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3960" tabRatio="500" activeTab="3"/>
  </bookViews>
  <sheets>
    <sheet name="Constants" sheetId="2" r:id="rId1"/>
    <sheet name="Matrix A" sheetId="1" r:id="rId2"/>
    <sheet name="Matrix B" sheetId="4" r:id="rId3"/>
    <sheet name="Matrix C" sheetId="5" r:id="rId4"/>
    <sheet name="Sheet1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L5" i="2"/>
  <c r="L4" i="2"/>
  <c r="L3" i="2"/>
  <c r="L2" i="2"/>
  <c r="CG18" i="2"/>
  <c r="B86" i="5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G16" i="2"/>
  <c r="DZ150" i="1"/>
  <c r="DG131" i="1"/>
  <c r="DH132" i="1"/>
  <c r="DI133" i="1"/>
  <c r="DJ134" i="1"/>
  <c r="DK135" i="1"/>
  <c r="DL136" i="1"/>
  <c r="DM137" i="1"/>
  <c r="DN138" i="1"/>
  <c r="DO139" i="1"/>
  <c r="DP140" i="1"/>
  <c r="DQ141" i="1"/>
  <c r="DR142" i="1"/>
  <c r="DS143" i="1"/>
  <c r="DT144" i="1"/>
  <c r="DU145" i="1"/>
  <c r="DV146" i="1"/>
  <c r="DW147" i="1"/>
  <c r="DX148" i="1"/>
  <c r="DY149" i="1"/>
  <c r="CN112" i="1"/>
  <c r="CO113" i="1"/>
  <c r="CP114" i="1"/>
  <c r="CQ115" i="1"/>
  <c r="CR116" i="1"/>
  <c r="CS117" i="1"/>
  <c r="CT118" i="1"/>
  <c r="CU119" i="1"/>
  <c r="CV120" i="1"/>
  <c r="CW121" i="1"/>
  <c r="CX122" i="1"/>
  <c r="CY123" i="1"/>
  <c r="CZ124" i="1"/>
  <c r="DA125" i="1"/>
  <c r="DB126" i="1"/>
  <c r="DC127" i="1"/>
  <c r="DD128" i="1"/>
  <c r="DE129" i="1"/>
  <c r="DF130" i="1"/>
  <c r="CM111" i="1"/>
  <c r="DH112" i="1"/>
  <c r="DI113" i="1"/>
  <c r="DJ114" i="1"/>
  <c r="DK115" i="1"/>
  <c r="DL116" i="1"/>
  <c r="DM117" i="1"/>
  <c r="DN118" i="1"/>
  <c r="DO119" i="1"/>
  <c r="DP120" i="1"/>
  <c r="DQ121" i="1"/>
  <c r="DR122" i="1"/>
  <c r="DS123" i="1"/>
  <c r="DT124" i="1"/>
  <c r="DU125" i="1"/>
  <c r="DV126" i="1"/>
  <c r="DW127" i="1"/>
  <c r="DX128" i="1"/>
  <c r="DY129" i="1"/>
  <c r="DZ130" i="1"/>
  <c r="EA131" i="1"/>
  <c r="EB132" i="1"/>
  <c r="EC133" i="1"/>
  <c r="ED134" i="1"/>
  <c r="EE135" i="1"/>
  <c r="EF136" i="1"/>
  <c r="EG137" i="1"/>
  <c r="EH138" i="1"/>
  <c r="EI139" i="1"/>
  <c r="EJ140" i="1"/>
  <c r="EK141" i="1"/>
  <c r="EL142" i="1"/>
  <c r="EM143" i="1"/>
  <c r="EN144" i="1"/>
  <c r="EO145" i="1"/>
  <c r="EP146" i="1"/>
  <c r="EQ147" i="1"/>
  <c r="ER148" i="1"/>
  <c r="ES149" i="1"/>
  <c r="DG111" i="1"/>
  <c r="DG47" i="1"/>
  <c r="DH48" i="1"/>
  <c r="DI49" i="1"/>
  <c r="DJ50" i="1"/>
  <c r="DK51" i="1"/>
  <c r="DL52" i="1"/>
  <c r="DM53" i="1"/>
  <c r="DN54" i="1"/>
  <c r="DO55" i="1"/>
  <c r="DP56" i="1"/>
  <c r="DQ57" i="1"/>
  <c r="DR58" i="1"/>
  <c r="DS59" i="1"/>
  <c r="DT60" i="1"/>
  <c r="DU61" i="1"/>
  <c r="DV62" i="1"/>
  <c r="DW63" i="1"/>
  <c r="DX64" i="1"/>
  <c r="DY65" i="1"/>
  <c r="DZ66" i="1"/>
  <c r="EA67" i="1"/>
  <c r="EB68" i="1"/>
  <c r="EC69" i="1"/>
  <c r="ED70" i="1"/>
  <c r="EE71" i="1"/>
  <c r="EF72" i="1"/>
  <c r="EG73" i="1"/>
  <c r="EH74" i="1"/>
  <c r="EI75" i="1"/>
  <c r="EJ76" i="1"/>
  <c r="EK77" i="1"/>
  <c r="EL78" i="1"/>
  <c r="EM79" i="1"/>
  <c r="EN80" i="1"/>
  <c r="EO81" i="1"/>
  <c r="EP82" i="1"/>
  <c r="EQ83" i="1"/>
  <c r="ER84" i="1"/>
  <c r="ES85" i="1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3" i="5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BN13" i="2"/>
  <c r="DF46" i="1"/>
  <c r="DF110" i="1"/>
  <c r="AA18" i="2"/>
  <c r="EA69" i="4"/>
  <c r="AB18" i="2"/>
  <c r="EB70" i="4"/>
  <c r="AC18" i="2"/>
  <c r="EC71" i="4"/>
  <c r="AD18" i="2"/>
  <c r="ED72" i="4"/>
  <c r="AE18" i="2"/>
  <c r="EE73" i="4"/>
  <c r="AF18" i="2"/>
  <c r="EF74" i="4"/>
  <c r="AG18" i="2"/>
  <c r="EG75" i="4"/>
  <c r="AH18" i="2"/>
  <c r="EH76" i="4"/>
  <c r="AI18" i="2"/>
  <c r="EI77" i="4"/>
  <c r="AJ18" i="2"/>
  <c r="EJ78" i="4"/>
  <c r="AK18" i="2"/>
  <c r="EK79" i="4"/>
  <c r="AL18" i="2"/>
  <c r="EL80" i="4"/>
  <c r="AM18" i="2"/>
  <c r="EM81" i="4"/>
  <c r="AN18" i="2"/>
  <c r="EN82" i="4"/>
  <c r="AO18" i="2"/>
  <c r="EO83" i="4"/>
  <c r="AP18" i="2"/>
  <c r="EP84" i="4"/>
  <c r="AQ18" i="2"/>
  <c r="EQ85" i="4"/>
  <c r="AR18" i="2"/>
  <c r="ER86" i="4"/>
  <c r="Z18" i="2"/>
  <c r="DZ68" i="4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  <c r="AS18" i="2"/>
  <c r="AP16" i="2"/>
  <c r="DC23" i="4"/>
  <c r="AQ16" i="2"/>
  <c r="DD24" i="4"/>
  <c r="AR16" i="2"/>
  <c r="DE25" i="4"/>
  <c r="AI16" i="2"/>
  <c r="CV16" i="4"/>
  <c r="AJ16" i="2"/>
  <c r="CW17" i="4"/>
  <c r="AK16" i="2"/>
  <c r="CX18" i="4"/>
  <c r="AL16" i="2"/>
  <c r="CY19" i="4"/>
  <c r="AM16" i="2"/>
  <c r="CZ20" i="4"/>
  <c r="AN16" i="2"/>
  <c r="DA21" i="4"/>
  <c r="AO16" i="2"/>
  <c r="DB22" i="4"/>
  <c r="AE16" i="2"/>
  <c r="CR12" i="4"/>
  <c r="AF16" i="2"/>
  <c r="CS13" i="4"/>
  <c r="AG16" i="2"/>
  <c r="CT14" i="4"/>
  <c r="AH16" i="2"/>
  <c r="CU15" i="4"/>
  <c r="BR17" i="4"/>
  <c r="BS22" i="4"/>
  <c r="CB14" i="4"/>
  <c r="CC15" i="4"/>
  <c r="CD16" i="4"/>
  <c r="CE18" i="4"/>
  <c r="CF19" i="4"/>
  <c r="CG20" i="4"/>
  <c r="CH21" i="4"/>
  <c r="CI23" i="4"/>
  <c r="CJ24" i="4"/>
  <c r="CK25" i="4"/>
  <c r="CL26" i="4"/>
  <c r="CA13" i="4"/>
  <c r="AD16" i="2"/>
  <c r="CQ11" i="4"/>
  <c r="BQ12" i="4"/>
  <c r="BX9" i="4"/>
  <c r="BY10" i="4"/>
  <c r="BZ11" i="4"/>
  <c r="BW8" i="4"/>
  <c r="AC16" i="2"/>
  <c r="CP10" i="4"/>
  <c r="AB16" i="2"/>
  <c r="CO9" i="4"/>
  <c r="AA16" i="2"/>
  <c r="CN8" i="4"/>
  <c r="Z16" i="2"/>
  <c r="CM7" i="4"/>
  <c r="BP7" i="4"/>
  <c r="BV6" i="4"/>
  <c r="BU5" i="4"/>
  <c r="BT4" i="4"/>
  <c r="AS16" i="2"/>
  <c r="C16" i="2"/>
  <c r="BT3" i="4"/>
  <c r="BP3" i="4"/>
  <c r="BO3" i="4"/>
  <c r="CJ107" i="1"/>
  <c r="CJ108" i="1"/>
  <c r="CI106" i="1"/>
  <c r="CI2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2" i="6"/>
  <c r="I4" i="2"/>
  <c r="H3" i="2"/>
  <c r="CG15" i="2"/>
  <c r="B150" i="5"/>
  <c r="BS106" i="1"/>
  <c r="BR101" i="1"/>
  <c r="CK108" i="1"/>
  <c r="CK109" i="1"/>
  <c r="CL109" i="1"/>
  <c r="CL110" i="1"/>
  <c r="CC98" i="1"/>
  <c r="CD99" i="1"/>
  <c r="CE101" i="1"/>
  <c r="CF102" i="1"/>
  <c r="CG103" i="1"/>
  <c r="CH104" i="1"/>
  <c r="CC99" i="1"/>
  <c r="CD100" i="1"/>
  <c r="CE102" i="1"/>
  <c r="CF103" i="1"/>
  <c r="CG104" i="1"/>
  <c r="CH105" i="1"/>
  <c r="CI107" i="1"/>
  <c r="CB97" i="1"/>
  <c r="CB98" i="1"/>
  <c r="CA96" i="1"/>
  <c r="CA97" i="1"/>
  <c r="BQ96" i="1"/>
  <c r="BT87" i="1"/>
  <c r="BU88" i="1"/>
  <c r="BV89" i="1"/>
  <c r="BW91" i="1"/>
  <c r="BX92" i="1"/>
  <c r="BY93" i="1"/>
  <c r="BT88" i="1"/>
  <c r="BU89" i="1"/>
  <c r="BV90" i="1"/>
  <c r="BW92" i="1"/>
  <c r="BX93" i="1"/>
  <c r="BY94" i="1"/>
  <c r="BZ94" i="1"/>
  <c r="BZ95" i="1"/>
  <c r="CW101" i="1"/>
  <c r="CX102" i="1"/>
  <c r="CY103" i="1"/>
  <c r="CZ104" i="1"/>
  <c r="DA105" i="1"/>
  <c r="DB106" i="1"/>
  <c r="DC107" i="1"/>
  <c r="DD108" i="1"/>
  <c r="DE109" i="1"/>
  <c r="CQ95" i="1"/>
  <c r="CR96" i="1"/>
  <c r="CS97" i="1"/>
  <c r="CT98" i="1"/>
  <c r="CU99" i="1"/>
  <c r="CV100" i="1"/>
  <c r="CP94" i="1"/>
  <c r="CO93" i="1"/>
  <c r="CN92" i="1"/>
  <c r="CM91" i="1"/>
  <c r="BP91" i="1"/>
  <c r="BS90" i="1"/>
  <c r="BR89" i="1"/>
  <c r="BQ88" i="1"/>
  <c r="BP87" i="1"/>
  <c r="BO87" i="1"/>
  <c r="CP30" i="1"/>
  <c r="CQ31" i="1"/>
  <c r="CR32" i="1"/>
  <c r="CS33" i="1"/>
  <c r="CT34" i="1"/>
  <c r="CU35" i="1"/>
  <c r="CV36" i="1"/>
  <c r="CW37" i="1"/>
  <c r="CX38" i="1"/>
  <c r="CY39" i="1"/>
  <c r="CZ40" i="1"/>
  <c r="DA41" i="1"/>
  <c r="DB42" i="1"/>
  <c r="DC43" i="1"/>
  <c r="DD44" i="1"/>
  <c r="DE45" i="1"/>
  <c r="CK25" i="1"/>
  <c r="CL26" i="1"/>
  <c r="CM27" i="1"/>
  <c r="CN28" i="1"/>
  <c r="CO29" i="1"/>
  <c r="CE19" i="1"/>
  <c r="CF20" i="1"/>
  <c r="CG21" i="1"/>
  <c r="CH22" i="1"/>
  <c r="CJ24" i="1"/>
  <c r="BW11" i="1"/>
  <c r="BX12" i="1"/>
  <c r="BY13" i="1"/>
  <c r="BZ14" i="1"/>
  <c r="CA15" i="1"/>
  <c r="CB16" i="1"/>
  <c r="CC17" i="1"/>
  <c r="CD18" i="1"/>
  <c r="BR6" i="1"/>
  <c r="BS7" i="1"/>
  <c r="BT8" i="1"/>
  <c r="BU9" i="1"/>
  <c r="BV10" i="1"/>
  <c r="BQ5" i="1"/>
  <c r="BP4" i="1"/>
  <c r="BO3" i="1"/>
</calcChain>
</file>

<file path=xl/sharedStrings.xml><?xml version="1.0" encoding="utf-8"?>
<sst xmlns="http://schemas.openxmlformats.org/spreadsheetml/2006/main" count="903" uniqueCount="419">
  <si>
    <t>Matrix A</t>
  </si>
  <si>
    <t>P_A</t>
  </si>
  <si>
    <t>P_B</t>
  </si>
  <si>
    <t>P_C</t>
  </si>
  <si>
    <t>P_D</t>
  </si>
  <si>
    <t>P_E</t>
  </si>
  <si>
    <t>P_F</t>
  </si>
  <si>
    <t>P_G</t>
  </si>
  <si>
    <t>P_H</t>
  </si>
  <si>
    <t>P_I</t>
  </si>
  <si>
    <t>P_J</t>
  </si>
  <si>
    <t>P_K</t>
  </si>
  <si>
    <t>P_L</t>
  </si>
  <si>
    <t>P_M</t>
  </si>
  <si>
    <t>P_N</t>
  </si>
  <si>
    <t>P_O</t>
  </si>
  <si>
    <t>P_P</t>
  </si>
  <si>
    <t>P_Q</t>
  </si>
  <si>
    <t>P_R</t>
  </si>
  <si>
    <t>P_S</t>
  </si>
  <si>
    <t>P_T</t>
  </si>
  <si>
    <t>P_U</t>
  </si>
  <si>
    <t>P_V</t>
  </si>
  <si>
    <t>P_W</t>
  </si>
  <si>
    <t>P_X</t>
  </si>
  <si>
    <t>P_Y</t>
  </si>
  <si>
    <t>Equation 1</t>
  </si>
  <si>
    <t>Equation 2</t>
  </si>
  <si>
    <t>Equation 3</t>
  </si>
  <si>
    <t>Equation 4</t>
  </si>
  <si>
    <t>Equation 5</t>
  </si>
  <si>
    <t>Equation 6</t>
  </si>
  <si>
    <t>Equation 7</t>
  </si>
  <si>
    <t>Equation 8</t>
  </si>
  <si>
    <t>Equation 9</t>
  </si>
  <si>
    <t>Equation 10</t>
  </si>
  <si>
    <t>Equation 11</t>
  </si>
  <si>
    <t>Equation 12</t>
  </si>
  <si>
    <t>Equation 13</t>
  </si>
  <si>
    <t>Equation 14</t>
  </si>
  <si>
    <t>Equation 15</t>
  </si>
  <si>
    <t>Equation 16</t>
  </si>
  <si>
    <t>Equation 17</t>
  </si>
  <si>
    <t>Equation 18</t>
  </si>
  <si>
    <t>Equation 19</t>
  </si>
  <si>
    <t>Equation 20</t>
  </si>
  <si>
    <t>Equation 21</t>
  </si>
  <si>
    <t>Equation 22</t>
  </si>
  <si>
    <t>Equation 23</t>
  </si>
  <si>
    <t>Equation 24</t>
  </si>
  <si>
    <t>Equation 25</t>
  </si>
  <si>
    <t>Equation 26</t>
  </si>
  <si>
    <t>Equation 27</t>
  </si>
  <si>
    <t>Equation 28</t>
  </si>
  <si>
    <t>Equation 29</t>
  </si>
  <si>
    <t>Equation 30</t>
  </si>
  <si>
    <t>Equation 31</t>
  </si>
  <si>
    <t>Equation 32</t>
  </si>
  <si>
    <t>Equation 33</t>
  </si>
  <si>
    <t>Equation 34</t>
  </si>
  <si>
    <t>Equation 35</t>
  </si>
  <si>
    <t>Equation 36</t>
  </si>
  <si>
    <t>Equation 37</t>
  </si>
  <si>
    <t>Equation 38</t>
  </si>
  <si>
    <t>Equation 39</t>
  </si>
  <si>
    <t>Equation 40</t>
  </si>
  <si>
    <t>Equation 41</t>
  </si>
  <si>
    <t>Equation 42</t>
  </si>
  <si>
    <t>Equation 43</t>
  </si>
  <si>
    <t>Equation 44</t>
  </si>
  <si>
    <t>Equation 45</t>
  </si>
  <si>
    <t>Equation 46</t>
  </si>
  <si>
    <t>Equation 47</t>
  </si>
  <si>
    <t>Equation 48</t>
  </si>
  <si>
    <t>Equation 49</t>
  </si>
  <si>
    <t>Equation 50</t>
  </si>
  <si>
    <t>Equation 51</t>
  </si>
  <si>
    <t>Equation 52</t>
  </si>
  <si>
    <t>Equation 53</t>
  </si>
  <si>
    <t>Equation 54</t>
  </si>
  <si>
    <t>Equation 55</t>
  </si>
  <si>
    <t>Equation 56</t>
  </si>
  <si>
    <t>Equation 57</t>
  </si>
  <si>
    <t>Equation 58</t>
  </si>
  <si>
    <t>Equation 59</t>
  </si>
  <si>
    <t>Equation 60</t>
  </si>
  <si>
    <t>Equation 61</t>
  </si>
  <si>
    <t>Equation 62</t>
  </si>
  <si>
    <t>Equation 63</t>
  </si>
  <si>
    <t>Equation 64</t>
  </si>
  <si>
    <t>Equation 65</t>
  </si>
  <si>
    <t>Equation 66</t>
  </si>
  <si>
    <t>V1</t>
  </si>
  <si>
    <t>Equation 67</t>
  </si>
  <si>
    <t>Equation 68</t>
  </si>
  <si>
    <t>Constants</t>
  </si>
  <si>
    <t>A to B</t>
  </si>
  <si>
    <t>B to C</t>
  </si>
  <si>
    <t>C to D</t>
  </si>
  <si>
    <t>D to E</t>
  </si>
  <si>
    <t>B to F</t>
  </si>
  <si>
    <t>V2</t>
  </si>
  <si>
    <t>V3</t>
  </si>
  <si>
    <t>V4</t>
  </si>
  <si>
    <t>V5</t>
  </si>
  <si>
    <t>V6</t>
  </si>
  <si>
    <t>V7</t>
  </si>
  <si>
    <t>C to K</t>
  </si>
  <si>
    <t>D to P</t>
  </si>
  <si>
    <t>E to U</t>
  </si>
  <si>
    <t>V8</t>
  </si>
  <si>
    <t>V10</t>
  </si>
  <si>
    <t>V12</t>
  </si>
  <si>
    <t>V14</t>
  </si>
  <si>
    <t>V16</t>
  </si>
  <si>
    <t>V20</t>
  </si>
  <si>
    <t>V22</t>
  </si>
  <si>
    <t>V24</t>
  </si>
  <si>
    <t>V26</t>
  </si>
  <si>
    <t>V30</t>
  </si>
  <si>
    <t>V32</t>
  </si>
  <si>
    <t>V34</t>
  </si>
  <si>
    <t>V36</t>
  </si>
  <si>
    <t>V40</t>
  </si>
  <si>
    <t>V42</t>
  </si>
  <si>
    <t>V44</t>
  </si>
  <si>
    <t>V46</t>
  </si>
  <si>
    <t>V11</t>
  </si>
  <si>
    <t>F to G</t>
  </si>
  <si>
    <t>G to H</t>
  </si>
  <si>
    <t>H to I</t>
  </si>
  <si>
    <t>I to J</t>
  </si>
  <si>
    <t>K to L</t>
  </si>
  <si>
    <t>L to M</t>
  </si>
  <si>
    <t>M to N</t>
  </si>
  <si>
    <t>N to O</t>
  </si>
  <si>
    <t>P to Q</t>
  </si>
  <si>
    <t>Q to R</t>
  </si>
  <si>
    <t>S to T</t>
  </si>
  <si>
    <t>R to S</t>
  </si>
  <si>
    <t>U to V</t>
  </si>
  <si>
    <t>V to W</t>
  </si>
  <si>
    <t>W to X</t>
  </si>
  <si>
    <t>X to Y</t>
  </si>
  <si>
    <t>Group 1</t>
  </si>
  <si>
    <t>Group 2</t>
  </si>
  <si>
    <t>Group 3</t>
  </si>
  <si>
    <t>V19</t>
  </si>
  <si>
    <t>V13</t>
  </si>
  <si>
    <t>V15</t>
  </si>
  <si>
    <t>V17</t>
  </si>
  <si>
    <t>V21</t>
  </si>
  <si>
    <t>V23</t>
  </si>
  <si>
    <t>V25</t>
  </si>
  <si>
    <t>V27</t>
  </si>
  <si>
    <t>V29</t>
  </si>
  <si>
    <t>V31</t>
  </si>
  <si>
    <t>V33</t>
  </si>
  <si>
    <t>V35</t>
  </si>
  <si>
    <t>V37</t>
  </si>
  <si>
    <t>V39</t>
  </si>
  <si>
    <t>V41</t>
  </si>
  <si>
    <t>V43</t>
  </si>
  <si>
    <t>V45</t>
  </si>
  <si>
    <t>V47</t>
  </si>
  <si>
    <t>Group 4</t>
  </si>
  <si>
    <t>F to Z</t>
  </si>
  <si>
    <t>G to Z</t>
  </si>
  <si>
    <t>H to Z</t>
  </si>
  <si>
    <t>I to Z</t>
  </si>
  <si>
    <t>J to Z</t>
  </si>
  <si>
    <t>K to Z</t>
  </si>
  <si>
    <t>L to Z</t>
  </si>
  <si>
    <t>M to Z</t>
  </si>
  <si>
    <t>N to Z</t>
  </si>
  <si>
    <t>O to Z</t>
  </si>
  <si>
    <t>P to Z</t>
  </si>
  <si>
    <t>Q to Z</t>
  </si>
  <si>
    <t>R to Z</t>
  </si>
  <si>
    <t>S to Z</t>
  </si>
  <si>
    <t>T to Z</t>
  </si>
  <si>
    <t>U to Z</t>
  </si>
  <si>
    <t>V to Z</t>
  </si>
  <si>
    <t>W to Z</t>
  </si>
  <si>
    <t>X to Z</t>
  </si>
  <si>
    <t>Spreadsheet for coefficients of matricies for equation: Ax+Bx^2+C</t>
  </si>
  <si>
    <t>Atm Pressure @ 275 m elevation [Pa]</t>
  </si>
  <si>
    <t>mu [Pa*s]</t>
  </si>
  <si>
    <t>rho [kg/m^3]</t>
  </si>
  <si>
    <t>Matrix C</t>
  </si>
  <si>
    <t>ENERGY EQUATIONS</t>
  </si>
  <si>
    <t>g [m/s^2]</t>
  </si>
  <si>
    <t>Y to Z</t>
  </si>
  <si>
    <t>V49</t>
  </si>
  <si>
    <t>Final V  flow rate m^3/s</t>
  </si>
  <si>
    <t>Velocity [m/s]</t>
  </si>
  <si>
    <t>(Zin-Zout) [m]</t>
  </si>
  <si>
    <t>P [Pa]</t>
  </si>
  <si>
    <t>D [m]</t>
  </si>
  <si>
    <t>L [m]</t>
  </si>
  <si>
    <t>[ul/hr]</t>
  </si>
  <si>
    <t>Matrix B</t>
  </si>
  <si>
    <t>using 0.5</t>
  </si>
  <si>
    <t>using 0.25</t>
  </si>
  <si>
    <t>% diff</t>
  </si>
  <si>
    <t>v_1</t>
  </si>
  <si>
    <t>v_2</t>
  </si>
  <si>
    <t>v_4</t>
  </si>
  <si>
    <t>v_6</t>
  </si>
  <si>
    <t>v_8</t>
  </si>
  <si>
    <t>v_3</t>
  </si>
  <si>
    <t>v_5</t>
  </si>
  <si>
    <t>v_7</t>
  </si>
  <si>
    <t>v_10</t>
  </si>
  <si>
    <t>v_12</t>
  </si>
  <si>
    <t>v_14</t>
  </si>
  <si>
    <t>v_16</t>
  </si>
  <si>
    <t>v_20</t>
  </si>
  <si>
    <t>v_22</t>
  </si>
  <si>
    <t>v_24</t>
  </si>
  <si>
    <t>v_26</t>
  </si>
  <si>
    <t>v_30</t>
  </si>
  <si>
    <t>v_32</t>
  </si>
  <si>
    <t>v_34</t>
  </si>
  <si>
    <t>v_36</t>
  </si>
  <si>
    <t>v_40</t>
  </si>
  <si>
    <t>v_42</t>
  </si>
  <si>
    <t>v_44</t>
  </si>
  <si>
    <t>v_46</t>
  </si>
  <si>
    <t>v_11</t>
  </si>
  <si>
    <t>v_13</t>
  </si>
  <si>
    <t>v_15</t>
  </si>
  <si>
    <t>v_17</t>
  </si>
  <si>
    <t>v_19</t>
  </si>
  <si>
    <t>v_21</t>
  </si>
  <si>
    <t>v_23</t>
  </si>
  <si>
    <t>v_25</t>
  </si>
  <si>
    <t>v_27</t>
  </si>
  <si>
    <t>v_29</t>
  </si>
  <si>
    <t>v_31</t>
  </si>
  <si>
    <t>v_33</t>
  </si>
  <si>
    <t>v_35</t>
  </si>
  <si>
    <t>v_37</t>
  </si>
  <si>
    <t>v_39</t>
  </si>
  <si>
    <t>v_41</t>
  </si>
  <si>
    <t>v_43</t>
  </si>
  <si>
    <t>v_45</t>
  </si>
  <si>
    <t>v_47</t>
  </si>
  <si>
    <t>v_49</t>
  </si>
  <si>
    <t>v_111</t>
  </si>
  <si>
    <t>v_113</t>
  </si>
  <si>
    <t>v_115</t>
  </si>
  <si>
    <t>v_117</t>
  </si>
  <si>
    <t>v_119</t>
  </si>
  <si>
    <t>v_121</t>
  </si>
  <si>
    <t>v_123</t>
  </si>
  <si>
    <t>v_125</t>
  </si>
  <si>
    <t>v_127</t>
  </si>
  <si>
    <t>v_129</t>
  </si>
  <si>
    <t>v_131</t>
  </si>
  <si>
    <t>v_133</t>
  </si>
  <si>
    <t>v_135</t>
  </si>
  <si>
    <t>v_137</t>
  </si>
  <si>
    <t>v_139</t>
  </si>
  <si>
    <t>v_141</t>
  </si>
  <si>
    <t>v_143</t>
  </si>
  <si>
    <t>v_145</t>
  </si>
  <si>
    <t>v_147</t>
  </si>
  <si>
    <t>v_149</t>
  </si>
  <si>
    <t>v_211</t>
  </si>
  <si>
    <t>v_213</t>
  </si>
  <si>
    <t>v_215</t>
  </si>
  <si>
    <t>v_217</t>
  </si>
  <si>
    <t>v_219</t>
  </si>
  <si>
    <t>v_221</t>
  </si>
  <si>
    <t>v_223</t>
  </si>
  <si>
    <t>v_225</t>
  </si>
  <si>
    <t>v_227</t>
  </si>
  <si>
    <t>v_229</t>
  </si>
  <si>
    <t>v_231</t>
  </si>
  <si>
    <t>v_233</t>
  </si>
  <si>
    <t>v_235</t>
  </si>
  <si>
    <t>v_237</t>
  </si>
  <si>
    <t>v_239</t>
  </si>
  <si>
    <t>v_241</t>
  </si>
  <si>
    <t>v_243</t>
  </si>
  <si>
    <t>v_245</t>
  </si>
  <si>
    <t>v_247</t>
  </si>
  <si>
    <t>v_249</t>
  </si>
  <si>
    <t>Equation 69</t>
  </si>
  <si>
    <t>Equation 70</t>
  </si>
  <si>
    <t>Equation 71</t>
  </si>
  <si>
    <t>Equation 72</t>
  </si>
  <si>
    <t>Equation 73</t>
  </si>
  <si>
    <t>Equation 74</t>
  </si>
  <si>
    <t>Equation 75</t>
  </si>
  <si>
    <t>Equation 76</t>
  </si>
  <si>
    <t>Equation 77</t>
  </si>
  <si>
    <t>Equation 78</t>
  </si>
  <si>
    <t>Equation 79</t>
  </si>
  <si>
    <t>Equation 80</t>
  </si>
  <si>
    <t>Equation 81</t>
  </si>
  <si>
    <t>Equation 82</t>
  </si>
  <si>
    <t>Equation 83</t>
  </si>
  <si>
    <t>Equation 84</t>
  </si>
  <si>
    <t>Equation 85</t>
  </si>
  <si>
    <t>Equation 86</t>
  </si>
  <si>
    <t>Equation 87</t>
  </si>
  <si>
    <t>Equation 88</t>
  </si>
  <si>
    <t>Equation 89</t>
  </si>
  <si>
    <t>Equation 90</t>
  </si>
  <si>
    <t>Equation 91</t>
  </si>
  <si>
    <t>Equation 92</t>
  </si>
  <si>
    <t>Equation 93</t>
  </si>
  <si>
    <t>Equation 94</t>
  </si>
  <si>
    <t>Equation 95</t>
  </si>
  <si>
    <t>Equation 96</t>
  </si>
  <si>
    <t>Equation 97</t>
  </si>
  <si>
    <t>Equation 98</t>
  </si>
  <si>
    <t>Equation 99</t>
  </si>
  <si>
    <t>Equation 100</t>
  </si>
  <si>
    <t>Equation 101</t>
  </si>
  <si>
    <t>Equation 102</t>
  </si>
  <si>
    <t>Equation 103</t>
  </si>
  <si>
    <t>Equation 104</t>
  </si>
  <si>
    <t>Equation 105</t>
  </si>
  <si>
    <t>Equation 106</t>
  </si>
  <si>
    <t>Equation 107</t>
  </si>
  <si>
    <t>Equation 108</t>
  </si>
  <si>
    <t>Group 5</t>
  </si>
  <si>
    <t>Group 6</t>
  </si>
  <si>
    <t>Equation 109</t>
  </si>
  <si>
    <t>Equation 110</t>
  </si>
  <si>
    <t>Equation 111</t>
  </si>
  <si>
    <t>Equation 112</t>
  </si>
  <si>
    <t>Equation 113</t>
  </si>
  <si>
    <t>Equation 114</t>
  </si>
  <si>
    <t>Equation 115</t>
  </si>
  <si>
    <t>Equation 116</t>
  </si>
  <si>
    <t>Equation 117</t>
  </si>
  <si>
    <t>Equation 118</t>
  </si>
  <si>
    <t>Equation 119</t>
  </si>
  <si>
    <t>Equation 120</t>
  </si>
  <si>
    <t>Equation 121</t>
  </si>
  <si>
    <t>Equation 122</t>
  </si>
  <si>
    <t>Equation 123</t>
  </si>
  <si>
    <t>Equation 124</t>
  </si>
  <si>
    <t>Equation 125</t>
  </si>
  <si>
    <t>Equation 126</t>
  </si>
  <si>
    <t>Equation 127</t>
  </si>
  <si>
    <t>Equation 128</t>
  </si>
  <si>
    <t>Equation 129</t>
  </si>
  <si>
    <t>Equation 130</t>
  </si>
  <si>
    <t>Equation 131</t>
  </si>
  <si>
    <t>Equation 132</t>
  </si>
  <si>
    <t>Equation 133</t>
  </si>
  <si>
    <t>Equation 134</t>
  </si>
  <si>
    <t>Equation 135</t>
  </si>
  <si>
    <t>Equation 136</t>
  </si>
  <si>
    <t>Equation 137</t>
  </si>
  <si>
    <t>Equation 138</t>
  </si>
  <si>
    <t>Equation 139</t>
  </si>
  <si>
    <t>Equation 140</t>
  </si>
  <si>
    <t>Equation 141</t>
  </si>
  <si>
    <t>Equation 142</t>
  </si>
  <si>
    <t>Equation 143</t>
  </si>
  <si>
    <t>Equation 144</t>
  </si>
  <si>
    <t>Equation 145</t>
  </si>
  <si>
    <t>Equation 146</t>
  </si>
  <si>
    <t>Equation 147</t>
  </si>
  <si>
    <t>Equation 148</t>
  </si>
  <si>
    <t>P_Fa</t>
  </si>
  <si>
    <t>P_Fb</t>
  </si>
  <si>
    <t>P_Ga</t>
  </si>
  <si>
    <t>P_Gb</t>
  </si>
  <si>
    <t>P_Ha</t>
  </si>
  <si>
    <t>P_Hb</t>
  </si>
  <si>
    <t>P_Ia</t>
  </si>
  <si>
    <t>P_Ib</t>
  </si>
  <si>
    <t>P_Ja</t>
  </si>
  <si>
    <t>P_Jb</t>
  </si>
  <si>
    <t>P_Ka</t>
  </si>
  <si>
    <t>P_Kb</t>
  </si>
  <si>
    <t>P_La</t>
  </si>
  <si>
    <t>P_Lb</t>
  </si>
  <si>
    <t>P_Ma</t>
  </si>
  <si>
    <t>P_Mb</t>
  </si>
  <si>
    <t>P_Na</t>
  </si>
  <si>
    <t>P_Nb</t>
  </si>
  <si>
    <t>P_Oa</t>
  </si>
  <si>
    <t>P_Ob</t>
  </si>
  <si>
    <t>P_Pa</t>
  </si>
  <si>
    <t>P_Pb</t>
  </si>
  <si>
    <t>P_Qb</t>
  </si>
  <si>
    <t>P_Qa</t>
  </si>
  <si>
    <t>P_Ra</t>
  </si>
  <si>
    <t>P_Rb</t>
  </si>
  <si>
    <t>P_Sa</t>
  </si>
  <si>
    <t>P_Sb</t>
  </si>
  <si>
    <t>P_Ta</t>
  </si>
  <si>
    <t>P_Tb</t>
  </si>
  <si>
    <t>P_Ua</t>
  </si>
  <si>
    <t>P_Ub</t>
  </si>
  <si>
    <t>P_Va</t>
  </si>
  <si>
    <t>P_Vb</t>
  </si>
  <si>
    <t>P_Wa</t>
  </si>
  <si>
    <t>P_Wb</t>
  </si>
  <si>
    <t>P_Xa</t>
  </si>
  <si>
    <t>P_Xb</t>
  </si>
  <si>
    <t>P_Ya</t>
  </si>
  <si>
    <t>P_Yb</t>
  </si>
  <si>
    <t>Ktee/2</t>
  </si>
  <si>
    <t>Ke1/2</t>
  </si>
  <si>
    <t>Kc2/2</t>
  </si>
  <si>
    <t>Kc12/</t>
  </si>
  <si>
    <t>Ke2/2</t>
  </si>
  <si>
    <t>Kc*rho/2</t>
  </si>
  <si>
    <t>Ktee*rho/2</t>
  </si>
  <si>
    <t>Ke*rho/2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</si>
</sst>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E+00"/>
    <numFmt numFmtId="165" formatCode="0.00000000%"/>
    <numFmt numFmtId="166" formatCode="0.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166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8"/>
  <sheetViews>
    <sheetView topLeftCell="BW1" workbookViewId="0">
      <selection activeCell="O4" sqref="O4"/>
    </sheetView>
  </sheetViews>
  <sheetFormatPr baseColWidth="10" defaultRowHeight="15" x14ac:dyDescent="0"/>
  <cols>
    <col min="1" max="1" width="15" bestFit="1" customWidth="1"/>
    <col min="3" max="3" width="9.1640625" bestFit="1" customWidth="1"/>
    <col min="4" max="4" width="10.1640625" customWidth="1"/>
    <col min="8" max="8" width="12.1640625" bestFit="1" customWidth="1"/>
    <col min="10" max="10" width="12.1640625" bestFit="1" customWidth="1"/>
    <col min="45" max="45" width="12.1640625" bestFit="1" customWidth="1"/>
  </cols>
  <sheetData>
    <row r="1" spans="1:85" ht="16" thickBot="1">
      <c r="A1" s="6" t="s">
        <v>185</v>
      </c>
      <c r="B1" s="6"/>
      <c r="C1" s="6"/>
      <c r="D1" s="6"/>
      <c r="E1" s="6"/>
      <c r="F1" s="6"/>
      <c r="G1" s="6"/>
    </row>
    <row r="2" spans="1:85" ht="16" thickBot="1">
      <c r="A2" s="7" t="s">
        <v>95</v>
      </c>
      <c r="B2" s="8"/>
      <c r="C2" s="8"/>
      <c r="D2" s="8"/>
      <c r="E2" s="8"/>
      <c r="F2" s="8"/>
      <c r="G2" s="8"/>
      <c r="H2" s="9"/>
      <c r="K2" t="s">
        <v>414</v>
      </c>
      <c r="L2">
        <f>0.5*B4/2</f>
        <v>250</v>
      </c>
    </row>
    <row r="3" spans="1:85">
      <c r="A3" s="3" t="s">
        <v>187</v>
      </c>
      <c r="B3" s="3">
        <v>-7.9799999999999999E-4</v>
      </c>
      <c r="C3" s="3"/>
      <c r="D3" s="3" t="s">
        <v>186</v>
      </c>
      <c r="E3" s="3">
        <v>97421.6</v>
      </c>
      <c r="F3" s="3"/>
      <c r="G3" s="3" t="s">
        <v>194</v>
      </c>
      <c r="H3">
        <f>I4*0.001^3</f>
        <v>1.3888888888888888E-11</v>
      </c>
      <c r="K3" t="s">
        <v>413</v>
      </c>
      <c r="L3">
        <f>0.5*B4/2</f>
        <v>250</v>
      </c>
      <c r="N3" t="s">
        <v>411</v>
      </c>
      <c r="O3">
        <f>2*B4/2</f>
        <v>1000</v>
      </c>
    </row>
    <row r="4" spans="1:85">
      <c r="A4" s="1" t="s">
        <v>188</v>
      </c>
      <c r="B4" s="1">
        <v>1000</v>
      </c>
      <c r="C4" s="1"/>
      <c r="D4" s="1" t="s">
        <v>191</v>
      </c>
      <c r="E4" s="1">
        <v>9.81</v>
      </c>
      <c r="F4" s="1"/>
      <c r="G4" s="1" t="s">
        <v>200</v>
      </c>
      <c r="H4" s="1">
        <v>50</v>
      </c>
      <c r="I4">
        <f>H4/3600</f>
        <v>1.3888888888888888E-2</v>
      </c>
      <c r="K4" t="s">
        <v>412</v>
      </c>
      <c r="L4">
        <f>1*B4/2</f>
        <v>500</v>
      </c>
    </row>
    <row r="5" spans="1:85">
      <c r="A5" s="2"/>
      <c r="B5" s="2"/>
      <c r="C5" s="2"/>
      <c r="D5" s="2"/>
      <c r="E5" s="2"/>
      <c r="K5" t="s">
        <v>415</v>
      </c>
      <c r="L5">
        <f>1*B4/2</f>
        <v>500</v>
      </c>
    </row>
    <row r="6" spans="1:85" ht="16" thickBot="1">
      <c r="A6" s="2"/>
      <c r="B6" s="2"/>
      <c r="C6" s="2"/>
      <c r="D6" s="2"/>
      <c r="E6" s="2"/>
    </row>
    <row r="7" spans="1:85" ht="16" thickBot="1">
      <c r="B7" s="7" t="s">
        <v>190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9"/>
    </row>
    <row r="8" spans="1:85">
      <c r="B8" s="3" t="s">
        <v>144</v>
      </c>
      <c r="C8" s="13" t="s">
        <v>145</v>
      </c>
      <c r="D8" s="13"/>
      <c r="E8" s="13"/>
      <c r="F8" s="13"/>
      <c r="G8" s="13" t="s">
        <v>146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0" t="s">
        <v>165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2"/>
      <c r="AT8" s="15" t="s">
        <v>329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7"/>
      <c r="BN8" s="15" t="s">
        <v>330</v>
      </c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7"/>
    </row>
    <row r="9" spans="1:85">
      <c r="B9" t="s">
        <v>92</v>
      </c>
      <c r="C9" t="s">
        <v>101</v>
      </c>
      <c r="D9" t="s">
        <v>103</v>
      </c>
      <c r="E9" t="s">
        <v>105</v>
      </c>
      <c r="F9" t="s">
        <v>110</v>
      </c>
      <c r="G9" t="s">
        <v>102</v>
      </c>
      <c r="H9" t="s">
        <v>104</v>
      </c>
      <c r="I9" t="s">
        <v>106</v>
      </c>
      <c r="J9" t="s">
        <v>111</v>
      </c>
      <c r="K9" t="s">
        <v>112</v>
      </c>
      <c r="L9" t="s">
        <v>113</v>
      </c>
      <c r="M9" t="s">
        <v>114</v>
      </c>
      <c r="N9" t="s">
        <v>115</v>
      </c>
      <c r="O9" t="s">
        <v>116</v>
      </c>
      <c r="P9" t="s">
        <v>117</v>
      </c>
      <c r="Q9" t="s">
        <v>118</v>
      </c>
      <c r="R9" t="s">
        <v>119</v>
      </c>
      <c r="S9" t="s">
        <v>120</v>
      </c>
      <c r="T9" t="s">
        <v>121</v>
      </c>
      <c r="U9" t="s">
        <v>122</v>
      </c>
      <c r="V9" t="s">
        <v>123</v>
      </c>
      <c r="W9" t="s">
        <v>124</v>
      </c>
      <c r="X9" t="s">
        <v>125</v>
      </c>
      <c r="Y9" t="s">
        <v>126</v>
      </c>
      <c r="Z9" t="s">
        <v>127</v>
      </c>
      <c r="AA9" t="s">
        <v>148</v>
      </c>
      <c r="AB9" t="s">
        <v>149</v>
      </c>
      <c r="AC9" t="s">
        <v>150</v>
      </c>
      <c r="AD9" t="s">
        <v>147</v>
      </c>
      <c r="AE9" t="s">
        <v>151</v>
      </c>
      <c r="AF9" t="s">
        <v>152</v>
      </c>
      <c r="AG9" t="s">
        <v>153</v>
      </c>
      <c r="AH9" t="s">
        <v>154</v>
      </c>
      <c r="AI9" t="s">
        <v>155</v>
      </c>
      <c r="AJ9" t="s">
        <v>156</v>
      </c>
      <c r="AK9" t="s">
        <v>157</v>
      </c>
      <c r="AL9" t="s">
        <v>158</v>
      </c>
      <c r="AM9" t="s">
        <v>159</v>
      </c>
      <c r="AN9" t="s">
        <v>160</v>
      </c>
      <c r="AO9" t="s">
        <v>161</v>
      </c>
      <c r="AP9" t="s">
        <v>162</v>
      </c>
      <c r="AQ9" t="s">
        <v>163</v>
      </c>
      <c r="AR9" t="s">
        <v>164</v>
      </c>
      <c r="AS9" t="s">
        <v>193</v>
      </c>
      <c r="AT9" s="14" t="s">
        <v>249</v>
      </c>
      <c r="AU9" s="14" t="s">
        <v>250</v>
      </c>
      <c r="AV9" s="14" t="s">
        <v>251</v>
      </c>
      <c r="AW9" s="14" t="s">
        <v>252</v>
      </c>
      <c r="AX9" s="14" t="s">
        <v>253</v>
      </c>
      <c r="AY9" s="14" t="s">
        <v>254</v>
      </c>
      <c r="AZ9" s="14" t="s">
        <v>255</v>
      </c>
      <c r="BA9" s="14" t="s">
        <v>256</v>
      </c>
      <c r="BB9" s="14" t="s">
        <v>257</v>
      </c>
      <c r="BC9" s="14" t="s">
        <v>258</v>
      </c>
      <c r="BD9" s="14" t="s">
        <v>259</v>
      </c>
      <c r="BE9" s="14" t="s">
        <v>260</v>
      </c>
      <c r="BF9" s="14" t="s">
        <v>261</v>
      </c>
      <c r="BG9" s="14" t="s">
        <v>262</v>
      </c>
      <c r="BH9" s="14" t="s">
        <v>263</v>
      </c>
      <c r="BI9" s="14" t="s">
        <v>264</v>
      </c>
      <c r="BJ9" s="14" t="s">
        <v>265</v>
      </c>
      <c r="BK9" s="14" t="s">
        <v>266</v>
      </c>
      <c r="BL9" s="14" t="s">
        <v>267</v>
      </c>
      <c r="BM9" s="14" t="s">
        <v>268</v>
      </c>
      <c r="BN9" s="14" t="s">
        <v>269</v>
      </c>
      <c r="BO9" s="14" t="s">
        <v>270</v>
      </c>
      <c r="BP9" s="14" t="s">
        <v>271</v>
      </c>
      <c r="BQ9" s="14" t="s">
        <v>272</v>
      </c>
      <c r="BR9" s="14" t="s">
        <v>273</v>
      </c>
      <c r="BS9" s="14" t="s">
        <v>274</v>
      </c>
      <c r="BT9" s="14" t="s">
        <v>275</v>
      </c>
      <c r="BU9" s="14" t="s">
        <v>276</v>
      </c>
      <c r="BV9" s="14" t="s">
        <v>277</v>
      </c>
      <c r="BW9" s="14" t="s">
        <v>278</v>
      </c>
      <c r="BX9" s="14" t="s">
        <v>279</v>
      </c>
      <c r="BY9" s="14" t="s">
        <v>280</v>
      </c>
      <c r="BZ9" s="14" t="s">
        <v>281</v>
      </c>
      <c r="CA9" s="14" t="s">
        <v>282</v>
      </c>
      <c r="CB9" s="14" t="s">
        <v>283</v>
      </c>
      <c r="CC9" s="14" t="s">
        <v>284</v>
      </c>
      <c r="CD9" s="14" t="s">
        <v>285</v>
      </c>
      <c r="CE9" s="14" t="s">
        <v>286</v>
      </c>
      <c r="CF9" s="14" t="s">
        <v>287</v>
      </c>
      <c r="CG9" s="14" t="s">
        <v>288</v>
      </c>
    </row>
    <row r="10" spans="1:85">
      <c r="B10" t="s">
        <v>96</v>
      </c>
      <c r="C10" t="s">
        <v>100</v>
      </c>
      <c r="D10" t="s">
        <v>107</v>
      </c>
      <c r="E10" t="s">
        <v>108</v>
      </c>
      <c r="F10" t="s">
        <v>109</v>
      </c>
      <c r="G10" t="s">
        <v>97</v>
      </c>
      <c r="H10" t="s">
        <v>98</v>
      </c>
      <c r="I10" t="s">
        <v>99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t="s">
        <v>134</v>
      </c>
      <c r="Q10" t="s">
        <v>135</v>
      </c>
      <c r="R10" t="s">
        <v>136</v>
      </c>
      <c r="S10" t="s">
        <v>137</v>
      </c>
      <c r="T10" t="s">
        <v>139</v>
      </c>
      <c r="U10" t="s">
        <v>138</v>
      </c>
      <c r="V10" t="s">
        <v>140</v>
      </c>
      <c r="W10" t="s">
        <v>141</v>
      </c>
      <c r="X10" t="s">
        <v>142</v>
      </c>
      <c r="Y10" t="s">
        <v>143</v>
      </c>
      <c r="Z10" t="s">
        <v>166</v>
      </c>
      <c r="AA10" t="s">
        <v>167</v>
      </c>
      <c r="AB10" t="s">
        <v>168</v>
      </c>
      <c r="AC10" t="s">
        <v>169</v>
      </c>
      <c r="AD10" t="s">
        <v>170</v>
      </c>
      <c r="AE10" t="s">
        <v>171</v>
      </c>
      <c r="AF10" t="s">
        <v>172</v>
      </c>
      <c r="AG10" t="s">
        <v>173</v>
      </c>
      <c r="AH10" t="s">
        <v>174</v>
      </c>
      <c r="AI10" t="s">
        <v>175</v>
      </c>
      <c r="AJ10" t="s">
        <v>176</v>
      </c>
      <c r="AK10" t="s">
        <v>177</v>
      </c>
      <c r="AL10" t="s">
        <v>178</v>
      </c>
      <c r="AM10" t="s">
        <v>179</v>
      </c>
      <c r="AN10" t="s">
        <v>180</v>
      </c>
      <c r="AO10" t="s">
        <v>181</v>
      </c>
      <c r="AP10" t="s">
        <v>182</v>
      </c>
      <c r="AQ10" t="s">
        <v>183</v>
      </c>
      <c r="AR10" t="s">
        <v>184</v>
      </c>
      <c r="AS10" t="s">
        <v>192</v>
      </c>
    </row>
    <row r="11" spans="1:85">
      <c r="A11" t="s">
        <v>199</v>
      </c>
      <c r="B11">
        <v>3</v>
      </c>
      <c r="C11">
        <v>0.05</v>
      </c>
      <c r="D11">
        <v>0.05</v>
      </c>
      <c r="E11">
        <v>0.05</v>
      </c>
      <c r="F11">
        <v>0.05</v>
      </c>
      <c r="G11">
        <v>3.5000000000000003E-2</v>
      </c>
      <c r="H11">
        <v>3.5000000000000003E-2</v>
      </c>
      <c r="I11">
        <v>3.5000000000000003E-2</v>
      </c>
      <c r="J11">
        <v>3.5000000000000003E-2</v>
      </c>
      <c r="K11">
        <v>3.5000000000000003E-2</v>
      </c>
      <c r="L11">
        <v>3.5000000000000003E-2</v>
      </c>
      <c r="M11">
        <v>3.5000000000000003E-2</v>
      </c>
      <c r="N11">
        <v>3.5000000000000003E-2</v>
      </c>
      <c r="O11">
        <v>3.5000000000000003E-2</v>
      </c>
      <c r="P11">
        <v>3.5000000000000003E-2</v>
      </c>
      <c r="Q11">
        <v>3.5000000000000003E-2</v>
      </c>
      <c r="R11">
        <v>3.5000000000000003E-2</v>
      </c>
      <c r="S11">
        <v>3.5000000000000003E-2</v>
      </c>
      <c r="T11">
        <v>3.5000000000000003E-2</v>
      </c>
      <c r="U11">
        <v>3.5000000000000003E-2</v>
      </c>
      <c r="V11">
        <v>3.5000000000000003E-2</v>
      </c>
      <c r="W11">
        <v>3.5000000000000003E-2</v>
      </c>
      <c r="X11">
        <v>3.5000000000000003E-2</v>
      </c>
      <c r="Y11">
        <v>3.5000000000000003E-2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  <c r="AM11">
        <v>0.1</v>
      </c>
      <c r="AN11">
        <v>0.1</v>
      </c>
      <c r="AO11">
        <v>0.1</v>
      </c>
      <c r="AP11">
        <v>0.1</v>
      </c>
      <c r="AQ11">
        <v>0.1</v>
      </c>
      <c r="AR11">
        <v>0.1</v>
      </c>
      <c r="AS11">
        <v>0.1</v>
      </c>
      <c r="AT11">
        <v>0.1</v>
      </c>
      <c r="AU11">
        <v>0.1</v>
      </c>
      <c r="AV11">
        <v>0.1</v>
      </c>
      <c r="AW11">
        <v>0.1</v>
      </c>
      <c r="AX11">
        <v>0.1</v>
      </c>
      <c r="AY11">
        <v>0.1</v>
      </c>
      <c r="AZ11">
        <v>0.1</v>
      </c>
      <c r="BA11">
        <v>0.1</v>
      </c>
      <c r="BB11">
        <v>0.1</v>
      </c>
      <c r="BC11">
        <v>0.1</v>
      </c>
      <c r="BD11">
        <v>0.1</v>
      </c>
      <c r="BE11">
        <v>0.1</v>
      </c>
      <c r="BF11">
        <v>0.1</v>
      </c>
      <c r="BG11">
        <v>0.1</v>
      </c>
      <c r="BH11">
        <v>0.1</v>
      </c>
      <c r="BI11">
        <v>0.1</v>
      </c>
      <c r="BJ11">
        <v>0.1</v>
      </c>
      <c r="BK11">
        <v>0.1</v>
      </c>
      <c r="BL11">
        <v>0.1</v>
      </c>
      <c r="BM11">
        <v>0.1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</row>
    <row r="12" spans="1:85">
      <c r="A12" t="s">
        <v>198</v>
      </c>
      <c r="B12">
        <v>6.3499999999999997E-3</v>
      </c>
      <c r="C12">
        <v>3.1749999999999999E-3</v>
      </c>
      <c r="D12">
        <v>3.1749999999999999E-3</v>
      </c>
      <c r="E12">
        <v>3.1749999999999999E-3</v>
      </c>
      <c r="F12">
        <v>3.1749999999999999E-3</v>
      </c>
      <c r="G12">
        <v>3.1749999999999999E-3</v>
      </c>
      <c r="H12">
        <v>3.1749999999999999E-3</v>
      </c>
      <c r="I12">
        <v>3.1749999999999999E-3</v>
      </c>
      <c r="J12">
        <v>3.1749999999999999E-3</v>
      </c>
      <c r="K12">
        <v>3.1749999999999999E-3</v>
      </c>
      <c r="L12">
        <v>3.1749999999999999E-3</v>
      </c>
      <c r="M12">
        <v>3.1749999999999999E-3</v>
      </c>
      <c r="N12">
        <v>3.1749999999999999E-3</v>
      </c>
      <c r="O12">
        <v>3.1749999999999999E-3</v>
      </c>
      <c r="P12">
        <v>3.1749999999999999E-3</v>
      </c>
      <c r="Q12">
        <v>3.1749999999999999E-3</v>
      </c>
      <c r="R12">
        <v>3.1749999999999999E-3</v>
      </c>
      <c r="S12">
        <v>3.1749999999999999E-3</v>
      </c>
      <c r="T12">
        <v>3.1749999999999999E-3</v>
      </c>
      <c r="U12">
        <v>3.1749999999999999E-3</v>
      </c>
      <c r="V12">
        <v>3.1749999999999999E-3</v>
      </c>
      <c r="W12">
        <v>3.1749999999999999E-3</v>
      </c>
      <c r="X12">
        <v>3.1749999999999999E-3</v>
      </c>
      <c r="Y12">
        <v>3.1749999999999999E-3</v>
      </c>
      <c r="Z12">
        <v>1.5874999999999999E-3</v>
      </c>
      <c r="AA12">
        <v>1.5874999999999999E-3</v>
      </c>
      <c r="AB12">
        <v>1.5874999999999999E-3</v>
      </c>
      <c r="AC12">
        <v>1.5874999999999999E-3</v>
      </c>
      <c r="AD12">
        <v>1.5874999999999999E-3</v>
      </c>
      <c r="AE12">
        <v>1.5874999999999999E-3</v>
      </c>
      <c r="AF12">
        <v>1.5874999999999999E-3</v>
      </c>
      <c r="AG12">
        <v>1.5874999999999999E-3</v>
      </c>
      <c r="AH12">
        <v>1.5874999999999999E-3</v>
      </c>
      <c r="AI12">
        <v>1.5874999999999999E-3</v>
      </c>
      <c r="AJ12">
        <v>1.5874999999999999E-3</v>
      </c>
      <c r="AK12">
        <v>1.5874999999999999E-3</v>
      </c>
      <c r="AL12">
        <v>1.5874999999999999E-3</v>
      </c>
      <c r="AM12">
        <v>1.5874999999999999E-3</v>
      </c>
      <c r="AN12">
        <v>1.5874999999999999E-3</v>
      </c>
      <c r="AO12">
        <v>1.5874999999999999E-3</v>
      </c>
      <c r="AP12">
        <v>1.5874999999999999E-3</v>
      </c>
      <c r="AQ12">
        <v>1.5874999999999999E-3</v>
      </c>
      <c r="AR12">
        <v>1.5874999999999999E-3</v>
      </c>
      <c r="AS12">
        <v>1.5874999999999999E-3</v>
      </c>
      <c r="AT12">
        <v>8.9999999999999993E-3</v>
      </c>
      <c r="AU12">
        <v>8.9999999999999993E-3</v>
      </c>
      <c r="AV12">
        <v>8.9999999999999993E-3</v>
      </c>
      <c r="AW12">
        <v>8.9999999999999993E-3</v>
      </c>
      <c r="AX12">
        <v>8.9999999999999993E-3</v>
      </c>
      <c r="AY12">
        <v>8.9999999999999993E-3</v>
      </c>
      <c r="AZ12">
        <v>8.9999999999999993E-3</v>
      </c>
      <c r="BA12">
        <v>8.9999999999999993E-3</v>
      </c>
      <c r="BB12">
        <v>8.9999999999999993E-3</v>
      </c>
      <c r="BC12">
        <v>8.9999999999999993E-3</v>
      </c>
      <c r="BD12">
        <v>8.9999999999999993E-3</v>
      </c>
      <c r="BE12">
        <v>8.9999999999999993E-3</v>
      </c>
      <c r="BF12">
        <v>8.9999999999999993E-3</v>
      </c>
      <c r="BG12">
        <v>8.9999999999999993E-3</v>
      </c>
      <c r="BH12">
        <v>8.9999999999999993E-3</v>
      </c>
      <c r="BI12">
        <v>8.9999999999999993E-3</v>
      </c>
      <c r="BJ12">
        <v>8.9999999999999993E-3</v>
      </c>
      <c r="BK12">
        <v>8.9999999999999993E-3</v>
      </c>
      <c r="BL12">
        <v>8.9999999999999993E-3</v>
      </c>
      <c r="BM12">
        <v>8.9999999999999993E-3</v>
      </c>
      <c r="BN12">
        <v>1.5874999999999999E-3</v>
      </c>
      <c r="BO12">
        <v>1.5874999999999999E-3</v>
      </c>
      <c r="BP12">
        <v>1.5874999999999999E-3</v>
      </c>
      <c r="BQ12">
        <v>1.5874999999999999E-3</v>
      </c>
      <c r="BR12">
        <v>1.5874999999999999E-3</v>
      </c>
      <c r="BS12">
        <v>1.5874999999999999E-3</v>
      </c>
      <c r="BT12">
        <v>1.5874999999999999E-3</v>
      </c>
      <c r="BU12">
        <v>1.5874999999999999E-3</v>
      </c>
      <c r="BV12">
        <v>1.5874999999999999E-3</v>
      </c>
      <c r="BW12">
        <v>1.5874999999999999E-3</v>
      </c>
      <c r="BX12">
        <v>1.5874999999999999E-3</v>
      </c>
      <c r="BY12">
        <v>1.5874999999999999E-3</v>
      </c>
      <c r="BZ12">
        <v>1.5874999999999999E-3</v>
      </c>
      <c r="CA12">
        <v>1.5874999999999999E-3</v>
      </c>
      <c r="CB12">
        <v>1.5874999999999999E-3</v>
      </c>
      <c r="CC12">
        <v>1.5874999999999999E-3</v>
      </c>
      <c r="CD12">
        <v>1.5874999999999999E-3</v>
      </c>
      <c r="CE12">
        <v>1.5874999999999999E-3</v>
      </c>
      <c r="CF12">
        <v>1.5874999999999999E-3</v>
      </c>
      <c r="CG12">
        <v>1.5874999999999999E-3</v>
      </c>
    </row>
    <row r="13" spans="1:85">
      <c r="A13" t="s">
        <v>197</v>
      </c>
      <c r="BN13">
        <f>-$E$3</f>
        <v>-97421.6</v>
      </c>
      <c r="BO13">
        <f t="shared" ref="BO13:CG13" si="0">-$E$3</f>
        <v>-97421.6</v>
      </c>
      <c r="BP13">
        <f t="shared" si="0"/>
        <v>-97421.6</v>
      </c>
      <c r="BQ13">
        <f t="shared" si="0"/>
        <v>-97421.6</v>
      </c>
      <c r="BR13">
        <f t="shared" si="0"/>
        <v>-97421.6</v>
      </c>
      <c r="BS13">
        <f t="shared" si="0"/>
        <v>-97421.6</v>
      </c>
      <c r="BT13">
        <f t="shared" si="0"/>
        <v>-97421.6</v>
      </c>
      <c r="BU13">
        <f t="shared" si="0"/>
        <v>-97421.6</v>
      </c>
      <c r="BV13">
        <f t="shared" si="0"/>
        <v>-97421.6</v>
      </c>
      <c r="BW13">
        <f t="shared" si="0"/>
        <v>-97421.6</v>
      </c>
      <c r="BX13">
        <f t="shared" si="0"/>
        <v>-97421.6</v>
      </c>
      <c r="BY13">
        <f t="shared" si="0"/>
        <v>-97421.6</v>
      </c>
      <c r="BZ13">
        <f t="shared" si="0"/>
        <v>-97421.6</v>
      </c>
      <c r="CA13">
        <f t="shared" si="0"/>
        <v>-97421.6</v>
      </c>
      <c r="CB13">
        <f t="shared" si="0"/>
        <v>-97421.6</v>
      </c>
      <c r="CC13">
        <f t="shared" si="0"/>
        <v>-97421.6</v>
      </c>
      <c r="CD13">
        <f t="shared" si="0"/>
        <v>-97421.6</v>
      </c>
      <c r="CE13">
        <f t="shared" si="0"/>
        <v>-97421.6</v>
      </c>
      <c r="CF13">
        <f t="shared" si="0"/>
        <v>-97421.6</v>
      </c>
      <c r="CG13">
        <f t="shared" si="0"/>
        <v>-97421.6</v>
      </c>
    </row>
    <row r="14" spans="1:85">
      <c r="A14" t="s">
        <v>196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</row>
    <row r="15" spans="1:85">
      <c r="A15" t="s">
        <v>195</v>
      </c>
      <c r="CG15">
        <f>H3/(PI()*(AS12/2)^2)</f>
        <v>7.01697863605328E-6</v>
      </c>
    </row>
    <row r="16" spans="1:85">
      <c r="A16" t="s">
        <v>416</v>
      </c>
      <c r="C16">
        <f>$L$2</f>
        <v>250</v>
      </c>
      <c r="G16">
        <f>$L$2</f>
        <v>250</v>
      </c>
      <c r="Z16">
        <f>$L$3</f>
        <v>250</v>
      </c>
      <c r="AA16">
        <f>$L$3</f>
        <v>250</v>
      </c>
      <c r="AB16">
        <f>$L$3</f>
        <v>250</v>
      </c>
      <c r="AC16">
        <f>$L$3</f>
        <v>250</v>
      </c>
      <c r="AD16">
        <f>$L$3</f>
        <v>250</v>
      </c>
      <c r="AE16">
        <f>$L$3</f>
        <v>250</v>
      </c>
      <c r="AF16">
        <f>$L$3</f>
        <v>250</v>
      </c>
      <c r="AG16">
        <f>$L$3</f>
        <v>250</v>
      </c>
      <c r="AH16">
        <f>$L$3</f>
        <v>250</v>
      </c>
      <c r="AI16">
        <f>$L$3</f>
        <v>250</v>
      </c>
      <c r="AJ16">
        <f>$L$3</f>
        <v>250</v>
      </c>
      <c r="AK16">
        <f>$L$3</f>
        <v>250</v>
      </c>
      <c r="AL16">
        <f>$L$3</f>
        <v>250</v>
      </c>
      <c r="AM16">
        <f>$L$3</f>
        <v>250</v>
      </c>
      <c r="AN16">
        <f>$L$3</f>
        <v>250</v>
      </c>
      <c r="AO16">
        <f>$L$3</f>
        <v>250</v>
      </c>
      <c r="AP16">
        <f>$L$3</f>
        <v>250</v>
      </c>
      <c r="AQ16">
        <f>$L$3</f>
        <v>250</v>
      </c>
      <c r="AR16">
        <f>$L$3</f>
        <v>250</v>
      </c>
      <c r="AS16">
        <f>$L$3</f>
        <v>250</v>
      </c>
      <c r="BN16">
        <f t="shared" ref="BN16:CF16" si="1">$L$3</f>
        <v>250</v>
      </c>
      <c r="BO16">
        <f t="shared" si="1"/>
        <v>250</v>
      </c>
      <c r="BP16">
        <f t="shared" si="1"/>
        <v>250</v>
      </c>
      <c r="BQ16">
        <f t="shared" si="1"/>
        <v>250</v>
      </c>
      <c r="BR16">
        <f t="shared" si="1"/>
        <v>250</v>
      </c>
      <c r="BS16">
        <f t="shared" si="1"/>
        <v>250</v>
      </c>
      <c r="BT16">
        <f t="shared" si="1"/>
        <v>250</v>
      </c>
      <c r="BU16">
        <f t="shared" si="1"/>
        <v>250</v>
      </c>
      <c r="BV16">
        <f t="shared" si="1"/>
        <v>250</v>
      </c>
      <c r="BW16">
        <f t="shared" si="1"/>
        <v>250</v>
      </c>
      <c r="BX16">
        <f t="shared" si="1"/>
        <v>250</v>
      </c>
      <c r="BY16">
        <f t="shared" si="1"/>
        <v>250</v>
      </c>
      <c r="BZ16">
        <f t="shared" si="1"/>
        <v>250</v>
      </c>
      <c r="CA16">
        <f t="shared" si="1"/>
        <v>250</v>
      </c>
      <c r="CB16">
        <f t="shared" si="1"/>
        <v>250</v>
      </c>
      <c r="CC16">
        <f t="shared" si="1"/>
        <v>250</v>
      </c>
      <c r="CD16">
        <f t="shared" si="1"/>
        <v>250</v>
      </c>
      <c r="CE16">
        <f t="shared" si="1"/>
        <v>250</v>
      </c>
      <c r="CF16">
        <f t="shared" si="1"/>
        <v>250</v>
      </c>
      <c r="CG16">
        <f>$L$3</f>
        <v>250</v>
      </c>
    </row>
    <row r="17" spans="1:85">
      <c r="A17" t="s">
        <v>417</v>
      </c>
      <c r="B17">
        <f>$O$3</f>
        <v>1000</v>
      </c>
      <c r="C17">
        <f t="shared" ref="C17:Y17" si="2">$O$3</f>
        <v>1000</v>
      </c>
      <c r="D17">
        <f t="shared" si="2"/>
        <v>1000</v>
      </c>
      <c r="E17">
        <f t="shared" si="2"/>
        <v>1000</v>
      </c>
      <c r="F17">
        <f t="shared" si="2"/>
        <v>1000</v>
      </c>
      <c r="G17">
        <f t="shared" si="2"/>
        <v>1000</v>
      </c>
      <c r="H17">
        <f t="shared" si="2"/>
        <v>1000</v>
      </c>
      <c r="I17">
        <f t="shared" si="2"/>
        <v>1000</v>
      </c>
      <c r="J17">
        <f t="shared" si="2"/>
        <v>1000</v>
      </c>
      <c r="K17">
        <f t="shared" si="2"/>
        <v>1000</v>
      </c>
      <c r="L17">
        <f t="shared" si="2"/>
        <v>1000</v>
      </c>
      <c r="M17">
        <f t="shared" si="2"/>
        <v>1000</v>
      </c>
      <c r="N17">
        <f t="shared" si="2"/>
        <v>1000</v>
      </c>
      <c r="O17">
        <f t="shared" si="2"/>
        <v>1000</v>
      </c>
      <c r="P17">
        <f t="shared" si="2"/>
        <v>1000</v>
      </c>
      <c r="Q17">
        <f t="shared" si="2"/>
        <v>1000</v>
      </c>
      <c r="R17">
        <f t="shared" si="2"/>
        <v>1000</v>
      </c>
      <c r="S17">
        <f t="shared" si="2"/>
        <v>1000</v>
      </c>
      <c r="T17">
        <f t="shared" si="2"/>
        <v>1000</v>
      </c>
      <c r="U17">
        <f t="shared" si="2"/>
        <v>1000</v>
      </c>
      <c r="V17">
        <f t="shared" si="2"/>
        <v>1000</v>
      </c>
      <c r="W17">
        <f t="shared" si="2"/>
        <v>1000</v>
      </c>
      <c r="X17">
        <f t="shared" si="2"/>
        <v>1000</v>
      </c>
      <c r="Y17">
        <f t="shared" si="2"/>
        <v>1000</v>
      </c>
    </row>
    <row r="18" spans="1:85">
      <c r="A18" t="s">
        <v>418</v>
      </c>
      <c r="Z18">
        <f>$L$4</f>
        <v>500</v>
      </c>
      <c r="AA18">
        <f>$L$4</f>
        <v>500</v>
      </c>
      <c r="AB18">
        <f>$L$4</f>
        <v>500</v>
      </c>
      <c r="AC18">
        <f>$L$4</f>
        <v>500</v>
      </c>
      <c r="AD18">
        <f>$L$4</f>
        <v>500</v>
      </c>
      <c r="AE18">
        <f>$L$4</f>
        <v>500</v>
      </c>
      <c r="AF18">
        <f>$L$4</f>
        <v>500</v>
      </c>
      <c r="AG18">
        <f>$L$4</f>
        <v>500</v>
      </c>
      <c r="AH18">
        <f>$L$4</f>
        <v>500</v>
      </c>
      <c r="AI18">
        <f>$L$4</f>
        <v>500</v>
      </c>
      <c r="AJ18">
        <f>$L$4</f>
        <v>500</v>
      </c>
      <c r="AK18">
        <f>$L$4</f>
        <v>500</v>
      </c>
      <c r="AL18">
        <f>$L$4</f>
        <v>500</v>
      </c>
      <c r="AM18">
        <f>$L$4</f>
        <v>500</v>
      </c>
      <c r="AN18">
        <f>$L$4</f>
        <v>500</v>
      </c>
      <c r="AO18">
        <f>$L$4</f>
        <v>500</v>
      </c>
      <c r="AP18">
        <f>$L$4</f>
        <v>500</v>
      </c>
      <c r="AQ18">
        <f>$L$4</f>
        <v>500</v>
      </c>
      <c r="AR18">
        <f>$L$4</f>
        <v>500</v>
      </c>
      <c r="AS18">
        <f>$L$4</f>
        <v>500</v>
      </c>
      <c r="BN18">
        <f t="shared" ref="BN18:CF18" si="3">$L$5</f>
        <v>500</v>
      </c>
      <c r="BO18">
        <f t="shared" si="3"/>
        <v>500</v>
      </c>
      <c r="BP18">
        <f t="shared" si="3"/>
        <v>500</v>
      </c>
      <c r="BQ18">
        <f t="shared" si="3"/>
        <v>500</v>
      </c>
      <c r="BR18">
        <f t="shared" si="3"/>
        <v>500</v>
      </c>
      <c r="BS18">
        <f t="shared" si="3"/>
        <v>500</v>
      </c>
      <c r="BT18">
        <f t="shared" si="3"/>
        <v>500</v>
      </c>
      <c r="BU18">
        <f t="shared" si="3"/>
        <v>500</v>
      </c>
      <c r="BV18">
        <f t="shared" si="3"/>
        <v>500</v>
      </c>
      <c r="BW18">
        <f t="shared" si="3"/>
        <v>500</v>
      </c>
      <c r="BX18">
        <f t="shared" si="3"/>
        <v>500</v>
      </c>
      <c r="BY18">
        <f t="shared" si="3"/>
        <v>500</v>
      </c>
      <c r="BZ18">
        <f t="shared" si="3"/>
        <v>500</v>
      </c>
      <c r="CA18">
        <f t="shared" si="3"/>
        <v>500</v>
      </c>
      <c r="CB18">
        <f t="shared" si="3"/>
        <v>500</v>
      </c>
      <c r="CC18">
        <f t="shared" si="3"/>
        <v>500</v>
      </c>
      <c r="CD18">
        <f t="shared" si="3"/>
        <v>500</v>
      </c>
      <c r="CE18">
        <f t="shared" si="3"/>
        <v>500</v>
      </c>
      <c r="CF18">
        <f t="shared" si="3"/>
        <v>500</v>
      </c>
      <c r="CG18">
        <f>$L$5</f>
        <v>500</v>
      </c>
    </row>
  </sheetData>
  <mergeCells count="8">
    <mergeCell ref="AT8:BM8"/>
    <mergeCell ref="BN8:CG8"/>
    <mergeCell ref="A1:G1"/>
    <mergeCell ref="B7:AS7"/>
    <mergeCell ref="Z8:AS8"/>
    <mergeCell ref="A2:H2"/>
    <mergeCell ref="C8:F8"/>
    <mergeCell ref="G8:Y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50"/>
  <sheetViews>
    <sheetView workbookViewId="0">
      <pane xSplit="1" ySplit="2" topLeftCell="BB66" activePane="bottomRight" state="frozen"/>
      <selection pane="topRight" activeCell="B1" sqref="B1"/>
      <selection pane="bottomLeft" activeCell="A3" sqref="A3"/>
      <selection pane="bottomRight" activeCell="BN86" sqref="BN86"/>
    </sheetView>
  </sheetViews>
  <sheetFormatPr baseColWidth="10" defaultRowHeight="15" x14ac:dyDescent="0"/>
  <cols>
    <col min="1" max="1" width="12" bestFit="1" customWidth="1"/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6" width="4.1640625" bestFit="1" customWidth="1"/>
    <col min="27" max="27" width="5.1640625" bestFit="1" customWidth="1"/>
    <col min="28" max="29" width="5.5" bestFit="1" customWidth="1"/>
    <col min="30" max="30" width="4.6640625" bestFit="1" customWidth="1"/>
    <col min="31" max="31" width="4.83203125" bestFit="1" customWidth="1"/>
    <col min="32" max="32" width="5.33203125" bestFit="1" customWidth="1"/>
    <col min="33" max="33" width="5.1640625" bestFit="1" customWidth="1"/>
    <col min="34" max="34" width="6" bestFit="1" customWidth="1"/>
    <col min="35" max="36" width="5.5" bestFit="1" customWidth="1"/>
    <col min="37" max="37" width="5.33203125" bestFit="1" customWidth="1"/>
    <col min="38" max="38" width="5.5" bestFit="1" customWidth="1"/>
    <col min="39" max="39" width="5.33203125" bestFit="1" customWidth="1"/>
    <col min="40" max="41" width="5.1640625" bestFit="1" customWidth="1"/>
    <col min="42" max="42" width="5.5" bestFit="1" customWidth="1"/>
    <col min="43" max="43" width="5.33203125" bestFit="1" customWidth="1"/>
    <col min="44" max="44" width="6" bestFit="1" customWidth="1"/>
    <col min="45" max="45" width="5.33203125" bestFit="1" customWidth="1"/>
    <col min="46" max="46" width="5.1640625" bestFit="1" customWidth="1"/>
    <col min="47" max="47" width="5.33203125" bestFit="1" customWidth="1"/>
    <col min="48" max="49" width="5.6640625" bestFit="1" customWidth="1"/>
    <col min="50" max="50" width="4.6640625" bestFit="1" customWidth="1"/>
    <col min="51" max="51" width="4.83203125" bestFit="1" customWidth="1"/>
    <col min="52" max="52" width="5.33203125" bestFit="1" customWidth="1"/>
    <col min="53" max="53" width="5.1640625" bestFit="1" customWidth="1"/>
    <col min="54" max="54" width="6" bestFit="1" customWidth="1"/>
    <col min="55" max="56" width="5.5" bestFit="1" customWidth="1"/>
    <col min="57" max="57" width="5.33203125" bestFit="1" customWidth="1"/>
    <col min="58" max="58" width="5.5" bestFit="1" customWidth="1"/>
    <col min="59" max="59" width="5.33203125" bestFit="1" customWidth="1"/>
    <col min="60" max="61" width="5.1640625" bestFit="1" customWidth="1"/>
    <col min="62" max="62" width="5.5" bestFit="1" customWidth="1"/>
    <col min="63" max="63" width="5.33203125" bestFit="1" customWidth="1"/>
    <col min="64" max="64" width="6" bestFit="1" customWidth="1"/>
    <col min="65" max="65" width="5.33203125" bestFit="1" customWidth="1"/>
    <col min="66" max="66" width="5.1640625" bestFit="1" customWidth="1"/>
    <col min="67" max="68" width="12.83203125" bestFit="1" customWidth="1"/>
    <col min="69" max="69" width="12.1640625" bestFit="1" customWidth="1"/>
    <col min="70" max="70" width="11.1640625" bestFit="1" customWidth="1"/>
    <col min="71" max="80" width="12.83203125" bestFit="1" customWidth="1"/>
    <col min="81" max="90" width="12.1640625" bestFit="1" customWidth="1"/>
    <col min="91" max="91" width="12.83203125" bestFit="1" customWidth="1"/>
    <col min="92" max="109" width="12.1640625" bestFit="1" customWidth="1"/>
    <col min="110" max="110" width="12.1640625" customWidth="1"/>
    <col min="150" max="150" width="11.83203125" bestFit="1" customWidth="1"/>
    <col min="151" max="151" width="5.1640625" bestFit="1" customWidth="1"/>
  </cols>
  <sheetData>
    <row r="1" spans="1:150">
      <c r="A1" t="s">
        <v>0</v>
      </c>
    </row>
    <row r="2" spans="1:15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371</v>
      </c>
      <c r="AB2" t="s">
        <v>373</v>
      </c>
      <c r="AC2" t="s">
        <v>375</v>
      </c>
      <c r="AD2" t="s">
        <v>377</v>
      </c>
      <c r="AE2" t="s">
        <v>379</v>
      </c>
      <c r="AF2" t="s">
        <v>381</v>
      </c>
      <c r="AG2" t="s">
        <v>383</v>
      </c>
      <c r="AH2" t="s">
        <v>385</v>
      </c>
      <c r="AI2" t="s">
        <v>387</v>
      </c>
      <c r="AJ2" t="s">
        <v>389</v>
      </c>
      <c r="AK2" t="s">
        <v>391</v>
      </c>
      <c r="AL2" t="s">
        <v>394</v>
      </c>
      <c r="AM2" t="s">
        <v>395</v>
      </c>
      <c r="AN2" t="s">
        <v>397</v>
      </c>
      <c r="AO2" t="s">
        <v>399</v>
      </c>
      <c r="AP2" t="s">
        <v>401</v>
      </c>
      <c r="AQ2" t="s">
        <v>403</v>
      </c>
      <c r="AR2" t="s">
        <v>405</v>
      </c>
      <c r="AS2" t="s">
        <v>407</v>
      </c>
      <c r="AT2" t="s">
        <v>409</v>
      </c>
      <c r="AU2" t="s">
        <v>372</v>
      </c>
      <c r="AV2" t="s">
        <v>374</v>
      </c>
      <c r="AW2" t="s">
        <v>376</v>
      </c>
      <c r="AX2" t="s">
        <v>378</v>
      </c>
      <c r="AY2" t="s">
        <v>380</v>
      </c>
      <c r="AZ2" t="s">
        <v>382</v>
      </c>
      <c r="BA2" t="s">
        <v>384</v>
      </c>
      <c r="BB2" t="s">
        <v>386</v>
      </c>
      <c r="BC2" t="s">
        <v>388</v>
      </c>
      <c r="BD2" t="s">
        <v>390</v>
      </c>
      <c r="BE2" t="s">
        <v>392</v>
      </c>
      <c r="BF2" t="s">
        <v>393</v>
      </c>
      <c r="BG2" t="s">
        <v>396</v>
      </c>
      <c r="BH2" t="s">
        <v>398</v>
      </c>
      <c r="BI2" t="s">
        <v>400</v>
      </c>
      <c r="BJ2" t="s">
        <v>402</v>
      </c>
      <c r="BK2" t="s">
        <v>404</v>
      </c>
      <c r="BL2" t="s">
        <v>406</v>
      </c>
      <c r="BM2" t="s">
        <v>408</v>
      </c>
      <c r="BN2" t="s">
        <v>410</v>
      </c>
      <c r="BO2" t="s">
        <v>205</v>
      </c>
      <c r="BP2" t="s">
        <v>206</v>
      </c>
      <c r="BQ2" t="s">
        <v>207</v>
      </c>
      <c r="BR2" t="s">
        <v>208</v>
      </c>
      <c r="BS2" t="s">
        <v>209</v>
      </c>
      <c r="BT2" t="s">
        <v>210</v>
      </c>
      <c r="BU2" t="s">
        <v>211</v>
      </c>
      <c r="BV2" t="s">
        <v>212</v>
      </c>
      <c r="BW2" t="s">
        <v>213</v>
      </c>
      <c r="BX2" t="s">
        <v>214</v>
      </c>
      <c r="BY2" t="s">
        <v>215</v>
      </c>
      <c r="BZ2" t="s">
        <v>216</v>
      </c>
      <c r="CA2" t="s">
        <v>217</v>
      </c>
      <c r="CB2" t="s">
        <v>218</v>
      </c>
      <c r="CC2" t="s">
        <v>219</v>
      </c>
      <c r="CD2" t="s">
        <v>220</v>
      </c>
      <c r="CE2" t="s">
        <v>221</v>
      </c>
      <c r="CF2" t="s">
        <v>222</v>
      </c>
      <c r="CG2" t="s">
        <v>223</v>
      </c>
      <c r="CH2" t="s">
        <v>224</v>
      </c>
      <c r="CI2" t="s">
        <v>225</v>
      </c>
      <c r="CJ2" t="s">
        <v>226</v>
      </c>
      <c r="CK2" t="s">
        <v>227</v>
      </c>
      <c r="CL2" t="s">
        <v>228</v>
      </c>
      <c r="CM2" t="s">
        <v>229</v>
      </c>
      <c r="CN2" t="s">
        <v>230</v>
      </c>
      <c r="CO2" t="s">
        <v>231</v>
      </c>
      <c r="CP2" t="s">
        <v>232</v>
      </c>
      <c r="CQ2" t="s">
        <v>233</v>
      </c>
      <c r="CR2" t="s">
        <v>234</v>
      </c>
      <c r="CS2" t="s">
        <v>235</v>
      </c>
      <c r="CT2" t="s">
        <v>236</v>
      </c>
      <c r="CU2" t="s">
        <v>237</v>
      </c>
      <c r="CV2" t="s">
        <v>238</v>
      </c>
      <c r="CW2" t="s">
        <v>239</v>
      </c>
      <c r="CX2" t="s">
        <v>240</v>
      </c>
      <c r="CY2" t="s">
        <v>241</v>
      </c>
      <c r="CZ2" t="s">
        <v>242</v>
      </c>
      <c r="DA2" t="s">
        <v>243</v>
      </c>
      <c r="DB2" t="s">
        <v>244</v>
      </c>
      <c r="DC2" t="s">
        <v>245</v>
      </c>
      <c r="DD2" t="s">
        <v>246</v>
      </c>
      <c r="DE2" t="s">
        <v>247</v>
      </c>
      <c r="DF2" t="s">
        <v>248</v>
      </c>
      <c r="DG2" t="s">
        <v>249</v>
      </c>
      <c r="DH2" t="s">
        <v>250</v>
      </c>
      <c r="DI2" t="s">
        <v>251</v>
      </c>
      <c r="DJ2" t="s">
        <v>252</v>
      </c>
      <c r="DK2" t="s">
        <v>253</v>
      </c>
      <c r="DL2" t="s">
        <v>254</v>
      </c>
      <c r="DM2" t="s">
        <v>255</v>
      </c>
      <c r="DN2" t="s">
        <v>256</v>
      </c>
      <c r="DO2" t="s">
        <v>257</v>
      </c>
      <c r="DP2" t="s">
        <v>258</v>
      </c>
      <c r="DQ2" t="s">
        <v>259</v>
      </c>
      <c r="DR2" t="s">
        <v>260</v>
      </c>
      <c r="DS2" t="s">
        <v>261</v>
      </c>
      <c r="DT2" t="s">
        <v>262</v>
      </c>
      <c r="DU2" t="s">
        <v>263</v>
      </c>
      <c r="DV2" t="s">
        <v>264</v>
      </c>
      <c r="DW2" t="s">
        <v>265</v>
      </c>
      <c r="DX2" t="s">
        <v>266</v>
      </c>
      <c r="DY2" t="s">
        <v>267</v>
      </c>
      <c r="DZ2" t="s">
        <v>268</v>
      </c>
      <c r="EA2" t="s">
        <v>269</v>
      </c>
      <c r="EB2" t="s">
        <v>270</v>
      </c>
      <c r="EC2" t="s">
        <v>271</v>
      </c>
      <c r="ED2" t="s">
        <v>272</v>
      </c>
      <c r="EE2" t="s">
        <v>273</v>
      </c>
      <c r="EF2" t="s">
        <v>274</v>
      </c>
      <c r="EG2" t="s">
        <v>275</v>
      </c>
      <c r="EH2" t="s">
        <v>276</v>
      </c>
      <c r="EI2" t="s">
        <v>277</v>
      </c>
      <c r="EJ2" t="s">
        <v>278</v>
      </c>
      <c r="EK2" t="s">
        <v>279</v>
      </c>
      <c r="EL2" t="s">
        <v>280</v>
      </c>
      <c r="EM2" t="s">
        <v>281</v>
      </c>
      <c r="EN2" t="s">
        <v>282</v>
      </c>
      <c r="EO2" t="s">
        <v>283</v>
      </c>
      <c r="EP2" t="s">
        <v>284</v>
      </c>
      <c r="EQ2" t="s">
        <v>285</v>
      </c>
      <c r="ER2" t="s">
        <v>286</v>
      </c>
      <c r="ES2" t="s">
        <v>287</v>
      </c>
      <c r="ET2" s="18" t="s">
        <v>288</v>
      </c>
    </row>
    <row r="3" spans="1:150">
      <c r="A3" t="s">
        <v>26</v>
      </c>
      <c r="B3">
        <v>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BO3">
        <f>Constants!B11*32*Constants!$B$3/Constants!B12^2</f>
        <v>-1899.8821997643995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50">
      <c r="A4" t="s">
        <v>27</v>
      </c>
      <c r="C4">
        <v>1</v>
      </c>
      <c r="G4">
        <v>-1</v>
      </c>
      <c r="BP4">
        <f>Constants!C11*32*Constants!$B$3/Constants!C12^2</f>
        <v>-126.65881331762664</v>
      </c>
    </row>
    <row r="5" spans="1:150">
      <c r="A5" t="s">
        <v>28</v>
      </c>
      <c r="D5">
        <v>1</v>
      </c>
      <c r="L5">
        <v>-1</v>
      </c>
      <c r="BQ5">
        <f>Constants!D11*32*Constants!$B$3/Constants!D12^2</f>
        <v>-126.65881331762664</v>
      </c>
    </row>
    <row r="6" spans="1:150">
      <c r="A6" t="s">
        <v>29</v>
      </c>
      <c r="E6">
        <v>1</v>
      </c>
      <c r="Q6">
        <v>-1</v>
      </c>
      <c r="BR6">
        <f>Constants!E11*32*Constants!$B$3/Constants!E12^2</f>
        <v>-126.65881331762664</v>
      </c>
    </row>
    <row r="7" spans="1:150">
      <c r="A7" t="s">
        <v>30</v>
      </c>
      <c r="F7">
        <v>1</v>
      </c>
      <c r="V7">
        <v>-1</v>
      </c>
      <c r="BS7">
        <f>Constants!F11*32*Constants!$B$3/Constants!F12^2</f>
        <v>-126.65881331762664</v>
      </c>
    </row>
    <row r="8" spans="1:150">
      <c r="A8" t="s">
        <v>31</v>
      </c>
      <c r="C8">
        <v>1</v>
      </c>
      <c r="D8">
        <v>-1</v>
      </c>
      <c r="BT8">
        <f>Constants!G11*32*Constants!$B$3/Constants!G12^2</f>
        <v>-88.661169322338651</v>
      </c>
    </row>
    <row r="9" spans="1:150">
      <c r="A9" t="s">
        <v>32</v>
      </c>
      <c r="D9">
        <v>1</v>
      </c>
      <c r="E9">
        <v>-1</v>
      </c>
      <c r="BU9">
        <f>Constants!H11*32*Constants!$B$3/Constants!H12^2</f>
        <v>-88.661169322338651</v>
      </c>
    </row>
    <row r="10" spans="1:150">
      <c r="A10" t="s">
        <v>33</v>
      </c>
      <c r="E10">
        <v>1</v>
      </c>
      <c r="F10">
        <v>-1</v>
      </c>
      <c r="BV10">
        <f>Constants!I11*32*Constants!$B$3/Constants!I12^2</f>
        <v>-88.661169322338651</v>
      </c>
    </row>
    <row r="11" spans="1:150">
      <c r="A11" t="s">
        <v>34</v>
      </c>
      <c r="G11">
        <v>1</v>
      </c>
      <c r="H11">
        <v>-1</v>
      </c>
      <c r="BW11">
        <f>Constants!J11*32*Constants!$B$3/Constants!J12^2</f>
        <v>-88.661169322338651</v>
      </c>
    </row>
    <row r="12" spans="1:150">
      <c r="A12" t="s">
        <v>35</v>
      </c>
      <c r="H12">
        <v>1</v>
      </c>
      <c r="I12">
        <v>-1</v>
      </c>
      <c r="BX12">
        <f>Constants!K11*32*Constants!$B$3/Constants!K12^2</f>
        <v>-88.661169322338651</v>
      </c>
    </row>
    <row r="13" spans="1:150">
      <c r="A13" t="s">
        <v>36</v>
      </c>
      <c r="I13">
        <v>1</v>
      </c>
      <c r="J13">
        <v>-1</v>
      </c>
      <c r="BY13">
        <f>Constants!L11*32*Constants!$B$3/Constants!L12^2</f>
        <v>-88.661169322338651</v>
      </c>
    </row>
    <row r="14" spans="1:150">
      <c r="A14" t="s">
        <v>37</v>
      </c>
      <c r="J14">
        <v>1</v>
      </c>
      <c r="K14">
        <v>-1</v>
      </c>
      <c r="BZ14">
        <f>Constants!M11*32*Constants!$B$3/Constants!M12^2</f>
        <v>-88.661169322338651</v>
      </c>
    </row>
    <row r="15" spans="1:150">
      <c r="A15" t="s">
        <v>38</v>
      </c>
      <c r="L15">
        <v>1</v>
      </c>
      <c r="M15">
        <v>-1</v>
      </c>
      <c r="CA15">
        <f>Constants!N11*32*Constants!$B$3/Constants!N12^2</f>
        <v>-88.661169322338651</v>
      </c>
    </row>
    <row r="16" spans="1:150">
      <c r="A16" t="s">
        <v>39</v>
      </c>
      <c r="M16">
        <v>1</v>
      </c>
      <c r="N16">
        <v>-1</v>
      </c>
      <c r="CB16">
        <f>Constants!O11*32*Constants!$B$3/Constants!O12^2</f>
        <v>-88.661169322338651</v>
      </c>
    </row>
    <row r="17" spans="1:96">
      <c r="A17" t="s">
        <v>40</v>
      </c>
      <c r="N17">
        <v>1</v>
      </c>
      <c r="O17">
        <v>-1</v>
      </c>
      <c r="CC17">
        <f>Constants!P11*32*Constants!$B$3/Constants!P12^2</f>
        <v>-88.661169322338651</v>
      </c>
    </row>
    <row r="18" spans="1:96">
      <c r="A18" t="s">
        <v>41</v>
      </c>
      <c r="O18">
        <v>1</v>
      </c>
      <c r="P18">
        <v>-1</v>
      </c>
      <c r="CD18">
        <f>Constants!Q11*32*Constants!$B$3/Constants!Q12^2</f>
        <v>-88.661169322338651</v>
      </c>
    </row>
    <row r="19" spans="1:96">
      <c r="A19" t="s">
        <v>42</v>
      </c>
      <c r="Q19">
        <v>1</v>
      </c>
      <c r="R19">
        <v>-1</v>
      </c>
      <c r="CE19">
        <f>Constants!R11*32*Constants!$B$3/Constants!R12^2</f>
        <v>-88.661169322338651</v>
      </c>
    </row>
    <row r="20" spans="1:96">
      <c r="A20" t="s">
        <v>43</v>
      </c>
      <c r="R20">
        <v>1</v>
      </c>
      <c r="S20">
        <v>-1</v>
      </c>
      <c r="CF20">
        <f>Constants!S11*32*Constants!$B$3/Constants!S12^2</f>
        <v>-88.661169322338651</v>
      </c>
    </row>
    <row r="21" spans="1:96">
      <c r="A21" t="s">
        <v>44</v>
      </c>
      <c r="S21">
        <v>1</v>
      </c>
      <c r="T21">
        <v>-1</v>
      </c>
      <c r="CG21">
        <f>Constants!T11*32*Constants!$B$3/Constants!T12^2</f>
        <v>-88.661169322338651</v>
      </c>
    </row>
    <row r="22" spans="1:96">
      <c r="A22" t="s">
        <v>45</v>
      </c>
      <c r="T22">
        <v>1</v>
      </c>
      <c r="U22">
        <v>-1</v>
      </c>
      <c r="CH22">
        <f>Constants!U11*32*Constants!$B$3/Constants!U12^2</f>
        <v>-88.661169322338651</v>
      </c>
    </row>
    <row r="23" spans="1:96">
      <c r="A23" t="s">
        <v>46</v>
      </c>
      <c r="V23">
        <v>1</v>
      </c>
      <c r="W23">
        <v>-1</v>
      </c>
      <c r="CI23">
        <f>Constants!V11*32*Constants!$B$3/Constants!V12^2</f>
        <v>-88.661169322338651</v>
      </c>
    </row>
    <row r="24" spans="1:96">
      <c r="A24" t="s">
        <v>47</v>
      </c>
      <c r="W24">
        <v>1</v>
      </c>
      <c r="X24">
        <v>-1</v>
      </c>
      <c r="CJ24">
        <f>Constants!W11*32*Constants!$B$3/Constants!W12^2</f>
        <v>-88.661169322338651</v>
      </c>
    </row>
    <row r="25" spans="1:96">
      <c r="A25" t="s">
        <v>48</v>
      </c>
      <c r="X25">
        <v>1</v>
      </c>
      <c r="Y25">
        <v>-1</v>
      </c>
      <c r="CK25">
        <f>Constants!X11*32*Constants!$B$3/Constants!X12^2</f>
        <v>-88.661169322338651</v>
      </c>
    </row>
    <row r="26" spans="1:96">
      <c r="A26" t="s">
        <v>49</v>
      </c>
      <c r="Y26">
        <v>1</v>
      </c>
      <c r="Z26">
        <v>-1</v>
      </c>
      <c r="CL26">
        <f>Constants!Y11*32*Constants!$B$3/Constants!Y12^2</f>
        <v>-88.661169322338651</v>
      </c>
    </row>
    <row r="27" spans="1:96">
      <c r="A27" t="s">
        <v>50</v>
      </c>
      <c r="G27">
        <v>1</v>
      </c>
      <c r="AA27">
        <v>-1</v>
      </c>
      <c r="CM27">
        <f>Constants!Z11*32*Constants!$B$3/Constants!Z12^2</f>
        <v>-1013.2705065410131</v>
      </c>
    </row>
    <row r="28" spans="1:96">
      <c r="A28" t="s">
        <v>51</v>
      </c>
      <c r="H28">
        <v>1</v>
      </c>
      <c r="AB28">
        <v>-1</v>
      </c>
      <c r="CN28">
        <f>Constants!AA11*32*Constants!$B$3/Constants!AA12^2</f>
        <v>-1013.2705065410131</v>
      </c>
    </row>
    <row r="29" spans="1:96">
      <c r="A29" t="s">
        <v>52</v>
      </c>
      <c r="I29">
        <v>1</v>
      </c>
      <c r="AC29">
        <v>-1</v>
      </c>
      <c r="CO29">
        <f>Constants!AB11*32*Constants!$B$3/Constants!AB12^2</f>
        <v>-1013.2705065410131</v>
      </c>
    </row>
    <row r="30" spans="1:96">
      <c r="A30" t="s">
        <v>53</v>
      </c>
      <c r="J30">
        <v>1</v>
      </c>
      <c r="AD30">
        <v>-1</v>
      </c>
      <c r="CP30">
        <f>Constants!AC11*32*Constants!$B$3/Constants!AC12^2</f>
        <v>-1013.2705065410131</v>
      </c>
    </row>
    <row r="31" spans="1:96">
      <c r="A31" t="s">
        <v>54</v>
      </c>
      <c r="K31">
        <v>1</v>
      </c>
      <c r="AE31">
        <v>-1</v>
      </c>
      <c r="CQ31">
        <f>Constants!AD11*32*Constants!$B$3/Constants!AD12^2</f>
        <v>-1013.2705065410131</v>
      </c>
    </row>
    <row r="32" spans="1:96">
      <c r="A32" t="s">
        <v>55</v>
      </c>
      <c r="L32">
        <v>1</v>
      </c>
      <c r="AF32">
        <v>-1</v>
      </c>
      <c r="CR32">
        <f>Constants!AE11*32*Constants!$B$3/Constants!AE12^2</f>
        <v>-1013.2705065410131</v>
      </c>
    </row>
    <row r="33" spans="1:112">
      <c r="A33" t="s">
        <v>56</v>
      </c>
      <c r="M33">
        <v>1</v>
      </c>
      <c r="AG33">
        <v>-1</v>
      </c>
      <c r="CS33">
        <f>Constants!AF11*32*Constants!$B$3/Constants!AF12^2</f>
        <v>-1013.2705065410131</v>
      </c>
    </row>
    <row r="34" spans="1:112">
      <c r="A34" t="s">
        <v>57</v>
      </c>
      <c r="N34">
        <v>1</v>
      </c>
      <c r="AH34">
        <v>-1</v>
      </c>
      <c r="CT34">
        <f>Constants!AG11*32*Constants!$B$3/Constants!AG12^2</f>
        <v>-1013.2705065410131</v>
      </c>
    </row>
    <row r="35" spans="1:112">
      <c r="A35" t="s">
        <v>58</v>
      </c>
      <c r="O35">
        <v>1</v>
      </c>
      <c r="AI35">
        <v>-1</v>
      </c>
      <c r="CU35">
        <f>Constants!AH11*32*Constants!$B$3/Constants!AH12^2</f>
        <v>-1013.2705065410131</v>
      </c>
    </row>
    <row r="36" spans="1:112">
      <c r="A36" t="s">
        <v>59</v>
      </c>
      <c r="P36">
        <v>1</v>
      </c>
      <c r="AJ36">
        <v>-1</v>
      </c>
      <c r="CV36">
        <f>Constants!AI11*32*Constants!$B$3/Constants!AI12^2</f>
        <v>-1013.2705065410131</v>
      </c>
    </row>
    <row r="37" spans="1:112">
      <c r="A37" t="s">
        <v>60</v>
      </c>
      <c r="Q37">
        <v>1</v>
      </c>
      <c r="AK37">
        <v>-1</v>
      </c>
      <c r="CW37">
        <f>Constants!AJ11*32*Constants!$B$3/Constants!AJ12^2</f>
        <v>-1013.2705065410131</v>
      </c>
    </row>
    <row r="38" spans="1:112">
      <c r="A38" t="s">
        <v>61</v>
      </c>
      <c r="R38">
        <v>1</v>
      </c>
      <c r="AL38">
        <v>-1</v>
      </c>
      <c r="CX38">
        <f>Constants!AK11*32*Constants!$B$3/Constants!AK12^2</f>
        <v>-1013.2705065410131</v>
      </c>
    </row>
    <row r="39" spans="1:112">
      <c r="A39" t="s">
        <v>62</v>
      </c>
      <c r="S39">
        <v>1</v>
      </c>
      <c r="AM39">
        <v>-1</v>
      </c>
      <c r="CY39">
        <f>Constants!AL11*32*Constants!$B$3/Constants!AL12^2</f>
        <v>-1013.2705065410131</v>
      </c>
    </row>
    <row r="40" spans="1:112">
      <c r="A40" t="s">
        <v>63</v>
      </c>
      <c r="T40">
        <v>1</v>
      </c>
      <c r="AN40">
        <v>-1</v>
      </c>
      <c r="CZ40">
        <f>Constants!AM11*32*Constants!$B$3/Constants!AM12^2</f>
        <v>-1013.2705065410131</v>
      </c>
    </row>
    <row r="41" spans="1:112">
      <c r="A41" t="s">
        <v>64</v>
      </c>
      <c r="U41">
        <v>1</v>
      </c>
      <c r="AO41">
        <v>-1</v>
      </c>
      <c r="DA41">
        <f>Constants!AN11*32*Constants!$B$3/Constants!AN12^2</f>
        <v>-1013.2705065410131</v>
      </c>
    </row>
    <row r="42" spans="1:112">
      <c r="A42" t="s">
        <v>65</v>
      </c>
      <c r="V42">
        <v>1</v>
      </c>
      <c r="AP42">
        <v>-1</v>
      </c>
      <c r="DB42">
        <f>Constants!AO11*32*Constants!$B$3/Constants!AO12^2</f>
        <v>-1013.2705065410131</v>
      </c>
    </row>
    <row r="43" spans="1:112">
      <c r="A43" t="s">
        <v>66</v>
      </c>
      <c r="W43">
        <v>1</v>
      </c>
      <c r="AQ43">
        <v>-1</v>
      </c>
      <c r="DC43">
        <f>Constants!AP11*32*Constants!$B$3/Constants!AP12^2</f>
        <v>-1013.2705065410131</v>
      </c>
    </row>
    <row r="44" spans="1:112">
      <c r="A44" t="s">
        <v>67</v>
      </c>
      <c r="X44">
        <v>1</v>
      </c>
      <c r="AR44">
        <v>-1</v>
      </c>
      <c r="DD44">
        <f>Constants!AQ11*32*Constants!$B$3/Constants!AQ12^2</f>
        <v>-1013.2705065410131</v>
      </c>
    </row>
    <row r="45" spans="1:112">
      <c r="A45" t="s">
        <v>68</v>
      </c>
      <c r="Y45">
        <v>1</v>
      </c>
      <c r="AS45">
        <v>-1</v>
      </c>
      <c r="DE45">
        <f>Constants!AR11*32*Constants!$B$3/Constants!AR12^2</f>
        <v>-1013.2705065410131</v>
      </c>
    </row>
    <row r="46" spans="1:112">
      <c r="A46" t="s">
        <v>69</v>
      </c>
      <c r="Z46">
        <v>1</v>
      </c>
      <c r="AT46">
        <v>-1</v>
      </c>
      <c r="DF46">
        <f>Constants!AS11*32*Constants!$B$3/Constants!AS12^2</f>
        <v>-1013.2705065410131</v>
      </c>
    </row>
    <row r="47" spans="1:112">
      <c r="A47" t="s">
        <v>70</v>
      </c>
      <c r="AA47">
        <v>1</v>
      </c>
      <c r="AU47">
        <v>-1</v>
      </c>
      <c r="DG47">
        <f>Constants!AT11*32*Constants!$B$3/Constants!AT12^2</f>
        <v>-31.525925925925929</v>
      </c>
    </row>
    <row r="48" spans="1:112">
      <c r="A48" t="s">
        <v>71</v>
      </c>
      <c r="AB48">
        <v>1</v>
      </c>
      <c r="AV48">
        <v>-1</v>
      </c>
      <c r="DH48">
        <f>Constants!AU11*32*Constants!$B$3/Constants!AU12^2</f>
        <v>-31.525925925925929</v>
      </c>
    </row>
    <row r="49" spans="1:128">
      <c r="A49" t="s">
        <v>72</v>
      </c>
      <c r="AC49">
        <v>1</v>
      </c>
      <c r="AW49">
        <v>-1</v>
      </c>
      <c r="DI49">
        <f>Constants!AV11*32*Constants!$B$3/Constants!AV12^2</f>
        <v>-31.525925925925929</v>
      </c>
    </row>
    <row r="50" spans="1:128">
      <c r="A50" t="s">
        <v>73</v>
      </c>
      <c r="AD50">
        <v>1</v>
      </c>
      <c r="AX50">
        <v>-1</v>
      </c>
      <c r="DJ50">
        <f>Constants!AW11*32*Constants!$B$3/Constants!AW12^2</f>
        <v>-31.525925925925929</v>
      </c>
    </row>
    <row r="51" spans="1:128">
      <c r="A51" t="s">
        <v>74</v>
      </c>
      <c r="AE51">
        <v>1</v>
      </c>
      <c r="AY51">
        <v>-1</v>
      </c>
      <c r="DK51">
        <f>Constants!AX11*32*Constants!$B$3/Constants!AX12^2</f>
        <v>-31.525925925925929</v>
      </c>
    </row>
    <row r="52" spans="1:128">
      <c r="A52" t="s">
        <v>75</v>
      </c>
      <c r="AF52">
        <v>1</v>
      </c>
      <c r="AZ52">
        <v>-1</v>
      </c>
      <c r="DL52">
        <f>Constants!AY11*32*Constants!$B$3/Constants!AY12^2</f>
        <v>-31.525925925925929</v>
      </c>
    </row>
    <row r="53" spans="1:128">
      <c r="A53" t="s">
        <v>76</v>
      </c>
      <c r="AG53">
        <v>1</v>
      </c>
      <c r="BA53">
        <v>-1</v>
      </c>
      <c r="DM53">
        <f>Constants!AZ11*32*Constants!$B$3/Constants!AZ12^2</f>
        <v>-31.525925925925929</v>
      </c>
    </row>
    <row r="54" spans="1:128">
      <c r="A54" t="s">
        <v>77</v>
      </c>
      <c r="AH54">
        <v>1</v>
      </c>
      <c r="BB54">
        <v>-1</v>
      </c>
      <c r="DN54">
        <f>Constants!BA11*32*Constants!$B$3/Constants!BA12^2</f>
        <v>-31.525925925925929</v>
      </c>
    </row>
    <row r="55" spans="1:128">
      <c r="A55" t="s">
        <v>78</v>
      </c>
      <c r="AI55">
        <v>1</v>
      </c>
      <c r="BC55">
        <v>-1</v>
      </c>
      <c r="DO55">
        <f>Constants!BB11*32*Constants!$B$3/Constants!BB12^2</f>
        <v>-31.525925925925929</v>
      </c>
    </row>
    <row r="56" spans="1:128">
      <c r="A56" t="s">
        <v>79</v>
      </c>
      <c r="AJ56">
        <v>1</v>
      </c>
      <c r="BD56">
        <v>-1</v>
      </c>
      <c r="DP56">
        <f>Constants!BC11*32*Constants!$B$3/Constants!BC12^2</f>
        <v>-31.525925925925929</v>
      </c>
    </row>
    <row r="57" spans="1:128">
      <c r="A57" t="s">
        <v>80</v>
      </c>
      <c r="AK57">
        <v>1</v>
      </c>
      <c r="BE57">
        <v>-1</v>
      </c>
      <c r="DQ57">
        <f>Constants!BD11*32*Constants!$B$3/Constants!BD12^2</f>
        <v>-31.525925925925929</v>
      </c>
    </row>
    <row r="58" spans="1:128">
      <c r="A58" t="s">
        <v>81</v>
      </c>
      <c r="AL58">
        <v>1</v>
      </c>
      <c r="BF58">
        <v>-1</v>
      </c>
      <c r="DR58">
        <f>Constants!BE11*32*Constants!$B$3/Constants!BE12^2</f>
        <v>-31.525925925925929</v>
      </c>
    </row>
    <row r="59" spans="1:128">
      <c r="A59" t="s">
        <v>82</v>
      </c>
      <c r="AM59">
        <v>1</v>
      </c>
      <c r="BG59">
        <v>-1</v>
      </c>
      <c r="DS59">
        <f>Constants!BF11*32*Constants!$B$3/Constants!BF12^2</f>
        <v>-31.525925925925929</v>
      </c>
    </row>
    <row r="60" spans="1:128">
      <c r="A60" t="s">
        <v>83</v>
      </c>
      <c r="AN60">
        <v>1</v>
      </c>
      <c r="BH60">
        <v>-1</v>
      </c>
      <c r="DT60">
        <f>Constants!BG11*32*Constants!$B$3/Constants!BG12^2</f>
        <v>-31.525925925925929</v>
      </c>
    </row>
    <row r="61" spans="1:128">
      <c r="A61" t="s">
        <v>84</v>
      </c>
      <c r="AO61">
        <v>1</v>
      </c>
      <c r="BI61">
        <v>-1</v>
      </c>
      <c r="DU61">
        <f>Constants!BH11*32*Constants!$B$3/Constants!BH12^2</f>
        <v>-31.525925925925929</v>
      </c>
    </row>
    <row r="62" spans="1:128">
      <c r="A62" t="s">
        <v>85</v>
      </c>
      <c r="AP62">
        <v>1</v>
      </c>
      <c r="BJ62">
        <v>-1</v>
      </c>
      <c r="DV62">
        <f>Constants!BI11*32*Constants!$B$3/Constants!BI12^2</f>
        <v>-31.525925925925929</v>
      </c>
    </row>
    <row r="63" spans="1:128">
      <c r="A63" t="s">
        <v>86</v>
      </c>
      <c r="AQ63">
        <v>1</v>
      </c>
      <c r="BK63">
        <v>-1</v>
      </c>
      <c r="DW63">
        <f>Constants!BJ11*32*Constants!$B$3/Constants!BJ12^2</f>
        <v>-31.525925925925929</v>
      </c>
    </row>
    <row r="64" spans="1:128">
      <c r="A64" t="s">
        <v>87</v>
      </c>
      <c r="AR64">
        <v>1</v>
      </c>
      <c r="BL64">
        <v>-1</v>
      </c>
      <c r="DX64">
        <f>Constants!BK11*32*Constants!$B$3/Constants!BK12^2</f>
        <v>-31.525925925925929</v>
      </c>
    </row>
    <row r="65" spans="1:144">
      <c r="A65" t="s">
        <v>88</v>
      </c>
      <c r="AS65">
        <v>1</v>
      </c>
      <c r="BM65">
        <v>-1</v>
      </c>
      <c r="DY65">
        <f>Constants!BL11*32*Constants!$B$3/Constants!BL12^2</f>
        <v>-31.525925925925929</v>
      </c>
    </row>
    <row r="66" spans="1:144">
      <c r="A66" t="s">
        <v>89</v>
      </c>
      <c r="AT66" s="14">
        <v>1</v>
      </c>
      <c r="BN66">
        <v>-1</v>
      </c>
      <c r="DZ66">
        <f>Constants!BM11*32*Constants!$B$3/Constants!BM12^2</f>
        <v>-31.525925925925929</v>
      </c>
    </row>
    <row r="67" spans="1:144">
      <c r="A67" t="s">
        <v>90</v>
      </c>
      <c r="AU67">
        <v>1</v>
      </c>
      <c r="EA67">
        <f>Constants!BN11*32*Constants!$B$3/Constants!BN12^2</f>
        <v>-30398.115196230392</v>
      </c>
    </row>
    <row r="68" spans="1:144">
      <c r="A68" t="s">
        <v>91</v>
      </c>
      <c r="AV68">
        <v>1</v>
      </c>
      <c r="EB68">
        <f>Constants!BO11*32*Constants!$B$3/Constants!BO12^2</f>
        <v>-30398.115196230392</v>
      </c>
    </row>
    <row r="69" spans="1:144">
      <c r="A69" t="s">
        <v>93</v>
      </c>
      <c r="AW69">
        <v>1</v>
      </c>
      <c r="EC69">
        <f>Constants!BP11*32*Constants!$B$3/Constants!BP12^2</f>
        <v>-30398.115196230392</v>
      </c>
    </row>
    <row r="70" spans="1:144">
      <c r="A70" t="s">
        <v>94</v>
      </c>
      <c r="AX70">
        <v>1</v>
      </c>
      <c r="ED70">
        <f>Constants!BQ11*32*Constants!$B$3/Constants!BQ12^2</f>
        <v>-30398.115196230392</v>
      </c>
    </row>
    <row r="71" spans="1:144">
      <c r="A71" t="s">
        <v>289</v>
      </c>
      <c r="AY71">
        <v>1</v>
      </c>
      <c r="EE71">
        <f>Constants!BR11*32*Constants!$B$3/Constants!BR12^2</f>
        <v>-30398.115196230392</v>
      </c>
    </row>
    <row r="72" spans="1:144">
      <c r="A72" t="s">
        <v>290</v>
      </c>
      <c r="AZ72">
        <v>1</v>
      </c>
      <c r="EF72">
        <f>Constants!BS11*32*Constants!$B$3/Constants!BS12^2</f>
        <v>-30398.115196230392</v>
      </c>
    </row>
    <row r="73" spans="1:144">
      <c r="A73" t="s">
        <v>291</v>
      </c>
      <c r="BA73">
        <v>1</v>
      </c>
      <c r="EG73">
        <f>Constants!BT11*32*Constants!$B$3/Constants!BT12^2</f>
        <v>-30398.115196230392</v>
      </c>
    </row>
    <row r="74" spans="1:144">
      <c r="A74" t="s">
        <v>292</v>
      </c>
      <c r="BB74">
        <v>1</v>
      </c>
      <c r="EH74">
        <f>Constants!BU11*32*Constants!$B$3/Constants!BU12^2</f>
        <v>-30398.115196230392</v>
      </c>
    </row>
    <row r="75" spans="1:144">
      <c r="A75" t="s">
        <v>293</v>
      </c>
      <c r="BC75">
        <v>1</v>
      </c>
      <c r="EI75">
        <f>Constants!BV11*32*Constants!$B$3/Constants!BV12^2</f>
        <v>-30398.115196230392</v>
      </c>
    </row>
    <row r="76" spans="1:144">
      <c r="A76" t="s">
        <v>294</v>
      </c>
      <c r="BD76">
        <v>1</v>
      </c>
      <c r="EJ76">
        <f>Constants!BW11*32*Constants!$B$3/Constants!BW12^2</f>
        <v>-30398.115196230392</v>
      </c>
    </row>
    <row r="77" spans="1:144">
      <c r="A77" t="s">
        <v>295</v>
      </c>
      <c r="BE77">
        <v>1</v>
      </c>
      <c r="EK77">
        <f>Constants!BX11*32*Constants!$B$3/Constants!BX12^2</f>
        <v>-30398.115196230392</v>
      </c>
    </row>
    <row r="78" spans="1:144">
      <c r="A78" t="s">
        <v>296</v>
      </c>
      <c r="BF78">
        <v>1</v>
      </c>
      <c r="EL78">
        <f>Constants!BY11*32*Constants!$B$3/Constants!BY12^2</f>
        <v>-30398.115196230392</v>
      </c>
    </row>
    <row r="79" spans="1:144">
      <c r="A79" t="s">
        <v>297</v>
      </c>
      <c r="BG79">
        <v>1</v>
      </c>
      <c r="EM79">
        <f>Constants!BZ11*32*Constants!$B$3/Constants!BZ12^2</f>
        <v>-30398.115196230392</v>
      </c>
    </row>
    <row r="80" spans="1:144">
      <c r="A80" t="s">
        <v>298</v>
      </c>
      <c r="BH80">
        <v>1</v>
      </c>
      <c r="EN80">
        <f>Constants!CA11*32*Constants!$B$3/Constants!CA12^2</f>
        <v>-30398.115196230392</v>
      </c>
    </row>
    <row r="81" spans="1:149">
      <c r="A81" t="s">
        <v>299</v>
      </c>
      <c r="BI81">
        <v>1</v>
      </c>
      <c r="EO81">
        <f>Constants!CB11*32*Constants!$B$3/Constants!CB12^2</f>
        <v>-30398.115196230392</v>
      </c>
    </row>
    <row r="82" spans="1:149">
      <c r="A82" t="s">
        <v>300</v>
      </c>
      <c r="BJ82">
        <v>1</v>
      </c>
      <c r="EP82">
        <f>Constants!CC11*32*Constants!$B$3/Constants!CC12^2</f>
        <v>-30398.115196230392</v>
      </c>
    </row>
    <row r="83" spans="1:149">
      <c r="A83" t="s">
        <v>301</v>
      </c>
      <c r="BK83">
        <v>1</v>
      </c>
      <c r="EQ83">
        <f>Constants!CD11*32*Constants!$B$3/Constants!CD12^2</f>
        <v>-30398.115196230392</v>
      </c>
    </row>
    <row r="84" spans="1:149">
      <c r="A84" t="s">
        <v>302</v>
      </c>
      <c r="BL84">
        <v>1</v>
      </c>
      <c r="ER84">
        <f>Constants!CE11*32*Constants!$B$3/Constants!CE12^2</f>
        <v>-30398.115196230392</v>
      </c>
    </row>
    <row r="85" spans="1:149">
      <c r="A85" t="s">
        <v>303</v>
      </c>
      <c r="BM85">
        <v>1</v>
      </c>
      <c r="ES85">
        <f>Constants!CF11*32*Constants!$B$3/Constants!CF12^2</f>
        <v>-30398.115196230392</v>
      </c>
    </row>
    <row r="86" spans="1:149">
      <c r="A86" t="s">
        <v>304</v>
      </c>
      <c r="BN86" s="14">
        <v>1</v>
      </c>
    </row>
    <row r="87" spans="1:149">
      <c r="A87" t="s">
        <v>305</v>
      </c>
      <c r="BO87">
        <f>-1*Constants!B12^2</f>
        <v>-4.0322499999999999E-5</v>
      </c>
      <c r="BP87">
        <f>1*Constants!C12^2</f>
        <v>1.0080625E-5</v>
      </c>
      <c r="BT87">
        <f>1*Constants!G12^2</f>
        <v>1.0080625E-5</v>
      </c>
    </row>
    <row r="88" spans="1:149">
      <c r="A88" t="s">
        <v>306</v>
      </c>
      <c r="BQ88">
        <f>1*Constants!D12^2</f>
        <v>1.0080625E-5</v>
      </c>
      <c r="BT88">
        <f>-BT87</f>
        <v>-1.0080625E-5</v>
      </c>
      <c r="BU88">
        <f>1*Constants!H12^2</f>
        <v>1.0080625E-5</v>
      </c>
    </row>
    <row r="89" spans="1:149">
      <c r="A89" t="s">
        <v>307</v>
      </c>
      <c r="BR89">
        <f>1*Constants!E12^2</f>
        <v>1.0080625E-5</v>
      </c>
      <c r="BU89">
        <f>-BU88</f>
        <v>-1.0080625E-5</v>
      </c>
      <c r="BV89">
        <f>1*Constants!I12^2</f>
        <v>1.0080625E-5</v>
      </c>
    </row>
    <row r="90" spans="1:149">
      <c r="A90" t="s">
        <v>308</v>
      </c>
      <c r="BS90">
        <f>1*Constants!F12^2</f>
        <v>1.0080625E-5</v>
      </c>
      <c r="BV90">
        <f>-BV89</f>
        <v>-1.0080625E-5</v>
      </c>
    </row>
    <row r="91" spans="1:149">
      <c r="A91" t="s">
        <v>309</v>
      </c>
      <c r="BP91">
        <f>-1*Constants!C12^2</f>
        <v>-1.0080625E-5</v>
      </c>
      <c r="BW91">
        <f>1*Constants!J12^2</f>
        <v>1.0080625E-5</v>
      </c>
      <c r="CM91">
        <f>1*Constants!Z12^2</f>
        <v>2.5201562499999999E-6</v>
      </c>
    </row>
    <row r="92" spans="1:149">
      <c r="A92" t="s">
        <v>310</v>
      </c>
      <c r="BW92">
        <f>-BW91</f>
        <v>-1.0080625E-5</v>
      </c>
      <c r="BX92">
        <f>1*Constants!K12^2</f>
        <v>1.0080625E-5</v>
      </c>
      <c r="CN92">
        <f>1*Constants!AA12^2</f>
        <v>2.5201562499999999E-6</v>
      </c>
    </row>
    <row r="93" spans="1:149">
      <c r="A93" t="s">
        <v>311</v>
      </c>
      <c r="BX93">
        <f>-BX92</f>
        <v>-1.0080625E-5</v>
      </c>
      <c r="BY93">
        <f>1*Constants!L12^2</f>
        <v>1.0080625E-5</v>
      </c>
      <c r="CO93">
        <f>1*Constants!AB12^2</f>
        <v>2.5201562499999999E-6</v>
      </c>
    </row>
    <row r="94" spans="1:149">
      <c r="A94" t="s">
        <v>312</v>
      </c>
      <c r="BY94">
        <f>-BY93</f>
        <v>-1.0080625E-5</v>
      </c>
      <c r="BZ94">
        <f>1*Constants!M12^2</f>
        <v>1.0080625E-5</v>
      </c>
      <c r="CP94">
        <f>1*Constants!AC12^2</f>
        <v>2.5201562499999999E-6</v>
      </c>
    </row>
    <row r="95" spans="1:149">
      <c r="A95" t="s">
        <v>313</v>
      </c>
      <c r="BZ95">
        <f>-BZ94</f>
        <v>-1.0080625E-5</v>
      </c>
      <c r="CQ95">
        <f>1*Constants!AD12^2</f>
        <v>2.5201562499999999E-6</v>
      </c>
    </row>
    <row r="96" spans="1:149">
      <c r="A96" t="s">
        <v>314</v>
      </c>
      <c r="BQ96">
        <f>-1*Constants!D12^2</f>
        <v>-1.0080625E-5</v>
      </c>
      <c r="CA96">
        <f>1*Constants!N12^2</f>
        <v>1.0080625E-5</v>
      </c>
      <c r="CR96">
        <f>1*Constants!AE12^2</f>
        <v>2.5201562499999999E-6</v>
      </c>
    </row>
    <row r="97" spans="1:112">
      <c r="A97" t="s">
        <v>315</v>
      </c>
      <c r="CA97">
        <f>-CA96</f>
        <v>-1.0080625E-5</v>
      </c>
      <c r="CB97">
        <f>1*Constants!O12^2</f>
        <v>1.0080625E-5</v>
      </c>
      <c r="CS97">
        <f>1*Constants!AF12^2</f>
        <v>2.5201562499999999E-6</v>
      </c>
    </row>
    <row r="98" spans="1:112">
      <c r="A98" t="s">
        <v>316</v>
      </c>
      <c r="CB98">
        <f>-CB97</f>
        <v>-1.0080625E-5</v>
      </c>
      <c r="CC98">
        <f>1*Constants!P12^2</f>
        <v>1.0080625E-5</v>
      </c>
      <c r="CT98">
        <f>1*Constants!AG12^2</f>
        <v>2.5201562499999999E-6</v>
      </c>
    </row>
    <row r="99" spans="1:112">
      <c r="A99" t="s">
        <v>317</v>
      </c>
      <c r="CC99">
        <f>-CC98</f>
        <v>-1.0080625E-5</v>
      </c>
      <c r="CD99">
        <f>1*Constants!Q12^2</f>
        <v>1.0080625E-5</v>
      </c>
      <c r="CU99">
        <f>1*Constants!AH12^2</f>
        <v>2.5201562499999999E-6</v>
      </c>
    </row>
    <row r="100" spans="1:112">
      <c r="A100" t="s">
        <v>318</v>
      </c>
      <c r="CD100">
        <f>-CD99</f>
        <v>-1.0080625E-5</v>
      </c>
      <c r="CV100">
        <f>1*Constants!AI12^2</f>
        <v>2.5201562499999999E-6</v>
      </c>
    </row>
    <row r="101" spans="1:112">
      <c r="A101" t="s">
        <v>319</v>
      </c>
      <c r="BR101">
        <f>-1*Constants!E12^2</f>
        <v>-1.0080625E-5</v>
      </c>
      <c r="CE101">
        <f>1*Constants!R12^2</f>
        <v>1.0080625E-5</v>
      </c>
      <c r="CW101">
        <f>1*Constants!AJ12^2</f>
        <v>2.5201562499999999E-6</v>
      </c>
    </row>
    <row r="102" spans="1:112">
      <c r="A102" t="s">
        <v>320</v>
      </c>
      <c r="CE102">
        <f>-CE101</f>
        <v>-1.0080625E-5</v>
      </c>
      <c r="CF102">
        <f>1*Constants!S12^2</f>
        <v>1.0080625E-5</v>
      </c>
      <c r="CX102">
        <f>1*Constants!AK12^2</f>
        <v>2.5201562499999999E-6</v>
      </c>
    </row>
    <row r="103" spans="1:112">
      <c r="A103" t="s">
        <v>321</v>
      </c>
      <c r="CF103">
        <f>-CF102</f>
        <v>-1.0080625E-5</v>
      </c>
      <c r="CG103">
        <f>1*Constants!T12^2</f>
        <v>1.0080625E-5</v>
      </c>
      <c r="CY103">
        <f>1*Constants!AL12^2</f>
        <v>2.5201562499999999E-6</v>
      </c>
    </row>
    <row r="104" spans="1:112">
      <c r="A104" t="s">
        <v>322</v>
      </c>
      <c r="CG104">
        <f>-CG103</f>
        <v>-1.0080625E-5</v>
      </c>
      <c r="CH104">
        <f>1*Constants!U12^2</f>
        <v>1.0080625E-5</v>
      </c>
      <c r="CZ104">
        <f>1*Constants!AM12^2</f>
        <v>2.5201562499999999E-6</v>
      </c>
    </row>
    <row r="105" spans="1:112">
      <c r="A105" t="s">
        <v>323</v>
      </c>
      <c r="CH105">
        <f>-CH104</f>
        <v>-1.0080625E-5</v>
      </c>
      <c r="DA105">
        <f>1*Constants!AN12^2</f>
        <v>2.5201562499999999E-6</v>
      </c>
    </row>
    <row r="106" spans="1:112">
      <c r="A106" t="s">
        <v>324</v>
      </c>
      <c r="BS106">
        <f>-1*Constants!F12^2</f>
        <v>-1.0080625E-5</v>
      </c>
      <c r="CI106">
        <f>1*Constants!V12^2</f>
        <v>1.0080625E-5</v>
      </c>
      <c r="DB106">
        <f>1*Constants!AO12^2</f>
        <v>2.5201562499999999E-6</v>
      </c>
    </row>
    <row r="107" spans="1:112">
      <c r="A107" t="s">
        <v>325</v>
      </c>
      <c r="CI107">
        <f>-CI106</f>
        <v>-1.0080625E-5</v>
      </c>
      <c r="CJ107">
        <f>1*Constants!W12^2</f>
        <v>1.0080625E-5</v>
      </c>
      <c r="DC107">
        <f>1*Constants!AP12^2</f>
        <v>2.5201562499999999E-6</v>
      </c>
    </row>
    <row r="108" spans="1:112">
      <c r="A108" t="s">
        <v>326</v>
      </c>
      <c r="CJ108">
        <f>-CJ107</f>
        <v>-1.0080625E-5</v>
      </c>
      <c r="CK108">
        <f>1*Constants!X12^2</f>
        <v>1.0080625E-5</v>
      </c>
      <c r="DD108">
        <f>1*Constants!AQ12^2</f>
        <v>2.5201562499999999E-6</v>
      </c>
    </row>
    <row r="109" spans="1:112">
      <c r="A109" t="s">
        <v>327</v>
      </c>
      <c r="CK109">
        <f>-CK108</f>
        <v>-1.0080625E-5</v>
      </c>
      <c r="CL109">
        <f>1*Constants!Y12^2</f>
        <v>1.0080625E-5</v>
      </c>
      <c r="DE109">
        <f>1*Constants!AR12^2</f>
        <v>2.5201562499999999E-6</v>
      </c>
    </row>
    <row r="110" spans="1:112">
      <c r="A110" t="s">
        <v>328</v>
      </c>
      <c r="CL110">
        <f>-CL109</f>
        <v>-1.0080625E-5</v>
      </c>
      <c r="DF110">
        <f>1*Constants!AS12^2</f>
        <v>2.5201562499999999E-6</v>
      </c>
    </row>
    <row r="111" spans="1:112">
      <c r="A111" t="s">
        <v>331</v>
      </c>
      <c r="CM111">
        <f>-1*Constants!Z12^2</f>
        <v>-2.5201562499999999E-6</v>
      </c>
      <c r="DG111">
        <f>1*Constants!AT12^2</f>
        <v>8.099999999999999E-5</v>
      </c>
    </row>
    <row r="112" spans="1:112">
      <c r="A112" t="s">
        <v>332</v>
      </c>
      <c r="CN112">
        <f>-1*Constants!AA12^2</f>
        <v>-2.5201562499999999E-6</v>
      </c>
      <c r="DH112">
        <f>1*Constants!AU12^2</f>
        <v>8.099999999999999E-5</v>
      </c>
    </row>
    <row r="113" spans="1:128">
      <c r="A113" t="s">
        <v>333</v>
      </c>
      <c r="CO113">
        <f>-1*Constants!AB12^2</f>
        <v>-2.5201562499999999E-6</v>
      </c>
      <c r="DI113">
        <f>1*Constants!AV12^2</f>
        <v>8.099999999999999E-5</v>
      </c>
    </row>
    <row r="114" spans="1:128">
      <c r="A114" t="s">
        <v>334</v>
      </c>
      <c r="CP114">
        <f>-1*Constants!AC12^2</f>
        <v>-2.5201562499999999E-6</v>
      </c>
      <c r="DJ114">
        <f>1*Constants!AW12^2</f>
        <v>8.099999999999999E-5</v>
      </c>
    </row>
    <row r="115" spans="1:128">
      <c r="A115" t="s">
        <v>335</v>
      </c>
      <c r="CQ115">
        <f>-1*Constants!AD12^2</f>
        <v>-2.5201562499999999E-6</v>
      </c>
      <c r="DK115">
        <f>1*Constants!AX12^2</f>
        <v>8.099999999999999E-5</v>
      </c>
    </row>
    <row r="116" spans="1:128">
      <c r="A116" t="s">
        <v>336</v>
      </c>
      <c r="CR116">
        <f>-1*Constants!AE12^2</f>
        <v>-2.5201562499999999E-6</v>
      </c>
      <c r="DL116">
        <f>1*Constants!AY12^2</f>
        <v>8.099999999999999E-5</v>
      </c>
    </row>
    <row r="117" spans="1:128">
      <c r="A117" t="s">
        <v>337</v>
      </c>
      <c r="CS117">
        <f>-1*Constants!AF12^2</f>
        <v>-2.5201562499999999E-6</v>
      </c>
      <c r="DM117">
        <f>1*Constants!AZ12^2</f>
        <v>8.099999999999999E-5</v>
      </c>
    </row>
    <row r="118" spans="1:128">
      <c r="A118" t="s">
        <v>338</v>
      </c>
      <c r="CT118">
        <f>-1*Constants!AG12^2</f>
        <v>-2.5201562499999999E-6</v>
      </c>
      <c r="DN118">
        <f>1*Constants!BA12^2</f>
        <v>8.099999999999999E-5</v>
      </c>
    </row>
    <row r="119" spans="1:128">
      <c r="A119" t="s">
        <v>339</v>
      </c>
      <c r="CU119">
        <f>-1*Constants!AH12^2</f>
        <v>-2.5201562499999999E-6</v>
      </c>
      <c r="DO119">
        <f>1*Constants!BB12^2</f>
        <v>8.099999999999999E-5</v>
      </c>
    </row>
    <row r="120" spans="1:128">
      <c r="A120" t="s">
        <v>340</v>
      </c>
      <c r="CV120">
        <f>-1*Constants!AI12^2</f>
        <v>-2.5201562499999999E-6</v>
      </c>
      <c r="DP120">
        <f>1*Constants!BC12^2</f>
        <v>8.099999999999999E-5</v>
      </c>
    </row>
    <row r="121" spans="1:128">
      <c r="A121" t="s">
        <v>341</v>
      </c>
      <c r="CW121">
        <f>-1*Constants!AJ12^2</f>
        <v>-2.5201562499999999E-6</v>
      </c>
      <c r="DQ121">
        <f>1*Constants!BD12^2</f>
        <v>8.099999999999999E-5</v>
      </c>
    </row>
    <row r="122" spans="1:128">
      <c r="A122" t="s">
        <v>342</v>
      </c>
      <c r="CX122">
        <f>-1*Constants!AK12^2</f>
        <v>-2.5201562499999999E-6</v>
      </c>
      <c r="DR122">
        <f>1*Constants!BE12^2</f>
        <v>8.099999999999999E-5</v>
      </c>
    </row>
    <row r="123" spans="1:128">
      <c r="A123" t="s">
        <v>343</v>
      </c>
      <c r="CY123">
        <f>-1*Constants!AL12^2</f>
        <v>-2.5201562499999999E-6</v>
      </c>
      <c r="DS123">
        <f>1*Constants!BF12^2</f>
        <v>8.099999999999999E-5</v>
      </c>
    </row>
    <row r="124" spans="1:128">
      <c r="A124" t="s">
        <v>344</v>
      </c>
      <c r="CZ124">
        <f>-1*Constants!AM12^2</f>
        <v>-2.5201562499999999E-6</v>
      </c>
      <c r="DT124">
        <f>1*Constants!BG12^2</f>
        <v>8.099999999999999E-5</v>
      </c>
    </row>
    <row r="125" spans="1:128">
      <c r="A125" t="s">
        <v>345</v>
      </c>
      <c r="DA125">
        <f>-1*Constants!AN12^2</f>
        <v>-2.5201562499999999E-6</v>
      </c>
      <c r="DU125">
        <f>1*Constants!BH12^2</f>
        <v>8.099999999999999E-5</v>
      </c>
    </row>
    <row r="126" spans="1:128">
      <c r="A126" t="s">
        <v>346</v>
      </c>
      <c r="DB126">
        <f>-1*Constants!AO12^2</f>
        <v>-2.5201562499999999E-6</v>
      </c>
      <c r="DV126">
        <f>1*Constants!BI12^2</f>
        <v>8.099999999999999E-5</v>
      </c>
    </row>
    <row r="127" spans="1:128">
      <c r="A127" t="s">
        <v>347</v>
      </c>
      <c r="DC127">
        <f>-1*Constants!AP12^2</f>
        <v>-2.5201562499999999E-6</v>
      </c>
      <c r="DW127">
        <f>1*Constants!BJ12^2</f>
        <v>8.099999999999999E-5</v>
      </c>
    </row>
    <row r="128" spans="1:128">
      <c r="A128" t="s">
        <v>348</v>
      </c>
      <c r="DD128">
        <f>-1*Constants!AQ12^2</f>
        <v>-2.5201562499999999E-6</v>
      </c>
      <c r="DX128">
        <f>1*Constants!BK12^2</f>
        <v>8.099999999999999E-5</v>
      </c>
    </row>
    <row r="129" spans="1:144">
      <c r="A129" t="s">
        <v>349</v>
      </c>
      <c r="DE129">
        <f>-1*Constants!AR12^2</f>
        <v>-2.5201562499999999E-6</v>
      </c>
      <c r="DY129">
        <f>1*Constants!BL12^2</f>
        <v>8.099999999999999E-5</v>
      </c>
    </row>
    <row r="130" spans="1:144">
      <c r="A130" t="s">
        <v>350</v>
      </c>
      <c r="DF130">
        <f>-1*Constants!AS12^2</f>
        <v>-2.5201562499999999E-6</v>
      </c>
      <c r="DZ130">
        <f>1*Constants!BM12^2</f>
        <v>8.099999999999999E-5</v>
      </c>
    </row>
    <row r="131" spans="1:144">
      <c r="A131" t="s">
        <v>351</v>
      </c>
      <c r="DG131">
        <f>-1*Constants!AT12^2</f>
        <v>-8.099999999999999E-5</v>
      </c>
      <c r="EA131">
        <f>1*Constants!BN12^2</f>
        <v>2.5201562499999999E-6</v>
      </c>
    </row>
    <row r="132" spans="1:144">
      <c r="A132" t="s">
        <v>352</v>
      </c>
      <c r="DH132">
        <f>-1*Constants!AU12^2</f>
        <v>-8.099999999999999E-5</v>
      </c>
      <c r="EB132">
        <f>1*Constants!BO12^2</f>
        <v>2.5201562499999999E-6</v>
      </c>
    </row>
    <row r="133" spans="1:144">
      <c r="A133" t="s">
        <v>353</v>
      </c>
      <c r="DI133">
        <f>-1*Constants!AV12^2</f>
        <v>-8.099999999999999E-5</v>
      </c>
      <c r="EC133">
        <f>1*Constants!BP12^2</f>
        <v>2.5201562499999999E-6</v>
      </c>
    </row>
    <row r="134" spans="1:144">
      <c r="A134" t="s">
        <v>354</v>
      </c>
      <c r="DJ134">
        <f>-1*Constants!AW12^2</f>
        <v>-8.099999999999999E-5</v>
      </c>
      <c r="ED134">
        <f>1*Constants!BQ12^2</f>
        <v>2.5201562499999999E-6</v>
      </c>
    </row>
    <row r="135" spans="1:144">
      <c r="A135" t="s">
        <v>355</v>
      </c>
      <c r="DK135">
        <f>-1*Constants!AX12^2</f>
        <v>-8.099999999999999E-5</v>
      </c>
      <c r="EE135">
        <f>1*Constants!BR12^2</f>
        <v>2.5201562499999999E-6</v>
      </c>
    </row>
    <row r="136" spans="1:144">
      <c r="A136" t="s">
        <v>356</v>
      </c>
      <c r="DL136">
        <f>-1*Constants!AY12^2</f>
        <v>-8.099999999999999E-5</v>
      </c>
      <c r="EF136">
        <f>1*Constants!BS12^2</f>
        <v>2.5201562499999999E-6</v>
      </c>
    </row>
    <row r="137" spans="1:144">
      <c r="A137" t="s">
        <v>357</v>
      </c>
      <c r="DM137">
        <f>-1*Constants!AZ12^2</f>
        <v>-8.099999999999999E-5</v>
      </c>
      <c r="EG137">
        <f>1*Constants!BT12^2</f>
        <v>2.5201562499999999E-6</v>
      </c>
    </row>
    <row r="138" spans="1:144">
      <c r="A138" t="s">
        <v>358</v>
      </c>
      <c r="DN138">
        <f>-1*Constants!BA12^2</f>
        <v>-8.099999999999999E-5</v>
      </c>
      <c r="EH138">
        <f>1*Constants!BU12^2</f>
        <v>2.5201562499999999E-6</v>
      </c>
    </row>
    <row r="139" spans="1:144">
      <c r="A139" t="s">
        <v>359</v>
      </c>
      <c r="DO139">
        <f>-1*Constants!BB12^2</f>
        <v>-8.099999999999999E-5</v>
      </c>
      <c r="EI139">
        <f>1*Constants!BV12^2</f>
        <v>2.5201562499999999E-6</v>
      </c>
    </row>
    <row r="140" spans="1:144">
      <c r="A140" t="s">
        <v>360</v>
      </c>
      <c r="DP140">
        <f>-1*Constants!BC12^2</f>
        <v>-8.099999999999999E-5</v>
      </c>
      <c r="EJ140">
        <f>1*Constants!BW12^2</f>
        <v>2.5201562499999999E-6</v>
      </c>
    </row>
    <row r="141" spans="1:144">
      <c r="A141" t="s">
        <v>361</v>
      </c>
      <c r="DQ141">
        <f>-1*Constants!BD12^2</f>
        <v>-8.099999999999999E-5</v>
      </c>
      <c r="EK141">
        <f>1*Constants!BX12^2</f>
        <v>2.5201562499999999E-6</v>
      </c>
    </row>
    <row r="142" spans="1:144">
      <c r="A142" t="s">
        <v>362</v>
      </c>
      <c r="DR142">
        <f>-1*Constants!BE12^2</f>
        <v>-8.099999999999999E-5</v>
      </c>
      <c r="EL142">
        <f>1*Constants!BY12^2</f>
        <v>2.5201562499999999E-6</v>
      </c>
    </row>
    <row r="143" spans="1:144">
      <c r="A143" t="s">
        <v>363</v>
      </c>
      <c r="DS143">
        <f>-1*Constants!BF12^2</f>
        <v>-8.099999999999999E-5</v>
      </c>
      <c r="EM143">
        <f>1*Constants!BZ12^2</f>
        <v>2.5201562499999999E-6</v>
      </c>
    </row>
    <row r="144" spans="1:144">
      <c r="A144" t="s">
        <v>364</v>
      </c>
      <c r="DT144">
        <f>-1*Constants!BG12^2</f>
        <v>-8.099999999999999E-5</v>
      </c>
      <c r="EN144">
        <f>1*Constants!CA12^2</f>
        <v>2.5201562499999999E-6</v>
      </c>
    </row>
    <row r="145" spans="1:149">
      <c r="A145" t="s">
        <v>365</v>
      </c>
      <c r="DU145">
        <f>-1*Constants!BH12^2</f>
        <v>-8.099999999999999E-5</v>
      </c>
      <c r="EO145">
        <f>1*Constants!CB12^2</f>
        <v>2.5201562499999999E-6</v>
      </c>
    </row>
    <row r="146" spans="1:149">
      <c r="A146" t="s">
        <v>366</v>
      </c>
      <c r="DV146">
        <f>-1*Constants!BI12^2</f>
        <v>-8.099999999999999E-5</v>
      </c>
      <c r="EP146">
        <f>1*Constants!CC12^2</f>
        <v>2.5201562499999999E-6</v>
      </c>
    </row>
    <row r="147" spans="1:149">
      <c r="A147" t="s">
        <v>367</v>
      </c>
      <c r="DW147">
        <f>-1*Constants!BJ12^2</f>
        <v>-8.099999999999999E-5</v>
      </c>
      <c r="EQ147">
        <f>1*Constants!CD12^2</f>
        <v>2.5201562499999999E-6</v>
      </c>
    </row>
    <row r="148" spans="1:149">
      <c r="A148" t="s">
        <v>368</v>
      </c>
      <c r="DX148">
        <f>-1*Constants!BK12^2</f>
        <v>-8.099999999999999E-5</v>
      </c>
      <c r="ER148">
        <f>1*Constants!CE12^2</f>
        <v>2.5201562499999999E-6</v>
      </c>
    </row>
    <row r="149" spans="1:149">
      <c r="A149" t="s">
        <v>369</v>
      </c>
      <c r="DY149">
        <f>-1*Constants!BL12^2</f>
        <v>-8.099999999999999E-5</v>
      </c>
      <c r="ES149">
        <f>1*Constants!CF12^2</f>
        <v>2.5201562499999999E-6</v>
      </c>
    </row>
    <row r="150" spans="1:149">
      <c r="A150" t="s">
        <v>370</v>
      </c>
      <c r="DZ150">
        <f>-1*Constants!BM12^2</f>
        <v>-8.099999999999999E-5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50"/>
  <sheetViews>
    <sheetView workbookViewId="0">
      <pane xSplit="1" ySplit="2" topLeftCell="AP3" activePane="bottomRight" state="frozen"/>
      <selection pane="topRight" activeCell="B1" sqref="B1"/>
      <selection pane="bottomLeft" activeCell="A3" sqref="A3"/>
      <selection pane="bottomRight" activeCell="DH24" sqref="DH24"/>
    </sheetView>
  </sheetViews>
  <sheetFormatPr baseColWidth="10" defaultRowHeight="15" x14ac:dyDescent="0"/>
  <cols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6" width="4.1640625" bestFit="1" customWidth="1"/>
    <col min="27" max="27" width="5.1640625" bestFit="1" customWidth="1"/>
    <col min="28" max="29" width="5.5" bestFit="1" customWidth="1"/>
    <col min="30" max="30" width="4.6640625" bestFit="1" customWidth="1"/>
    <col min="31" max="32" width="4.83203125" bestFit="1" customWidth="1"/>
    <col min="33" max="33" width="5.1640625" bestFit="1" customWidth="1"/>
    <col min="34" max="34" width="6" bestFit="1" customWidth="1"/>
    <col min="35" max="36" width="5.5" bestFit="1" customWidth="1"/>
    <col min="37" max="37" width="5.33203125" bestFit="1" customWidth="1"/>
    <col min="38" max="38" width="5.5" bestFit="1" customWidth="1"/>
    <col min="39" max="39" width="5.33203125" bestFit="1" customWidth="1"/>
    <col min="40" max="41" width="5.1640625" bestFit="1" customWidth="1"/>
    <col min="42" max="42" width="5.5" bestFit="1" customWidth="1"/>
    <col min="43" max="43" width="5.33203125" bestFit="1" customWidth="1"/>
    <col min="44" max="44" width="6" bestFit="1" customWidth="1"/>
    <col min="45" max="48" width="5.1640625" bestFit="1" customWidth="1"/>
    <col min="49" max="49" width="5.5" bestFit="1" customWidth="1"/>
    <col min="50" max="50" width="4.83203125" bestFit="1" customWidth="1"/>
    <col min="51" max="51" width="5" bestFit="1" customWidth="1"/>
    <col min="52" max="52" width="5.33203125" bestFit="1" customWidth="1"/>
    <col min="53" max="53" width="5.1640625" bestFit="1" customWidth="1"/>
    <col min="54" max="54" width="6" bestFit="1" customWidth="1"/>
    <col min="55" max="56" width="5.6640625" bestFit="1" customWidth="1"/>
    <col min="57" max="57" width="5.33203125" bestFit="1" customWidth="1"/>
    <col min="58" max="58" width="5.6640625" bestFit="1" customWidth="1"/>
    <col min="59" max="59" width="5.33203125" bestFit="1" customWidth="1"/>
    <col min="60" max="60" width="5.1640625" bestFit="1" customWidth="1"/>
    <col min="61" max="61" width="5.33203125" bestFit="1" customWidth="1"/>
    <col min="62" max="62" width="5.6640625" bestFit="1" customWidth="1"/>
    <col min="63" max="63" width="5.5" bestFit="1" customWidth="1"/>
    <col min="64" max="64" width="6.1640625" bestFit="1" customWidth="1"/>
    <col min="65" max="66" width="5.33203125" bestFit="1" customWidth="1"/>
    <col min="67" max="90" width="5.83203125" bestFit="1" customWidth="1"/>
    <col min="91" max="109" width="5.1640625" bestFit="1" customWidth="1"/>
    <col min="110" max="148" width="6.1640625" bestFit="1" customWidth="1"/>
  </cols>
  <sheetData>
    <row r="1" spans="1:149">
      <c r="A1" t="s">
        <v>201</v>
      </c>
    </row>
    <row r="2" spans="1:149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371</v>
      </c>
      <c r="AB2" t="s">
        <v>373</v>
      </c>
      <c r="AC2" t="s">
        <v>375</v>
      </c>
      <c r="AD2" t="s">
        <v>377</v>
      </c>
      <c r="AE2" t="s">
        <v>379</v>
      </c>
      <c r="AF2" t="s">
        <v>381</v>
      </c>
      <c r="AG2" t="s">
        <v>383</v>
      </c>
      <c r="AH2" t="s">
        <v>385</v>
      </c>
      <c r="AI2" t="s">
        <v>387</v>
      </c>
      <c r="AJ2" t="s">
        <v>389</v>
      </c>
      <c r="AK2" t="s">
        <v>391</v>
      </c>
      <c r="AL2" t="s">
        <v>394</v>
      </c>
      <c r="AM2" t="s">
        <v>395</v>
      </c>
      <c r="AN2" t="s">
        <v>397</v>
      </c>
      <c r="AO2" t="s">
        <v>399</v>
      </c>
      <c r="AP2" t="s">
        <v>401</v>
      </c>
      <c r="AQ2" t="s">
        <v>403</v>
      </c>
      <c r="AR2" t="s">
        <v>405</v>
      </c>
      <c r="AS2" t="s">
        <v>407</v>
      </c>
      <c r="AT2" t="s">
        <v>409</v>
      </c>
      <c r="AU2" t="s">
        <v>372</v>
      </c>
      <c r="AV2" t="s">
        <v>374</v>
      </c>
      <c r="AW2" t="s">
        <v>376</v>
      </c>
      <c r="AX2" t="s">
        <v>378</v>
      </c>
      <c r="AY2" t="s">
        <v>380</v>
      </c>
      <c r="AZ2" t="s">
        <v>382</v>
      </c>
      <c r="BA2" t="s">
        <v>384</v>
      </c>
      <c r="BB2" t="s">
        <v>386</v>
      </c>
      <c r="BC2" t="s">
        <v>388</v>
      </c>
      <c r="BD2" t="s">
        <v>390</v>
      </c>
      <c r="BE2" t="s">
        <v>392</v>
      </c>
      <c r="BF2" t="s">
        <v>393</v>
      </c>
      <c r="BG2" t="s">
        <v>396</v>
      </c>
      <c r="BH2" t="s">
        <v>398</v>
      </c>
      <c r="BI2" t="s">
        <v>400</v>
      </c>
      <c r="BJ2" t="s">
        <v>402</v>
      </c>
      <c r="BK2" t="s">
        <v>404</v>
      </c>
      <c r="BL2" t="s">
        <v>406</v>
      </c>
      <c r="BM2" t="s">
        <v>408</v>
      </c>
      <c r="BN2" t="s">
        <v>410</v>
      </c>
      <c r="BO2" t="s">
        <v>205</v>
      </c>
      <c r="BP2" t="s">
        <v>206</v>
      </c>
      <c r="BQ2" t="s">
        <v>207</v>
      </c>
      <c r="BR2" t="s">
        <v>208</v>
      </c>
      <c r="BS2" t="s">
        <v>209</v>
      </c>
      <c r="BT2" t="s">
        <v>210</v>
      </c>
      <c r="BU2" t="s">
        <v>211</v>
      </c>
      <c r="BV2" t="s">
        <v>212</v>
      </c>
      <c r="BW2" t="s">
        <v>213</v>
      </c>
      <c r="BX2" t="s">
        <v>214</v>
      </c>
      <c r="BY2" t="s">
        <v>215</v>
      </c>
      <c r="BZ2" t="s">
        <v>216</v>
      </c>
      <c r="CA2" t="s">
        <v>217</v>
      </c>
      <c r="CB2" t="s">
        <v>218</v>
      </c>
      <c r="CC2" t="s">
        <v>219</v>
      </c>
      <c r="CD2" t="s">
        <v>220</v>
      </c>
      <c r="CE2" t="s">
        <v>221</v>
      </c>
      <c r="CF2" t="s">
        <v>222</v>
      </c>
      <c r="CG2" t="s">
        <v>223</v>
      </c>
      <c r="CH2" t="s">
        <v>224</v>
      </c>
      <c r="CI2" t="s">
        <v>225</v>
      </c>
      <c r="CJ2" t="s">
        <v>226</v>
      </c>
      <c r="CK2" t="s">
        <v>227</v>
      </c>
      <c r="CL2" t="s">
        <v>228</v>
      </c>
      <c r="CM2" t="s">
        <v>229</v>
      </c>
      <c r="CN2" t="s">
        <v>230</v>
      </c>
      <c r="CO2" t="s">
        <v>231</v>
      </c>
      <c r="CP2" t="s">
        <v>232</v>
      </c>
      <c r="CQ2" t="s">
        <v>233</v>
      </c>
      <c r="CR2" t="s">
        <v>234</v>
      </c>
      <c r="CS2" t="s">
        <v>235</v>
      </c>
      <c r="CT2" t="s">
        <v>236</v>
      </c>
      <c r="CU2" t="s">
        <v>237</v>
      </c>
      <c r="CV2" t="s">
        <v>238</v>
      </c>
      <c r="CW2" t="s">
        <v>239</v>
      </c>
      <c r="CX2" t="s">
        <v>240</v>
      </c>
      <c r="CY2" t="s">
        <v>241</v>
      </c>
      <c r="CZ2" t="s">
        <v>242</v>
      </c>
      <c r="DA2" t="s">
        <v>243</v>
      </c>
      <c r="DB2" t="s">
        <v>244</v>
      </c>
      <c r="DC2" t="s">
        <v>245</v>
      </c>
      <c r="DD2" t="s">
        <v>246</v>
      </c>
      <c r="DE2" t="s">
        <v>247</v>
      </c>
      <c r="DF2" t="s">
        <v>249</v>
      </c>
      <c r="DG2" t="s">
        <v>250</v>
      </c>
      <c r="DH2" t="s">
        <v>251</v>
      </c>
      <c r="DI2" t="s">
        <v>252</v>
      </c>
      <c r="DJ2" t="s">
        <v>253</v>
      </c>
      <c r="DK2" t="s">
        <v>254</v>
      </c>
      <c r="DL2" t="s">
        <v>255</v>
      </c>
      <c r="DM2" t="s">
        <v>256</v>
      </c>
      <c r="DN2" t="s">
        <v>257</v>
      </c>
      <c r="DO2" t="s">
        <v>258</v>
      </c>
      <c r="DP2" t="s">
        <v>259</v>
      </c>
      <c r="DQ2" t="s">
        <v>260</v>
      </c>
      <c r="DR2" t="s">
        <v>261</v>
      </c>
      <c r="DS2" t="s">
        <v>262</v>
      </c>
      <c r="DT2" t="s">
        <v>263</v>
      </c>
      <c r="DU2" t="s">
        <v>264</v>
      </c>
      <c r="DV2" t="s">
        <v>265</v>
      </c>
      <c r="DW2" t="s">
        <v>266</v>
      </c>
      <c r="DX2" t="s">
        <v>267</v>
      </c>
      <c r="DY2" t="s">
        <v>268</v>
      </c>
      <c r="DZ2" t="s">
        <v>269</v>
      </c>
      <c r="EA2" t="s">
        <v>270</v>
      </c>
      <c r="EB2" t="s">
        <v>271</v>
      </c>
      <c r="EC2" t="s">
        <v>272</v>
      </c>
      <c r="ED2" t="s">
        <v>273</v>
      </c>
      <c r="EE2" t="s">
        <v>274</v>
      </c>
      <c r="EF2" t="s">
        <v>275</v>
      </c>
      <c r="EG2" t="s">
        <v>276</v>
      </c>
      <c r="EH2" t="s">
        <v>277</v>
      </c>
      <c r="EI2" t="s">
        <v>278</v>
      </c>
      <c r="EJ2" t="s">
        <v>279</v>
      </c>
      <c r="EK2" t="s">
        <v>280</v>
      </c>
      <c r="EL2" t="s">
        <v>281</v>
      </c>
      <c r="EM2" t="s">
        <v>282</v>
      </c>
      <c r="EN2" t="s">
        <v>283</v>
      </c>
      <c r="EO2" t="s">
        <v>284</v>
      </c>
      <c r="EP2" t="s">
        <v>285</v>
      </c>
      <c r="EQ2" t="s">
        <v>286</v>
      </c>
      <c r="ER2" t="s">
        <v>287</v>
      </c>
      <c r="ES2" s="18" t="s">
        <v>288</v>
      </c>
    </row>
    <row r="3" spans="1:149">
      <c r="A3" t="s">
        <v>26</v>
      </c>
      <c r="BO3">
        <f>-Constants!B17</f>
        <v>-1000</v>
      </c>
      <c r="BP3">
        <f>-Constants!C$16</f>
        <v>-250</v>
      </c>
      <c r="BT3">
        <f>-Constants!G$16</f>
        <v>-250</v>
      </c>
    </row>
    <row r="4" spans="1:149">
      <c r="A4" t="s">
        <v>27</v>
      </c>
      <c r="BT4">
        <f>-Constants!G$17</f>
        <v>-1000</v>
      </c>
    </row>
    <row r="5" spans="1:149">
      <c r="A5" t="s">
        <v>28</v>
      </c>
      <c r="BU5">
        <f>-Constants!H$17</f>
        <v>-1000</v>
      </c>
    </row>
    <row r="6" spans="1:149">
      <c r="A6" t="s">
        <v>29</v>
      </c>
      <c r="BV6">
        <f>-Constants!I$17</f>
        <v>-1000</v>
      </c>
    </row>
    <row r="7" spans="1:149">
      <c r="A7" t="s">
        <v>30</v>
      </c>
      <c r="BP7">
        <f>-Constants!C$17</f>
        <v>-1000</v>
      </c>
      <c r="CM7">
        <f>-Constants!Z16</f>
        <v>-250</v>
      </c>
    </row>
    <row r="8" spans="1:149">
      <c r="A8" t="s">
        <v>31</v>
      </c>
      <c r="BW8">
        <f>-Constants!J$17</f>
        <v>-1000</v>
      </c>
      <c r="CN8">
        <f>-Constants!AA16</f>
        <v>-250</v>
      </c>
    </row>
    <row r="9" spans="1:149">
      <c r="A9" t="s">
        <v>32</v>
      </c>
      <c r="BX9">
        <f>-Constants!K$17</f>
        <v>-1000</v>
      </c>
      <c r="CO9">
        <f>-Constants!AB16</f>
        <v>-250</v>
      </c>
    </row>
    <row r="10" spans="1:149">
      <c r="A10" t="s">
        <v>33</v>
      </c>
      <c r="BY10">
        <f>-Constants!L$17</f>
        <v>-1000</v>
      </c>
      <c r="CP10">
        <f>-Constants!AC16</f>
        <v>-250</v>
      </c>
    </row>
    <row r="11" spans="1:149">
      <c r="A11" t="s">
        <v>34</v>
      </c>
      <c r="BZ11">
        <f>-Constants!M$17</f>
        <v>-1000</v>
      </c>
      <c r="CQ11">
        <f>-Constants!AD16</f>
        <v>-250</v>
      </c>
    </row>
    <row r="12" spans="1:149">
      <c r="A12" t="s">
        <v>35</v>
      </c>
      <c r="BQ12">
        <f>-Constants!D$17</f>
        <v>-1000</v>
      </c>
      <c r="CR12">
        <f>-Constants!AE16</f>
        <v>-250</v>
      </c>
    </row>
    <row r="13" spans="1:149">
      <c r="A13" t="s">
        <v>36</v>
      </c>
      <c r="CA13">
        <f>-Constants!N$17</f>
        <v>-1000</v>
      </c>
      <c r="CS13">
        <f>-Constants!AF16</f>
        <v>-250</v>
      </c>
    </row>
    <row r="14" spans="1:149">
      <c r="A14" t="s">
        <v>37</v>
      </c>
      <c r="CB14">
        <f>-Constants!O$17</f>
        <v>-1000</v>
      </c>
      <c r="CT14">
        <f>-Constants!AG16</f>
        <v>-250</v>
      </c>
    </row>
    <row r="15" spans="1:149">
      <c r="A15" t="s">
        <v>38</v>
      </c>
      <c r="CC15">
        <f>-Constants!P$17</f>
        <v>-1000</v>
      </c>
      <c r="CU15">
        <f>-Constants!AH16</f>
        <v>-250</v>
      </c>
    </row>
    <row r="16" spans="1:149">
      <c r="A16" t="s">
        <v>39</v>
      </c>
      <c r="CD16">
        <f>-Constants!Q$17</f>
        <v>-1000</v>
      </c>
      <c r="CV16">
        <f>-Constants!AI16</f>
        <v>-250</v>
      </c>
    </row>
    <row r="17" spans="1:109">
      <c r="A17" t="s">
        <v>40</v>
      </c>
      <c r="BR17">
        <f>-Constants!E$17</f>
        <v>-1000</v>
      </c>
      <c r="CW17">
        <f>-Constants!AJ16</f>
        <v>-250</v>
      </c>
    </row>
    <row r="18" spans="1:109">
      <c r="A18" t="s">
        <v>41</v>
      </c>
      <c r="CE18">
        <f>-Constants!R$17</f>
        <v>-1000</v>
      </c>
      <c r="CX18">
        <f>-Constants!AK16</f>
        <v>-250</v>
      </c>
    </row>
    <row r="19" spans="1:109">
      <c r="A19" t="s">
        <v>42</v>
      </c>
      <c r="CF19">
        <f>-Constants!S$17</f>
        <v>-1000</v>
      </c>
      <c r="CY19">
        <f>-Constants!AL16</f>
        <v>-250</v>
      </c>
    </row>
    <row r="20" spans="1:109">
      <c r="A20" t="s">
        <v>43</v>
      </c>
      <c r="CG20">
        <f>-Constants!T$17</f>
        <v>-1000</v>
      </c>
      <c r="CZ20">
        <f>-Constants!AM16</f>
        <v>-250</v>
      </c>
    </row>
    <row r="21" spans="1:109">
      <c r="A21" t="s">
        <v>44</v>
      </c>
      <c r="CH21">
        <f>-Constants!U$17</f>
        <v>-1000</v>
      </c>
      <c r="DA21">
        <f>-Constants!AN16</f>
        <v>-250</v>
      </c>
    </row>
    <row r="22" spans="1:109">
      <c r="A22" t="s">
        <v>45</v>
      </c>
      <c r="BS22">
        <f>-Constants!F$17</f>
        <v>-1000</v>
      </c>
      <c r="DB22">
        <f>-Constants!AO16</f>
        <v>-250</v>
      </c>
    </row>
    <row r="23" spans="1:109">
      <c r="A23" t="s">
        <v>46</v>
      </c>
      <c r="CI23">
        <f>-Constants!V$17</f>
        <v>-1000</v>
      </c>
      <c r="DC23">
        <f>-Constants!AP16</f>
        <v>-250</v>
      </c>
    </row>
    <row r="24" spans="1:109">
      <c r="A24" t="s">
        <v>47</v>
      </c>
      <c r="CJ24">
        <f>-Constants!W$17</f>
        <v>-1000</v>
      </c>
      <c r="DD24">
        <f>-Constants!AQ16</f>
        <v>-250</v>
      </c>
    </row>
    <row r="25" spans="1:109">
      <c r="A25" t="s">
        <v>48</v>
      </c>
      <c r="CK25">
        <f>-Constants!X$17</f>
        <v>-1000</v>
      </c>
      <c r="DE25">
        <f>-Constants!AR16</f>
        <v>-250</v>
      </c>
    </row>
    <row r="26" spans="1:109">
      <c r="A26" t="s">
        <v>49</v>
      </c>
      <c r="CL26">
        <f>-Constants!Y$17</f>
        <v>-1000</v>
      </c>
    </row>
    <row r="27" spans="1:109">
      <c r="A27" t="s">
        <v>50</v>
      </c>
    </row>
    <row r="28" spans="1:109">
      <c r="A28" t="s">
        <v>51</v>
      </c>
    </row>
    <row r="29" spans="1:109">
      <c r="A29" t="s">
        <v>52</v>
      </c>
    </row>
    <row r="30" spans="1:109">
      <c r="A30" t="s">
        <v>53</v>
      </c>
    </row>
    <row r="31" spans="1:109">
      <c r="A31" t="s">
        <v>54</v>
      </c>
    </row>
    <row r="32" spans="1:109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79</v>
      </c>
    </row>
    <row r="57" spans="1:1">
      <c r="A57" t="s">
        <v>80</v>
      </c>
    </row>
    <row r="58" spans="1:1">
      <c r="A58" t="s">
        <v>81</v>
      </c>
    </row>
    <row r="59" spans="1:1">
      <c r="A59" t="s">
        <v>82</v>
      </c>
    </row>
    <row r="60" spans="1:1">
      <c r="A60" t="s">
        <v>83</v>
      </c>
    </row>
    <row r="61" spans="1:1">
      <c r="A61" t="s">
        <v>84</v>
      </c>
    </row>
    <row r="62" spans="1:1">
      <c r="A62" t="s">
        <v>85</v>
      </c>
    </row>
    <row r="63" spans="1:1">
      <c r="A63" t="s">
        <v>86</v>
      </c>
    </row>
    <row r="64" spans="1:1">
      <c r="A64" t="s">
        <v>87</v>
      </c>
    </row>
    <row r="65" spans="1:142">
      <c r="A65" t="s">
        <v>88</v>
      </c>
    </row>
    <row r="66" spans="1:142">
      <c r="A66" t="s">
        <v>89</v>
      </c>
    </row>
    <row r="67" spans="1:142">
      <c r="A67" t="s">
        <v>90</v>
      </c>
    </row>
    <row r="68" spans="1:142">
      <c r="A68" t="s">
        <v>91</v>
      </c>
      <c r="DZ68">
        <f>-Constants!Z18</f>
        <v>-500</v>
      </c>
    </row>
    <row r="69" spans="1:142">
      <c r="A69" t="s">
        <v>93</v>
      </c>
      <c r="EA69">
        <f>-Constants!AA18</f>
        <v>-500</v>
      </c>
    </row>
    <row r="70" spans="1:142">
      <c r="A70" t="s">
        <v>94</v>
      </c>
      <c r="EB70">
        <f>-Constants!AB18</f>
        <v>-500</v>
      </c>
    </row>
    <row r="71" spans="1:142">
      <c r="A71" t="s">
        <v>289</v>
      </c>
      <c r="EC71">
        <f>-Constants!AC18</f>
        <v>-500</v>
      </c>
    </row>
    <row r="72" spans="1:142">
      <c r="A72" t="s">
        <v>290</v>
      </c>
      <c r="ED72">
        <f>-Constants!AD18</f>
        <v>-500</v>
      </c>
    </row>
    <row r="73" spans="1:142">
      <c r="A73" t="s">
        <v>291</v>
      </c>
      <c r="EE73">
        <f>-Constants!AE18</f>
        <v>-500</v>
      </c>
    </row>
    <row r="74" spans="1:142">
      <c r="A74" t="s">
        <v>292</v>
      </c>
      <c r="EF74">
        <f>-Constants!AF18</f>
        <v>-500</v>
      </c>
    </row>
    <row r="75" spans="1:142">
      <c r="A75" t="s">
        <v>293</v>
      </c>
      <c r="EG75">
        <f>-Constants!AG18</f>
        <v>-500</v>
      </c>
    </row>
    <row r="76" spans="1:142">
      <c r="A76" t="s">
        <v>294</v>
      </c>
      <c r="EH76">
        <f>-Constants!AH18</f>
        <v>-500</v>
      </c>
    </row>
    <row r="77" spans="1:142">
      <c r="A77" t="s">
        <v>295</v>
      </c>
      <c r="EI77">
        <f>-Constants!AI18</f>
        <v>-500</v>
      </c>
    </row>
    <row r="78" spans="1:142">
      <c r="A78" t="s">
        <v>296</v>
      </c>
      <c r="EJ78">
        <f>-Constants!AJ18</f>
        <v>-500</v>
      </c>
    </row>
    <row r="79" spans="1:142">
      <c r="A79" t="s">
        <v>297</v>
      </c>
      <c r="EK79">
        <f>-Constants!AK18</f>
        <v>-500</v>
      </c>
    </row>
    <row r="80" spans="1:142">
      <c r="A80" t="s">
        <v>298</v>
      </c>
      <c r="EL80">
        <f>-Constants!AL18</f>
        <v>-500</v>
      </c>
    </row>
    <row r="81" spans="1:148">
      <c r="A81" t="s">
        <v>299</v>
      </c>
      <c r="EM81">
        <f>-Constants!AM18</f>
        <v>-500</v>
      </c>
    </row>
    <row r="82" spans="1:148">
      <c r="A82" t="s">
        <v>300</v>
      </c>
      <c r="EN82">
        <f>-Constants!AN18</f>
        <v>-500</v>
      </c>
    </row>
    <row r="83" spans="1:148">
      <c r="A83" t="s">
        <v>301</v>
      </c>
      <c r="EO83">
        <f>-Constants!AO18</f>
        <v>-500</v>
      </c>
    </row>
    <row r="84" spans="1:148">
      <c r="A84" t="s">
        <v>302</v>
      </c>
      <c r="EP84">
        <f>-Constants!AP18</f>
        <v>-500</v>
      </c>
    </row>
    <row r="85" spans="1:148">
      <c r="A85" t="s">
        <v>303</v>
      </c>
      <c r="EQ85">
        <f>-Constants!AQ18</f>
        <v>-500</v>
      </c>
    </row>
    <row r="86" spans="1:148">
      <c r="A86" t="s">
        <v>304</v>
      </c>
      <c r="ER86">
        <f>-Constants!AR18</f>
        <v>-500</v>
      </c>
    </row>
    <row r="87" spans="1:148">
      <c r="A87" t="s">
        <v>305</v>
      </c>
    </row>
    <row r="88" spans="1:148">
      <c r="A88" t="s">
        <v>306</v>
      </c>
    </row>
    <row r="89" spans="1:148">
      <c r="A89" t="s">
        <v>307</v>
      </c>
    </row>
    <row r="90" spans="1:148">
      <c r="A90" t="s">
        <v>308</v>
      </c>
    </row>
    <row r="91" spans="1:148">
      <c r="A91" t="s">
        <v>309</v>
      </c>
    </row>
    <row r="92" spans="1:148">
      <c r="A92" t="s">
        <v>310</v>
      </c>
    </row>
    <row r="93" spans="1:148">
      <c r="A93" t="s">
        <v>311</v>
      </c>
    </row>
    <row r="94" spans="1:148">
      <c r="A94" t="s">
        <v>312</v>
      </c>
    </row>
    <row r="95" spans="1:148">
      <c r="A95" t="s">
        <v>313</v>
      </c>
    </row>
    <row r="96" spans="1:148">
      <c r="A96" t="s">
        <v>314</v>
      </c>
    </row>
    <row r="97" spans="1:1">
      <c r="A97" t="s">
        <v>315</v>
      </c>
    </row>
    <row r="98" spans="1:1">
      <c r="A98" t="s">
        <v>316</v>
      </c>
    </row>
    <row r="99" spans="1:1">
      <c r="A99" t="s">
        <v>317</v>
      </c>
    </row>
    <row r="100" spans="1:1">
      <c r="A100" t="s">
        <v>318</v>
      </c>
    </row>
    <row r="101" spans="1:1">
      <c r="A101" t="s">
        <v>319</v>
      </c>
    </row>
    <row r="102" spans="1:1">
      <c r="A102" t="s">
        <v>320</v>
      </c>
    </row>
    <row r="103" spans="1:1">
      <c r="A103" t="s">
        <v>321</v>
      </c>
    </row>
    <row r="104" spans="1:1">
      <c r="A104" t="s">
        <v>322</v>
      </c>
    </row>
    <row r="105" spans="1:1">
      <c r="A105" t="s">
        <v>323</v>
      </c>
    </row>
    <row r="106" spans="1:1">
      <c r="A106" t="s">
        <v>324</v>
      </c>
    </row>
    <row r="107" spans="1:1">
      <c r="A107" t="s">
        <v>325</v>
      </c>
    </row>
    <row r="108" spans="1:1">
      <c r="A108" t="s">
        <v>326</v>
      </c>
    </row>
    <row r="109" spans="1:1">
      <c r="A109" t="s">
        <v>327</v>
      </c>
    </row>
    <row r="110" spans="1:1">
      <c r="A110" t="s">
        <v>328</v>
      </c>
    </row>
    <row r="111" spans="1:1">
      <c r="A111" t="s">
        <v>331</v>
      </c>
    </row>
    <row r="112" spans="1:1">
      <c r="A112" t="s">
        <v>332</v>
      </c>
    </row>
    <row r="113" spans="1:1">
      <c r="A113" t="s">
        <v>333</v>
      </c>
    </row>
    <row r="114" spans="1:1">
      <c r="A114" t="s">
        <v>334</v>
      </c>
    </row>
    <row r="115" spans="1:1">
      <c r="A115" t="s">
        <v>335</v>
      </c>
    </row>
    <row r="116" spans="1:1">
      <c r="A116" t="s">
        <v>336</v>
      </c>
    </row>
    <row r="117" spans="1:1">
      <c r="A117" t="s">
        <v>337</v>
      </c>
    </row>
    <row r="118" spans="1:1">
      <c r="A118" t="s">
        <v>338</v>
      </c>
    </row>
    <row r="119" spans="1:1">
      <c r="A119" t="s">
        <v>339</v>
      </c>
    </row>
    <row r="120" spans="1:1">
      <c r="A120" t="s">
        <v>340</v>
      </c>
    </row>
    <row r="121" spans="1:1">
      <c r="A121" t="s">
        <v>341</v>
      </c>
    </row>
    <row r="122" spans="1:1">
      <c r="A122" t="s">
        <v>342</v>
      </c>
    </row>
    <row r="123" spans="1:1">
      <c r="A123" t="s">
        <v>343</v>
      </c>
    </row>
    <row r="124" spans="1:1">
      <c r="A124" t="s">
        <v>344</v>
      </c>
    </row>
    <row r="125" spans="1:1">
      <c r="A125" t="s">
        <v>345</v>
      </c>
    </row>
    <row r="126" spans="1:1">
      <c r="A126" t="s">
        <v>346</v>
      </c>
    </row>
    <row r="127" spans="1:1">
      <c r="A127" t="s">
        <v>347</v>
      </c>
    </row>
    <row r="128" spans="1:1">
      <c r="A128" t="s">
        <v>348</v>
      </c>
    </row>
    <row r="129" spans="1:1">
      <c r="A129" t="s">
        <v>349</v>
      </c>
    </row>
    <row r="130" spans="1:1">
      <c r="A130" t="s">
        <v>350</v>
      </c>
    </row>
    <row r="131" spans="1:1">
      <c r="A131" t="s">
        <v>351</v>
      </c>
    </row>
    <row r="132" spans="1:1">
      <c r="A132" t="s">
        <v>352</v>
      </c>
    </row>
    <row r="133" spans="1:1">
      <c r="A133" t="s">
        <v>353</v>
      </c>
    </row>
    <row r="134" spans="1:1">
      <c r="A134" t="s">
        <v>354</v>
      </c>
    </row>
    <row r="135" spans="1:1">
      <c r="A135" t="s">
        <v>355</v>
      </c>
    </row>
    <row r="136" spans="1:1">
      <c r="A136" t="s">
        <v>356</v>
      </c>
    </row>
    <row r="137" spans="1:1">
      <c r="A137" t="s">
        <v>357</v>
      </c>
    </row>
    <row r="138" spans="1:1">
      <c r="A138" t="s">
        <v>358</v>
      </c>
    </row>
    <row r="139" spans="1:1">
      <c r="A139" t="s">
        <v>359</v>
      </c>
    </row>
    <row r="140" spans="1:1">
      <c r="A140" t="s">
        <v>360</v>
      </c>
    </row>
    <row r="141" spans="1:1">
      <c r="A141" t="s">
        <v>361</v>
      </c>
    </row>
    <row r="142" spans="1:1">
      <c r="A142" t="s">
        <v>362</v>
      </c>
    </row>
    <row r="143" spans="1:1">
      <c r="A143" t="s">
        <v>363</v>
      </c>
    </row>
    <row r="144" spans="1:1">
      <c r="A144" t="s">
        <v>364</v>
      </c>
    </row>
    <row r="145" spans="1:1">
      <c r="A145" t="s">
        <v>365</v>
      </c>
    </row>
    <row r="146" spans="1:1">
      <c r="A146" t="s">
        <v>366</v>
      </c>
    </row>
    <row r="147" spans="1:1">
      <c r="A147" t="s">
        <v>367</v>
      </c>
    </row>
    <row r="148" spans="1:1">
      <c r="A148" t="s">
        <v>368</v>
      </c>
    </row>
    <row r="149" spans="1:1">
      <c r="A149" t="s">
        <v>369</v>
      </c>
    </row>
    <row r="150" spans="1:1">
      <c r="A150" t="s">
        <v>370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topLeftCell="A61" workbookViewId="0">
      <selection activeCell="D73" sqref="D73"/>
    </sheetView>
  </sheetViews>
  <sheetFormatPr baseColWidth="10" defaultRowHeight="15" x14ac:dyDescent="0"/>
  <cols>
    <col min="1" max="1" width="12" bestFit="1" customWidth="1"/>
    <col min="2" max="2" width="17.5" bestFit="1" customWidth="1"/>
    <col min="4" max="4" width="11.1640625" bestFit="1" customWidth="1"/>
  </cols>
  <sheetData>
    <row r="1" spans="1:2">
      <c r="A1" t="s">
        <v>189</v>
      </c>
    </row>
    <row r="3" spans="1:2">
      <c r="A3" t="s">
        <v>26</v>
      </c>
      <c r="B3">
        <f>INDEX(Constants!$B$13:$CG$13,1,ROW(A3)-2)+INDEX(Constants!$B$14:$CG$14,1,ROW(A3)-2)*Constants!$B$4*Constants!$E$4</f>
        <v>-9810</v>
      </c>
    </row>
    <row r="4" spans="1:2">
      <c r="A4" t="s">
        <v>27</v>
      </c>
      <c r="B4">
        <f>INDEX(Constants!$B$13:$CG$13,1,ROW(A4)-2)+INDEX(Constants!$B$14:$CG$14,1,ROW(A4)-2)*Constants!$B$4*Constants!$E$4</f>
        <v>0</v>
      </c>
    </row>
    <row r="5" spans="1:2">
      <c r="A5" t="s">
        <v>28</v>
      </c>
      <c r="B5">
        <f>INDEX(Constants!$B$13:$CG$13,1,ROW(A5)-2)+INDEX(Constants!$B$14:$CG$14,1,ROW(A5)-2)*Constants!$B$4*Constants!$E$4</f>
        <v>0</v>
      </c>
    </row>
    <row r="6" spans="1:2">
      <c r="A6" t="s">
        <v>29</v>
      </c>
      <c r="B6">
        <f>INDEX(Constants!$B$13:$CG$13,1,ROW(A6)-2)+INDEX(Constants!$B$14:$CG$14,1,ROW(A6)-2)*Constants!$B$4*Constants!$E$4</f>
        <v>0</v>
      </c>
    </row>
    <row r="7" spans="1:2">
      <c r="A7" t="s">
        <v>30</v>
      </c>
      <c r="B7">
        <f>INDEX(Constants!$B$13:$CG$13,1,ROW(A7)-2)+INDEX(Constants!$B$14:$CG$14,1,ROW(A7)-2)*Constants!$B$4*Constants!$E$4</f>
        <v>0</v>
      </c>
    </row>
    <row r="8" spans="1:2">
      <c r="A8" t="s">
        <v>31</v>
      </c>
      <c r="B8">
        <f>INDEX(Constants!$B$13:$CG$13,1,ROW(A8)-2)+INDEX(Constants!$B$14:$CG$14,1,ROW(A8)-2)*Constants!$B$4*Constants!$E$4</f>
        <v>0</v>
      </c>
    </row>
    <row r="9" spans="1:2">
      <c r="A9" t="s">
        <v>32</v>
      </c>
      <c r="B9">
        <f>INDEX(Constants!$B$13:$CG$13,1,ROW(A9)-2)+INDEX(Constants!$B$14:$CG$14,1,ROW(A9)-2)*Constants!$B$4*Constants!$E$4</f>
        <v>0</v>
      </c>
    </row>
    <row r="10" spans="1:2">
      <c r="A10" t="s">
        <v>33</v>
      </c>
      <c r="B10">
        <f>INDEX(Constants!$B$13:$CG$13,1,ROW(A10)-2)+INDEX(Constants!$B$14:$CG$14,1,ROW(A10)-2)*Constants!$B$4*Constants!$E$4</f>
        <v>0</v>
      </c>
    </row>
    <row r="11" spans="1:2">
      <c r="A11" t="s">
        <v>34</v>
      </c>
      <c r="B11">
        <f>INDEX(Constants!$B$13:$CG$13,1,ROW(A11)-2)+INDEX(Constants!$B$14:$CG$14,1,ROW(A11)-2)*Constants!$B$4*Constants!$E$4</f>
        <v>0</v>
      </c>
    </row>
    <row r="12" spans="1:2">
      <c r="A12" t="s">
        <v>35</v>
      </c>
      <c r="B12">
        <f>INDEX(Constants!$B$13:$CG$13,1,ROW(A12)-2)+INDEX(Constants!$B$14:$CG$14,1,ROW(A12)-2)*Constants!$B$4*Constants!$E$4</f>
        <v>0</v>
      </c>
    </row>
    <row r="13" spans="1:2">
      <c r="A13" t="s">
        <v>36</v>
      </c>
      <c r="B13">
        <f>INDEX(Constants!$B$13:$CG$13,1,ROW(A13)-2)+INDEX(Constants!$B$14:$CG$14,1,ROW(A13)-2)*Constants!$B$4*Constants!$E$4</f>
        <v>0</v>
      </c>
    </row>
    <row r="14" spans="1:2">
      <c r="A14" t="s">
        <v>37</v>
      </c>
      <c r="B14">
        <f>INDEX(Constants!$B$13:$CG$13,1,ROW(A14)-2)+INDEX(Constants!$B$14:$CG$14,1,ROW(A14)-2)*Constants!$B$4*Constants!$E$4</f>
        <v>0</v>
      </c>
    </row>
    <row r="15" spans="1:2">
      <c r="A15" t="s">
        <v>38</v>
      </c>
      <c r="B15">
        <f>INDEX(Constants!$B$13:$CG$13,1,ROW(A15)-2)+INDEX(Constants!$B$14:$CG$14,1,ROW(A15)-2)*Constants!$B$4*Constants!$E$4</f>
        <v>0</v>
      </c>
    </row>
    <row r="16" spans="1:2">
      <c r="A16" t="s">
        <v>39</v>
      </c>
      <c r="B16">
        <f>INDEX(Constants!$B$13:$CG$13,1,ROW(A16)-2)+INDEX(Constants!$B$14:$CG$14,1,ROW(A16)-2)*Constants!$B$4*Constants!$E$4</f>
        <v>0</v>
      </c>
    </row>
    <row r="17" spans="1:2">
      <c r="A17" t="s">
        <v>40</v>
      </c>
      <c r="B17">
        <f>INDEX(Constants!$B$13:$CG$13,1,ROW(A17)-2)+INDEX(Constants!$B$14:$CG$14,1,ROW(A17)-2)*Constants!$B$4*Constants!$E$4</f>
        <v>0</v>
      </c>
    </row>
    <row r="18" spans="1:2">
      <c r="A18" t="s">
        <v>41</v>
      </c>
      <c r="B18">
        <f>INDEX(Constants!$B$13:$CG$13,1,ROW(A18)-2)+INDEX(Constants!$B$14:$CG$14,1,ROW(A18)-2)*Constants!$B$4*Constants!$E$4</f>
        <v>0</v>
      </c>
    </row>
    <row r="19" spans="1:2">
      <c r="A19" t="s">
        <v>42</v>
      </c>
      <c r="B19">
        <f>INDEX(Constants!$B$13:$CG$13,1,ROW(A19)-2)+INDEX(Constants!$B$14:$CG$14,1,ROW(A19)-2)*Constants!$B$4*Constants!$E$4</f>
        <v>0</v>
      </c>
    </row>
    <row r="20" spans="1:2">
      <c r="A20" t="s">
        <v>43</v>
      </c>
      <c r="B20">
        <f>INDEX(Constants!$B$13:$CG$13,1,ROW(A20)-2)+INDEX(Constants!$B$14:$CG$14,1,ROW(A20)-2)*Constants!$B$4*Constants!$E$4</f>
        <v>0</v>
      </c>
    </row>
    <row r="21" spans="1:2">
      <c r="A21" t="s">
        <v>44</v>
      </c>
      <c r="B21">
        <f>INDEX(Constants!$B$13:$CG$13,1,ROW(A21)-2)+INDEX(Constants!$B$14:$CG$14,1,ROW(A21)-2)*Constants!$B$4*Constants!$E$4</f>
        <v>0</v>
      </c>
    </row>
    <row r="22" spans="1:2">
      <c r="A22" t="s">
        <v>45</v>
      </c>
      <c r="B22">
        <f>INDEX(Constants!$B$13:$CG$13,1,ROW(A22)-2)+INDEX(Constants!$B$14:$CG$14,1,ROW(A22)-2)*Constants!$B$4*Constants!$E$4</f>
        <v>0</v>
      </c>
    </row>
    <row r="23" spans="1:2">
      <c r="A23" t="s">
        <v>46</v>
      </c>
      <c r="B23">
        <f>INDEX(Constants!$B$13:$CG$13,1,ROW(A23)-2)+INDEX(Constants!$B$14:$CG$14,1,ROW(A23)-2)*Constants!$B$4*Constants!$E$4</f>
        <v>0</v>
      </c>
    </row>
    <row r="24" spans="1:2">
      <c r="A24" t="s">
        <v>47</v>
      </c>
      <c r="B24">
        <f>INDEX(Constants!$B$13:$CG$13,1,ROW(A24)-2)+INDEX(Constants!$B$14:$CG$14,1,ROW(A24)-2)*Constants!$B$4*Constants!$E$4</f>
        <v>0</v>
      </c>
    </row>
    <row r="25" spans="1:2">
      <c r="A25" t="s">
        <v>48</v>
      </c>
      <c r="B25">
        <f>INDEX(Constants!$B$13:$CG$13,1,ROW(A25)-2)+INDEX(Constants!$B$14:$CG$14,1,ROW(A25)-2)*Constants!$B$4*Constants!$E$4</f>
        <v>0</v>
      </c>
    </row>
    <row r="26" spans="1:2">
      <c r="A26" t="s">
        <v>49</v>
      </c>
      <c r="B26">
        <f>INDEX(Constants!$B$13:$CG$13,1,ROW(A26)-2)+INDEX(Constants!$B$14:$CG$14,1,ROW(A26)-2)*Constants!$B$4*Constants!$E$4</f>
        <v>0</v>
      </c>
    </row>
    <row r="27" spans="1:2">
      <c r="A27" t="s">
        <v>50</v>
      </c>
      <c r="B27">
        <f>INDEX(Constants!$B$13:$CG$13,1,ROW(A27)-2)+INDEX(Constants!$B$14:$CG$14,1,ROW(A27)-2)*Constants!$B$4*Constants!$E$4</f>
        <v>0</v>
      </c>
    </row>
    <row r="28" spans="1:2">
      <c r="A28" t="s">
        <v>51</v>
      </c>
      <c r="B28">
        <f>INDEX(Constants!$B$13:$CG$13,1,ROW(A28)-2)+INDEX(Constants!$B$14:$CG$14,1,ROW(A28)-2)*Constants!$B$4*Constants!$E$4</f>
        <v>0</v>
      </c>
    </row>
    <row r="29" spans="1:2">
      <c r="A29" t="s">
        <v>52</v>
      </c>
      <c r="B29">
        <f>INDEX(Constants!$B$13:$CG$13,1,ROW(A29)-2)+INDEX(Constants!$B$14:$CG$14,1,ROW(A29)-2)*Constants!$B$4*Constants!$E$4</f>
        <v>0</v>
      </c>
    </row>
    <row r="30" spans="1:2">
      <c r="A30" t="s">
        <v>53</v>
      </c>
      <c r="B30">
        <f>INDEX(Constants!$B$13:$CG$13,1,ROW(A30)-2)+INDEX(Constants!$B$14:$CG$14,1,ROW(A30)-2)*Constants!$B$4*Constants!$E$4</f>
        <v>0</v>
      </c>
    </row>
    <row r="31" spans="1:2">
      <c r="A31" t="s">
        <v>54</v>
      </c>
      <c r="B31">
        <f>INDEX(Constants!$B$13:$CG$13,1,ROW(A31)-2)+INDEX(Constants!$B$14:$CG$14,1,ROW(A31)-2)*Constants!$B$4*Constants!$E$4</f>
        <v>0</v>
      </c>
    </row>
    <row r="32" spans="1:2">
      <c r="A32" t="s">
        <v>55</v>
      </c>
      <c r="B32">
        <f>INDEX(Constants!$B$13:$CG$13,1,ROW(A32)-2)+INDEX(Constants!$B$14:$CG$14,1,ROW(A32)-2)*Constants!$B$4*Constants!$E$4</f>
        <v>0</v>
      </c>
    </row>
    <row r="33" spans="1:2">
      <c r="A33" t="s">
        <v>56</v>
      </c>
      <c r="B33">
        <f>INDEX(Constants!$B$13:$CG$13,1,ROW(A33)-2)+INDEX(Constants!$B$14:$CG$14,1,ROW(A33)-2)*Constants!$B$4*Constants!$E$4</f>
        <v>0</v>
      </c>
    </row>
    <row r="34" spans="1:2">
      <c r="A34" t="s">
        <v>57</v>
      </c>
      <c r="B34">
        <f>INDEX(Constants!$B$13:$CG$13,1,ROW(A34)-2)+INDEX(Constants!$B$14:$CG$14,1,ROW(A34)-2)*Constants!$B$4*Constants!$E$4</f>
        <v>0</v>
      </c>
    </row>
    <row r="35" spans="1:2">
      <c r="A35" t="s">
        <v>58</v>
      </c>
      <c r="B35">
        <f>INDEX(Constants!$B$13:$CG$13,1,ROW(A35)-2)+INDEX(Constants!$B$14:$CG$14,1,ROW(A35)-2)*Constants!$B$4*Constants!$E$4</f>
        <v>0</v>
      </c>
    </row>
    <row r="36" spans="1:2">
      <c r="A36" t="s">
        <v>59</v>
      </c>
      <c r="B36">
        <f>INDEX(Constants!$B$13:$CG$13,1,ROW(A36)-2)+INDEX(Constants!$B$14:$CG$14,1,ROW(A36)-2)*Constants!$B$4*Constants!$E$4</f>
        <v>0</v>
      </c>
    </row>
    <row r="37" spans="1:2">
      <c r="A37" t="s">
        <v>60</v>
      </c>
      <c r="B37">
        <f>INDEX(Constants!$B$13:$CG$13,1,ROW(A37)-2)+INDEX(Constants!$B$14:$CG$14,1,ROW(A37)-2)*Constants!$B$4*Constants!$E$4</f>
        <v>0</v>
      </c>
    </row>
    <row r="38" spans="1:2">
      <c r="A38" t="s">
        <v>61</v>
      </c>
      <c r="B38">
        <f>INDEX(Constants!$B$13:$CG$13,1,ROW(A38)-2)+INDEX(Constants!$B$14:$CG$14,1,ROW(A38)-2)*Constants!$B$4*Constants!$E$4</f>
        <v>0</v>
      </c>
    </row>
    <row r="39" spans="1:2">
      <c r="A39" t="s">
        <v>62</v>
      </c>
      <c r="B39">
        <f>INDEX(Constants!$B$13:$CG$13,1,ROW(A39)-2)+INDEX(Constants!$B$14:$CG$14,1,ROW(A39)-2)*Constants!$B$4*Constants!$E$4</f>
        <v>0</v>
      </c>
    </row>
    <row r="40" spans="1:2">
      <c r="A40" t="s">
        <v>63</v>
      </c>
      <c r="B40">
        <f>INDEX(Constants!$B$13:$CG$13,1,ROW(A40)-2)+INDEX(Constants!$B$14:$CG$14,1,ROW(A40)-2)*Constants!$B$4*Constants!$E$4</f>
        <v>0</v>
      </c>
    </row>
    <row r="41" spans="1:2">
      <c r="A41" t="s">
        <v>64</v>
      </c>
      <c r="B41">
        <f>INDEX(Constants!$B$13:$CG$13,1,ROW(A41)-2)+INDEX(Constants!$B$14:$CG$14,1,ROW(A41)-2)*Constants!$B$4*Constants!$E$4</f>
        <v>0</v>
      </c>
    </row>
    <row r="42" spans="1:2">
      <c r="A42" t="s">
        <v>65</v>
      </c>
      <c r="B42">
        <f>INDEX(Constants!$B$13:$CG$13,1,ROW(A42)-2)+INDEX(Constants!$B$14:$CG$14,1,ROW(A42)-2)*Constants!$B$4*Constants!$E$4</f>
        <v>0</v>
      </c>
    </row>
    <row r="43" spans="1:2">
      <c r="A43" t="s">
        <v>66</v>
      </c>
      <c r="B43">
        <f>INDEX(Constants!$B$13:$CG$13,1,ROW(A43)-2)+INDEX(Constants!$B$14:$CG$14,1,ROW(A43)-2)*Constants!$B$4*Constants!$E$4</f>
        <v>0</v>
      </c>
    </row>
    <row r="44" spans="1:2">
      <c r="A44" t="s">
        <v>67</v>
      </c>
      <c r="B44">
        <f>INDEX(Constants!$B$13:$CG$13,1,ROW(A44)-2)+INDEX(Constants!$B$14:$CG$14,1,ROW(A44)-2)*Constants!$B$4*Constants!$E$4</f>
        <v>0</v>
      </c>
    </row>
    <row r="45" spans="1:2">
      <c r="A45" t="s">
        <v>68</v>
      </c>
      <c r="B45">
        <f>INDEX(Constants!$B$13:$CG$13,1,ROW(A45)-2)+INDEX(Constants!$B$14:$CG$14,1,ROW(A45)-2)*Constants!$B$4*Constants!$E$4</f>
        <v>0</v>
      </c>
    </row>
    <row r="46" spans="1:2">
      <c r="A46" t="s">
        <v>69</v>
      </c>
      <c r="B46">
        <f>INDEX(Constants!$B$13:$CG$13,1,ROW(A46)-2)+INDEX(Constants!$B$14:$CG$14,1,ROW(A46)-2)*Constants!$B$4*Constants!$E$4</f>
        <v>0</v>
      </c>
    </row>
    <row r="47" spans="1:2">
      <c r="A47" t="s">
        <v>70</v>
      </c>
      <c r="B47">
        <f>INDEX(Constants!$B$13:$CG$13,1,ROW(A47)-2)+INDEX(Constants!$B$14:$CG$14,1,ROW(A47)-2)*Constants!$B$4*Constants!$E$4</f>
        <v>0</v>
      </c>
    </row>
    <row r="48" spans="1:2">
      <c r="A48" t="s">
        <v>71</v>
      </c>
      <c r="B48">
        <f>INDEX(Constants!$B$13:$CG$13,1,ROW(A48)-2)+INDEX(Constants!$B$14:$CG$14,1,ROW(A48)-2)*Constants!$B$4*Constants!$E$4</f>
        <v>0</v>
      </c>
    </row>
    <row r="49" spans="1:2">
      <c r="A49" t="s">
        <v>72</v>
      </c>
      <c r="B49">
        <f>INDEX(Constants!$B$13:$CG$13,1,ROW(A49)-2)+INDEX(Constants!$B$14:$CG$14,1,ROW(A49)-2)*Constants!$B$4*Constants!$E$4</f>
        <v>0</v>
      </c>
    </row>
    <row r="50" spans="1:2">
      <c r="A50" t="s">
        <v>73</v>
      </c>
      <c r="B50">
        <f>INDEX(Constants!$B$13:$CG$13,1,ROW(A50)-2)+INDEX(Constants!$B$14:$CG$14,1,ROW(A50)-2)*Constants!$B$4*Constants!$E$4</f>
        <v>0</v>
      </c>
    </row>
    <row r="51" spans="1:2">
      <c r="A51" t="s">
        <v>74</v>
      </c>
      <c r="B51">
        <f>INDEX(Constants!$B$13:$CG$13,1,ROW(A51)-2)+INDEX(Constants!$B$14:$CG$14,1,ROW(A51)-2)*Constants!$B$4*Constants!$E$4</f>
        <v>0</v>
      </c>
    </row>
    <row r="52" spans="1:2">
      <c r="A52" t="s">
        <v>75</v>
      </c>
      <c r="B52">
        <f>INDEX(Constants!$B$13:$CG$13,1,ROW(A52)-2)+INDEX(Constants!$B$14:$CG$14,1,ROW(A52)-2)*Constants!$B$4*Constants!$E$4</f>
        <v>0</v>
      </c>
    </row>
    <row r="53" spans="1:2">
      <c r="A53" t="s">
        <v>76</v>
      </c>
      <c r="B53">
        <f>INDEX(Constants!$B$13:$CG$13,1,ROW(A53)-2)+INDEX(Constants!$B$14:$CG$14,1,ROW(A53)-2)*Constants!$B$4*Constants!$E$4</f>
        <v>0</v>
      </c>
    </row>
    <row r="54" spans="1:2">
      <c r="A54" t="s">
        <v>77</v>
      </c>
      <c r="B54">
        <f>INDEX(Constants!$B$13:$CG$13,1,ROW(A54)-2)+INDEX(Constants!$B$14:$CG$14,1,ROW(A54)-2)*Constants!$B$4*Constants!$E$4</f>
        <v>0</v>
      </c>
    </row>
    <row r="55" spans="1:2">
      <c r="A55" t="s">
        <v>78</v>
      </c>
      <c r="B55">
        <f>INDEX(Constants!$B$13:$CG$13,1,ROW(A55)-2)+INDEX(Constants!$B$14:$CG$14,1,ROW(A55)-2)*Constants!$B$4*Constants!$E$4</f>
        <v>0</v>
      </c>
    </row>
    <row r="56" spans="1:2">
      <c r="A56" t="s">
        <v>79</v>
      </c>
      <c r="B56">
        <f>INDEX(Constants!$B$13:$CG$13,1,ROW(A56)-2)+INDEX(Constants!$B$14:$CG$14,1,ROW(A56)-2)*Constants!$B$4*Constants!$E$4</f>
        <v>0</v>
      </c>
    </row>
    <row r="57" spans="1:2">
      <c r="A57" t="s">
        <v>80</v>
      </c>
      <c r="B57">
        <f>INDEX(Constants!$B$13:$CG$13,1,ROW(A57)-2)+INDEX(Constants!$B$14:$CG$14,1,ROW(A57)-2)*Constants!$B$4*Constants!$E$4</f>
        <v>0</v>
      </c>
    </row>
    <row r="58" spans="1:2">
      <c r="A58" t="s">
        <v>81</v>
      </c>
      <c r="B58">
        <f>INDEX(Constants!$B$13:$CG$13,1,ROW(A58)-2)+INDEX(Constants!$B$14:$CG$14,1,ROW(A58)-2)*Constants!$B$4*Constants!$E$4</f>
        <v>0</v>
      </c>
    </row>
    <row r="59" spans="1:2">
      <c r="A59" t="s">
        <v>82</v>
      </c>
      <c r="B59">
        <f>INDEX(Constants!$B$13:$CG$13,1,ROW(A59)-2)+INDEX(Constants!$B$14:$CG$14,1,ROW(A59)-2)*Constants!$B$4*Constants!$E$4</f>
        <v>0</v>
      </c>
    </row>
    <row r="60" spans="1:2">
      <c r="A60" t="s">
        <v>83</v>
      </c>
      <c r="B60">
        <f>INDEX(Constants!$B$13:$CG$13,1,ROW(A60)-2)+INDEX(Constants!$B$14:$CG$14,1,ROW(A60)-2)*Constants!$B$4*Constants!$E$4</f>
        <v>0</v>
      </c>
    </row>
    <row r="61" spans="1:2">
      <c r="A61" t="s">
        <v>84</v>
      </c>
      <c r="B61">
        <f>INDEX(Constants!$B$13:$CG$13,1,ROW(A61)-2)+INDEX(Constants!$B$14:$CG$14,1,ROW(A61)-2)*Constants!$B$4*Constants!$E$4</f>
        <v>0</v>
      </c>
    </row>
    <row r="62" spans="1:2">
      <c r="A62" t="s">
        <v>85</v>
      </c>
      <c r="B62">
        <f>INDEX(Constants!$B$13:$CG$13,1,ROW(A62)-2)+INDEX(Constants!$B$14:$CG$14,1,ROW(A62)-2)*Constants!$B$4*Constants!$E$4</f>
        <v>0</v>
      </c>
    </row>
    <row r="63" spans="1:2">
      <c r="A63" t="s">
        <v>86</v>
      </c>
      <c r="B63">
        <f>INDEX(Constants!$B$13:$CG$13,1,ROW(A63)-2)+INDEX(Constants!$B$14:$CG$14,1,ROW(A63)-2)*Constants!$B$4*Constants!$E$4</f>
        <v>0</v>
      </c>
    </row>
    <row r="64" spans="1:2">
      <c r="A64" t="s">
        <v>87</v>
      </c>
      <c r="B64">
        <f>INDEX(Constants!$B$13:$CG$13,1,ROW(A64)-2)+INDEX(Constants!$B$14:$CG$14,1,ROW(A64)-2)*Constants!$B$4*Constants!$E$4</f>
        <v>0</v>
      </c>
    </row>
    <row r="65" spans="1:2">
      <c r="A65" t="s">
        <v>88</v>
      </c>
      <c r="B65">
        <f>INDEX(Constants!$B$13:$CG$13,1,ROW(A65)-2)+INDEX(Constants!$B$14:$CG$14,1,ROW(A65)-2)*Constants!$B$4*Constants!$E$4</f>
        <v>0</v>
      </c>
    </row>
    <row r="66" spans="1:2">
      <c r="A66" t="s">
        <v>89</v>
      </c>
      <c r="B66">
        <f>INDEX(Constants!$B$13:$CG$13,1,ROW(A66)-2)+INDEX(Constants!$B$14:$CG$14,1,ROW(A66)-2)*Constants!$B$4*Constants!$E$4</f>
        <v>0</v>
      </c>
    </row>
    <row r="67" spans="1:2">
      <c r="A67" t="s">
        <v>90</v>
      </c>
      <c r="B67" s="19">
        <f>INDEX(Constants!$B$13:$CG$13,1,ROW(A67)-2)+INDEX(Constants!$B$14:$CG$14,1,ROW(A67)-2)*Constants!$B$4*Constants!$E$4</f>
        <v>-87611.6</v>
      </c>
    </row>
    <row r="68" spans="1:2">
      <c r="A68" t="s">
        <v>91</v>
      </c>
      <c r="B68" s="19">
        <f>INDEX(Constants!$B$13:$CG$13,1,ROW(A68)-2)+INDEX(Constants!$B$14:$CG$14,1,ROW(A68)-2)*Constants!$B$4*Constants!$E$4</f>
        <v>-87611.6</v>
      </c>
    </row>
    <row r="69" spans="1:2">
      <c r="A69" t="s">
        <v>93</v>
      </c>
      <c r="B69" s="19">
        <f>INDEX(Constants!$B$13:$CG$13,1,ROW(A69)-2)+INDEX(Constants!$B$14:$CG$14,1,ROW(A69)-2)*Constants!$B$4*Constants!$E$4</f>
        <v>-87611.6</v>
      </c>
    </row>
    <row r="70" spans="1:2">
      <c r="A70" t="s">
        <v>94</v>
      </c>
      <c r="B70" s="19">
        <f>INDEX(Constants!$B$13:$CG$13,1,ROW(A70)-2)+INDEX(Constants!$B$14:$CG$14,1,ROW(A70)-2)*Constants!$B$4*Constants!$E$4</f>
        <v>-87611.6</v>
      </c>
    </row>
    <row r="71" spans="1:2">
      <c r="A71" t="s">
        <v>289</v>
      </c>
      <c r="B71" s="19">
        <f>INDEX(Constants!$B$13:$CG$13,1,ROW(A71)-2)+INDEX(Constants!$B$14:$CG$14,1,ROW(A71)-2)*Constants!$B$4*Constants!$E$4</f>
        <v>-87611.6</v>
      </c>
    </row>
    <row r="72" spans="1:2">
      <c r="A72" t="s">
        <v>290</v>
      </c>
      <c r="B72" s="19">
        <f>INDEX(Constants!$B$13:$CG$13,1,ROW(A72)-2)+INDEX(Constants!$B$14:$CG$14,1,ROW(A72)-2)*Constants!$B$4*Constants!$E$4</f>
        <v>-87611.6</v>
      </c>
    </row>
    <row r="73" spans="1:2">
      <c r="A73" t="s">
        <v>291</v>
      </c>
      <c r="B73" s="19">
        <f>INDEX(Constants!$B$13:$CG$13,1,ROW(A73)-2)+INDEX(Constants!$B$14:$CG$14,1,ROW(A73)-2)*Constants!$B$4*Constants!$E$4</f>
        <v>-87611.6</v>
      </c>
    </row>
    <row r="74" spans="1:2">
      <c r="A74" t="s">
        <v>292</v>
      </c>
      <c r="B74" s="19">
        <f>INDEX(Constants!$B$13:$CG$13,1,ROW(A74)-2)+INDEX(Constants!$B$14:$CG$14,1,ROW(A74)-2)*Constants!$B$4*Constants!$E$4</f>
        <v>-87611.6</v>
      </c>
    </row>
    <row r="75" spans="1:2">
      <c r="A75" t="s">
        <v>293</v>
      </c>
      <c r="B75" s="19">
        <f>INDEX(Constants!$B$13:$CG$13,1,ROW(A75)-2)+INDEX(Constants!$B$14:$CG$14,1,ROW(A75)-2)*Constants!$B$4*Constants!$E$4</f>
        <v>-87611.6</v>
      </c>
    </row>
    <row r="76" spans="1:2">
      <c r="A76" t="s">
        <v>294</v>
      </c>
      <c r="B76" s="19">
        <f>INDEX(Constants!$B$13:$CG$13,1,ROW(A76)-2)+INDEX(Constants!$B$14:$CG$14,1,ROW(A76)-2)*Constants!$B$4*Constants!$E$4</f>
        <v>-87611.6</v>
      </c>
    </row>
    <row r="77" spans="1:2">
      <c r="A77" t="s">
        <v>295</v>
      </c>
      <c r="B77" s="19">
        <f>INDEX(Constants!$B$13:$CG$13,1,ROW(A77)-2)+INDEX(Constants!$B$14:$CG$14,1,ROW(A77)-2)*Constants!$B$4*Constants!$E$4</f>
        <v>-87611.6</v>
      </c>
    </row>
    <row r="78" spans="1:2">
      <c r="A78" t="s">
        <v>296</v>
      </c>
      <c r="B78" s="19">
        <f>INDEX(Constants!$B$13:$CG$13,1,ROW(A78)-2)+INDEX(Constants!$B$14:$CG$14,1,ROW(A78)-2)*Constants!$B$4*Constants!$E$4</f>
        <v>-87611.6</v>
      </c>
    </row>
    <row r="79" spans="1:2">
      <c r="A79" t="s">
        <v>297</v>
      </c>
      <c r="B79" s="19">
        <f>INDEX(Constants!$B$13:$CG$13,1,ROW(A79)-2)+INDEX(Constants!$B$14:$CG$14,1,ROW(A79)-2)*Constants!$B$4*Constants!$E$4</f>
        <v>-87611.6</v>
      </c>
    </row>
    <row r="80" spans="1:2">
      <c r="A80" t="s">
        <v>298</v>
      </c>
      <c r="B80" s="19">
        <f>INDEX(Constants!$B$13:$CG$13,1,ROW(A80)-2)+INDEX(Constants!$B$14:$CG$14,1,ROW(A80)-2)*Constants!$B$4*Constants!$E$4</f>
        <v>-87611.6</v>
      </c>
    </row>
    <row r="81" spans="1:2">
      <c r="A81" t="s">
        <v>299</v>
      </c>
      <c r="B81" s="19">
        <f>INDEX(Constants!$B$13:$CG$13,1,ROW(A81)-2)+INDEX(Constants!$B$14:$CG$14,1,ROW(A81)-2)*Constants!$B$4*Constants!$E$4</f>
        <v>-87611.6</v>
      </c>
    </row>
    <row r="82" spans="1:2">
      <c r="A82" t="s">
        <v>300</v>
      </c>
      <c r="B82" s="19">
        <f>INDEX(Constants!$B$13:$CG$13,1,ROW(A82)-2)+INDEX(Constants!$B$14:$CG$14,1,ROW(A82)-2)*Constants!$B$4*Constants!$E$4</f>
        <v>-87611.6</v>
      </c>
    </row>
    <row r="83" spans="1:2">
      <c r="A83" t="s">
        <v>301</v>
      </c>
      <c r="B83" s="19">
        <f>INDEX(Constants!$B$13:$CG$13,1,ROW(A83)-2)+INDEX(Constants!$B$14:$CG$14,1,ROW(A83)-2)*Constants!$B$4*Constants!$E$4</f>
        <v>-87611.6</v>
      </c>
    </row>
    <row r="84" spans="1:2">
      <c r="A84" t="s">
        <v>302</v>
      </c>
      <c r="B84" s="19">
        <f>INDEX(Constants!$B$13:$CG$13,1,ROW(A84)-2)+INDEX(Constants!$B$14:$CG$14,1,ROW(A84)-2)*Constants!$B$4*Constants!$E$4</f>
        <v>-87611.6</v>
      </c>
    </row>
    <row r="85" spans="1:2">
      <c r="A85" t="s">
        <v>303</v>
      </c>
      <c r="B85" s="19">
        <f>INDEX(Constants!$B$13:$CG$13,1,ROW(A85)-2)+INDEX(Constants!$B$14:$CG$14,1,ROW(A85)-2)*Constants!$B$4*Constants!$E$4</f>
        <v>-87611.6</v>
      </c>
    </row>
    <row r="86" spans="1:2">
      <c r="A86" t="s">
        <v>304</v>
      </c>
      <c r="B86" s="19">
        <f>INDEX(Constants!$B$13:$CG$13,1,ROW(A86)-2)+INDEX(Constants!$B$14:$CG$14,1,ROW(A86)-2)*Constants!$B$4*Constants!$E$4+Constants!B4*Constants!CG18*Constants!CG15^2</f>
        <v>-87611.599975381017</v>
      </c>
    </row>
    <row r="87" spans="1:2">
      <c r="A87" t="s">
        <v>305</v>
      </c>
      <c r="B87">
        <v>0</v>
      </c>
    </row>
    <row r="88" spans="1:2">
      <c r="A88" t="s">
        <v>306</v>
      </c>
      <c r="B88">
        <v>0</v>
      </c>
    </row>
    <row r="89" spans="1:2">
      <c r="A89" t="s">
        <v>307</v>
      </c>
      <c r="B89">
        <v>0</v>
      </c>
    </row>
    <row r="90" spans="1:2">
      <c r="A90" t="s">
        <v>308</v>
      </c>
      <c r="B90">
        <v>0</v>
      </c>
    </row>
    <row r="91" spans="1:2">
      <c r="A91" t="s">
        <v>309</v>
      </c>
      <c r="B91">
        <v>0</v>
      </c>
    </row>
    <row r="92" spans="1:2">
      <c r="A92" t="s">
        <v>310</v>
      </c>
      <c r="B92">
        <v>0</v>
      </c>
    </row>
    <row r="93" spans="1:2">
      <c r="A93" t="s">
        <v>311</v>
      </c>
      <c r="B93">
        <v>0</v>
      </c>
    </row>
    <row r="94" spans="1:2">
      <c r="A94" t="s">
        <v>312</v>
      </c>
      <c r="B94">
        <v>0</v>
      </c>
    </row>
    <row r="95" spans="1:2">
      <c r="A95" t="s">
        <v>313</v>
      </c>
      <c r="B95">
        <v>0</v>
      </c>
    </row>
    <row r="96" spans="1:2">
      <c r="A96" t="s">
        <v>314</v>
      </c>
      <c r="B96">
        <v>0</v>
      </c>
    </row>
    <row r="97" spans="1:2">
      <c r="A97" t="s">
        <v>315</v>
      </c>
      <c r="B97">
        <v>0</v>
      </c>
    </row>
    <row r="98" spans="1:2">
      <c r="A98" t="s">
        <v>316</v>
      </c>
      <c r="B98">
        <v>0</v>
      </c>
    </row>
    <row r="99" spans="1:2">
      <c r="A99" t="s">
        <v>317</v>
      </c>
      <c r="B99">
        <v>0</v>
      </c>
    </row>
    <row r="100" spans="1:2">
      <c r="A100" t="s">
        <v>318</v>
      </c>
      <c r="B100">
        <v>0</v>
      </c>
    </row>
    <row r="101" spans="1:2">
      <c r="A101" t="s">
        <v>319</v>
      </c>
      <c r="B101">
        <v>0</v>
      </c>
    </row>
    <row r="102" spans="1:2">
      <c r="A102" t="s">
        <v>320</v>
      </c>
      <c r="B102">
        <v>0</v>
      </c>
    </row>
    <row r="103" spans="1:2">
      <c r="A103" t="s">
        <v>321</v>
      </c>
      <c r="B103">
        <v>0</v>
      </c>
    </row>
    <row r="104" spans="1:2">
      <c r="A104" t="s">
        <v>322</v>
      </c>
      <c r="B104">
        <v>0</v>
      </c>
    </row>
    <row r="105" spans="1:2">
      <c r="A105" t="s">
        <v>323</v>
      </c>
      <c r="B105">
        <v>0</v>
      </c>
    </row>
    <row r="106" spans="1:2">
      <c r="A106" t="s">
        <v>324</v>
      </c>
      <c r="B106">
        <v>0</v>
      </c>
    </row>
    <row r="107" spans="1:2">
      <c r="A107" t="s">
        <v>325</v>
      </c>
      <c r="B107">
        <v>0</v>
      </c>
    </row>
    <row r="108" spans="1:2">
      <c r="A108" t="s">
        <v>326</v>
      </c>
      <c r="B108">
        <v>0</v>
      </c>
    </row>
    <row r="109" spans="1:2">
      <c r="A109" t="s">
        <v>327</v>
      </c>
      <c r="B109">
        <v>0</v>
      </c>
    </row>
    <row r="110" spans="1:2">
      <c r="A110" t="s">
        <v>328</v>
      </c>
      <c r="B110">
        <v>0</v>
      </c>
    </row>
    <row r="111" spans="1:2">
      <c r="A111" t="s">
        <v>331</v>
      </c>
      <c r="B111">
        <v>0</v>
      </c>
    </row>
    <row r="112" spans="1:2">
      <c r="A112" t="s">
        <v>332</v>
      </c>
      <c r="B112">
        <v>0</v>
      </c>
    </row>
    <row r="113" spans="1:2">
      <c r="A113" t="s">
        <v>333</v>
      </c>
      <c r="B113">
        <v>0</v>
      </c>
    </row>
    <row r="114" spans="1:2">
      <c r="A114" t="s">
        <v>334</v>
      </c>
      <c r="B114">
        <v>0</v>
      </c>
    </row>
    <row r="115" spans="1:2">
      <c r="A115" t="s">
        <v>335</v>
      </c>
      <c r="B115">
        <v>0</v>
      </c>
    </row>
    <row r="116" spans="1:2">
      <c r="A116" t="s">
        <v>336</v>
      </c>
      <c r="B116">
        <v>0</v>
      </c>
    </row>
    <row r="117" spans="1:2">
      <c r="A117" t="s">
        <v>337</v>
      </c>
      <c r="B117">
        <v>0</v>
      </c>
    </row>
    <row r="118" spans="1:2">
      <c r="A118" t="s">
        <v>338</v>
      </c>
      <c r="B118">
        <v>0</v>
      </c>
    </row>
    <row r="119" spans="1:2">
      <c r="A119" t="s">
        <v>339</v>
      </c>
      <c r="B119">
        <v>0</v>
      </c>
    </row>
    <row r="120" spans="1:2">
      <c r="A120" t="s">
        <v>340</v>
      </c>
      <c r="B120">
        <v>0</v>
      </c>
    </row>
    <row r="121" spans="1:2">
      <c r="A121" t="s">
        <v>341</v>
      </c>
      <c r="B121">
        <v>0</v>
      </c>
    </row>
    <row r="122" spans="1:2">
      <c r="A122" t="s">
        <v>342</v>
      </c>
      <c r="B122">
        <v>0</v>
      </c>
    </row>
    <row r="123" spans="1:2">
      <c r="A123" t="s">
        <v>343</v>
      </c>
      <c r="B123">
        <v>0</v>
      </c>
    </row>
    <row r="124" spans="1:2">
      <c r="A124" t="s">
        <v>344</v>
      </c>
      <c r="B124">
        <v>0</v>
      </c>
    </row>
    <row r="125" spans="1:2">
      <c r="A125" t="s">
        <v>345</v>
      </c>
      <c r="B125">
        <v>0</v>
      </c>
    </row>
    <row r="126" spans="1:2">
      <c r="A126" t="s">
        <v>346</v>
      </c>
      <c r="B126">
        <v>0</v>
      </c>
    </row>
    <row r="127" spans="1:2">
      <c r="A127" t="s">
        <v>347</v>
      </c>
      <c r="B127">
        <v>0</v>
      </c>
    </row>
    <row r="128" spans="1:2">
      <c r="A128" t="s">
        <v>348</v>
      </c>
      <c r="B128">
        <v>0</v>
      </c>
    </row>
    <row r="129" spans="1:2">
      <c r="A129" t="s">
        <v>349</v>
      </c>
      <c r="B129">
        <v>0</v>
      </c>
    </row>
    <row r="130" spans="1:2">
      <c r="A130" t="s">
        <v>350</v>
      </c>
      <c r="B130">
        <v>0</v>
      </c>
    </row>
    <row r="131" spans="1:2">
      <c r="A131" t="s">
        <v>351</v>
      </c>
      <c r="B131">
        <v>0</v>
      </c>
    </row>
    <row r="132" spans="1:2">
      <c r="A132" t="s">
        <v>352</v>
      </c>
      <c r="B132">
        <v>0</v>
      </c>
    </row>
    <row r="133" spans="1:2">
      <c r="A133" t="s">
        <v>353</v>
      </c>
      <c r="B133">
        <v>0</v>
      </c>
    </row>
    <row r="134" spans="1:2">
      <c r="A134" t="s">
        <v>354</v>
      </c>
      <c r="B134">
        <v>0</v>
      </c>
    </row>
    <row r="135" spans="1:2">
      <c r="A135" t="s">
        <v>355</v>
      </c>
      <c r="B135">
        <v>0</v>
      </c>
    </row>
    <row r="136" spans="1:2">
      <c r="A136" t="s">
        <v>356</v>
      </c>
      <c r="B136">
        <v>0</v>
      </c>
    </row>
    <row r="137" spans="1:2">
      <c r="A137" t="s">
        <v>357</v>
      </c>
      <c r="B137">
        <v>0</v>
      </c>
    </row>
    <row r="138" spans="1:2">
      <c r="A138" t="s">
        <v>358</v>
      </c>
      <c r="B138">
        <v>0</v>
      </c>
    </row>
    <row r="139" spans="1:2">
      <c r="A139" t="s">
        <v>359</v>
      </c>
      <c r="B139">
        <v>0</v>
      </c>
    </row>
    <row r="140" spans="1:2">
      <c r="A140" t="s">
        <v>360</v>
      </c>
      <c r="B140">
        <v>0</v>
      </c>
    </row>
    <row r="141" spans="1:2">
      <c r="A141" t="s">
        <v>361</v>
      </c>
      <c r="B141">
        <v>0</v>
      </c>
    </row>
    <row r="142" spans="1:2">
      <c r="A142" t="s">
        <v>362</v>
      </c>
      <c r="B142">
        <v>0</v>
      </c>
    </row>
    <row r="143" spans="1:2">
      <c r="A143" t="s">
        <v>363</v>
      </c>
      <c r="B143">
        <v>0</v>
      </c>
    </row>
    <row r="144" spans="1:2">
      <c r="A144" t="s">
        <v>364</v>
      </c>
      <c r="B144">
        <v>0</v>
      </c>
    </row>
    <row r="145" spans="1:2">
      <c r="A145" t="s">
        <v>365</v>
      </c>
      <c r="B145">
        <v>0</v>
      </c>
    </row>
    <row r="146" spans="1:2">
      <c r="A146" t="s">
        <v>366</v>
      </c>
      <c r="B146">
        <v>0</v>
      </c>
    </row>
    <row r="147" spans="1:2">
      <c r="A147" t="s">
        <v>367</v>
      </c>
      <c r="B147">
        <v>0</v>
      </c>
    </row>
    <row r="148" spans="1:2">
      <c r="A148" t="s">
        <v>368</v>
      </c>
      <c r="B148">
        <v>0</v>
      </c>
    </row>
    <row r="149" spans="1:2">
      <c r="A149" t="s">
        <v>369</v>
      </c>
      <c r="B149">
        <v>0</v>
      </c>
    </row>
    <row r="150" spans="1:2">
      <c r="A150" t="s">
        <v>370</v>
      </c>
      <c r="B150">
        <f>Constants!CG15*Constants!AS12^2</f>
        <v>1.7683882565766148E-11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69" sqref="C69"/>
    </sheetView>
  </sheetViews>
  <sheetFormatPr baseColWidth="10" defaultRowHeight="15" x14ac:dyDescent="0"/>
  <cols>
    <col min="1" max="1" width="24" customWidth="1"/>
    <col min="2" max="2" width="19" bestFit="1" customWidth="1"/>
    <col min="3" max="3" width="25.1640625" bestFit="1" customWidth="1"/>
  </cols>
  <sheetData>
    <row r="1" spans="1:3">
      <c r="A1" t="s">
        <v>202</v>
      </c>
      <c r="B1" t="s">
        <v>203</v>
      </c>
      <c r="C1" t="s">
        <v>204</v>
      </c>
    </row>
    <row r="2" spans="1:3">
      <c r="A2" s="4">
        <v>107231.61500000001</v>
      </c>
      <c r="B2" s="4">
        <v>107231.613</v>
      </c>
      <c r="C2" s="5">
        <f>ABS((A2-B2)/A2)</f>
        <v>1.8651215946746779E-8</v>
      </c>
    </row>
    <row r="3" spans="1:3">
      <c r="A3" s="4">
        <v>97421.603700000007</v>
      </c>
      <c r="B3" s="4">
        <v>97421.603600000002</v>
      </c>
      <c r="C3" s="5">
        <f t="shared" ref="C3:C66" si="0">ABS((A3-B3)/A3)</f>
        <v>1.0264664196833082E-9</v>
      </c>
    </row>
    <row r="4" spans="1:3">
      <c r="A4" s="4">
        <v>97421.602499999994</v>
      </c>
      <c r="B4" s="4">
        <v>97421.602499999994</v>
      </c>
      <c r="C4" s="5">
        <f t="shared" si="0"/>
        <v>0</v>
      </c>
    </row>
    <row r="5" spans="1:3">
      <c r="A5" s="4">
        <v>97421.601500000004</v>
      </c>
      <c r="B5" s="4">
        <v>97421.601500000004</v>
      </c>
      <c r="C5" s="5">
        <f t="shared" si="0"/>
        <v>0</v>
      </c>
    </row>
    <row r="6" spans="1:3">
      <c r="A6" s="4">
        <v>97421.601200000005</v>
      </c>
      <c r="B6" s="4">
        <v>97421.601200000005</v>
      </c>
      <c r="C6" s="5">
        <f t="shared" si="0"/>
        <v>0</v>
      </c>
    </row>
    <row r="7" spans="1:3">
      <c r="A7" s="4">
        <v>97421.602400000003</v>
      </c>
      <c r="B7" s="4">
        <v>97421.602799999993</v>
      </c>
      <c r="C7" s="5">
        <f t="shared" si="0"/>
        <v>4.1058654347811264E-9</v>
      </c>
    </row>
    <row r="8" spans="1:3">
      <c r="A8" s="4">
        <v>97421.601999999999</v>
      </c>
      <c r="B8" s="4">
        <v>97421.602400000003</v>
      </c>
      <c r="C8" s="5">
        <f t="shared" si="0"/>
        <v>4.1058656010097773E-9</v>
      </c>
    </row>
    <row r="9" spans="1:3">
      <c r="A9" s="4">
        <v>97421.601800000004</v>
      </c>
      <c r="B9" s="4">
        <v>97421.602299999999</v>
      </c>
      <c r="C9" s="5">
        <f t="shared" si="0"/>
        <v>5.1323318997706642E-9</v>
      </c>
    </row>
    <row r="10" spans="1:3">
      <c r="A10" s="4">
        <v>97421.601599999995</v>
      </c>
      <c r="B10" s="4">
        <v>97421.602100000004</v>
      </c>
      <c r="C10" s="5">
        <f t="shared" si="0"/>
        <v>5.1323320596775169E-9</v>
      </c>
    </row>
    <row r="11" spans="1:3">
      <c r="A11" s="4">
        <v>97421.601599999995</v>
      </c>
      <c r="B11" s="4">
        <v>97421.602100000004</v>
      </c>
      <c r="C11" s="5">
        <f t="shared" si="0"/>
        <v>5.1323320596775169E-9</v>
      </c>
    </row>
    <row r="12" spans="1:3">
      <c r="A12" s="4">
        <v>97421.602100000004</v>
      </c>
      <c r="B12" s="4">
        <v>97421.602100000004</v>
      </c>
      <c r="C12" s="5">
        <f t="shared" si="0"/>
        <v>0</v>
      </c>
    </row>
    <row r="13" spans="1:3">
      <c r="A13" s="4">
        <v>97421.601899999994</v>
      </c>
      <c r="B13" s="4">
        <v>97421.601999999999</v>
      </c>
      <c r="C13" s="5">
        <f t="shared" si="0"/>
        <v>1.0264664386487073E-9</v>
      </c>
    </row>
    <row r="14" spans="1:3">
      <c r="A14" s="4">
        <v>97421.601800000004</v>
      </c>
      <c r="B14" s="4">
        <v>97421.601899999994</v>
      </c>
      <c r="C14" s="5">
        <f t="shared" si="0"/>
        <v>1.0264662903318215E-9</v>
      </c>
    </row>
    <row r="15" spans="1:3">
      <c r="A15" s="4">
        <v>97421.601699999999</v>
      </c>
      <c r="B15" s="4">
        <v>97421.601800000004</v>
      </c>
      <c r="C15" s="5">
        <f t="shared" si="0"/>
        <v>1.0264664407559739E-9</v>
      </c>
    </row>
    <row r="16" spans="1:3">
      <c r="A16" s="4">
        <v>97421.601699999999</v>
      </c>
      <c r="B16" s="4">
        <v>97421.601699999999</v>
      </c>
      <c r="C16" s="5">
        <f t="shared" si="0"/>
        <v>0</v>
      </c>
    </row>
    <row r="17" spans="1:3">
      <c r="A17" s="4">
        <v>97421.6008</v>
      </c>
      <c r="B17" s="4">
        <v>97421.6008</v>
      </c>
      <c r="C17" s="5">
        <f t="shared" si="0"/>
        <v>0</v>
      </c>
    </row>
    <row r="18" spans="1:3">
      <c r="A18" s="4">
        <v>97421.600399999996</v>
      </c>
      <c r="B18" s="4">
        <v>97421.6005</v>
      </c>
      <c r="C18" s="5">
        <f t="shared" si="0"/>
        <v>1.026466454453207E-9</v>
      </c>
    </row>
    <row r="19" spans="1:3">
      <c r="A19" s="4">
        <v>97421.600300000006</v>
      </c>
      <c r="B19" s="4">
        <v>97421.600300000006</v>
      </c>
      <c r="C19" s="5">
        <f t="shared" si="0"/>
        <v>0</v>
      </c>
    </row>
    <row r="20" spans="1:3">
      <c r="A20" s="4">
        <v>97421.600099999996</v>
      </c>
      <c r="B20" s="4">
        <v>97421.600200000001</v>
      </c>
      <c r="C20" s="5">
        <f t="shared" si="0"/>
        <v>1.0264664576141069E-9</v>
      </c>
    </row>
    <row r="21" spans="1:3">
      <c r="A21" s="4">
        <v>97421.600099999996</v>
      </c>
      <c r="B21" s="4">
        <v>97421.600200000001</v>
      </c>
      <c r="C21" s="5">
        <f t="shared" si="0"/>
        <v>1.0264664576141069E-9</v>
      </c>
    </row>
    <row r="22" spans="1:3">
      <c r="A22" s="4">
        <v>97421.6008</v>
      </c>
      <c r="B22" s="4">
        <v>97421.6008</v>
      </c>
      <c r="C22" s="5">
        <f t="shared" si="0"/>
        <v>0</v>
      </c>
    </row>
    <row r="23" spans="1:3">
      <c r="A23" s="4">
        <v>97421.6005</v>
      </c>
      <c r="B23" s="4">
        <v>97421.6005</v>
      </c>
      <c r="C23" s="5">
        <f t="shared" si="0"/>
        <v>0</v>
      </c>
    </row>
    <row r="24" spans="1:3">
      <c r="A24" s="4">
        <v>97421.600300000006</v>
      </c>
      <c r="B24" s="4">
        <v>97421.600300000006</v>
      </c>
      <c r="C24" s="5">
        <f t="shared" si="0"/>
        <v>0</v>
      </c>
    </row>
    <row r="25" spans="1:3">
      <c r="A25" s="4">
        <v>97421.600200000001</v>
      </c>
      <c r="B25" s="4">
        <v>97421.600200000001</v>
      </c>
      <c r="C25" s="5">
        <f t="shared" si="0"/>
        <v>0</v>
      </c>
    </row>
    <row r="26" spans="1:3">
      <c r="A26" s="4">
        <v>97421.6</v>
      </c>
      <c r="B26" s="4">
        <v>97421.6</v>
      </c>
      <c r="C26" s="5">
        <f t="shared" si="0"/>
        <v>0</v>
      </c>
    </row>
    <row r="27" spans="1:3">
      <c r="A27" s="4">
        <v>6.05407221E-6</v>
      </c>
      <c r="B27" s="4">
        <v>5.1085435599999999E-6</v>
      </c>
      <c r="C27" s="5">
        <f t="shared" si="0"/>
        <v>0.15618060327033992</v>
      </c>
    </row>
    <row r="28" spans="1:3">
      <c r="A28" s="4">
        <v>1.00752278E-5</v>
      </c>
      <c r="B28" s="4">
        <v>6.8050368700000002E-6</v>
      </c>
      <c r="C28" s="5">
        <f t="shared" si="0"/>
        <v>0.32457736886107924</v>
      </c>
    </row>
    <row r="29" spans="1:3">
      <c r="A29" s="4">
        <v>3.0766376600000001E-6</v>
      </c>
      <c r="B29" s="4">
        <v>2.6005153499999999E-6</v>
      </c>
      <c r="C29" s="5">
        <f t="shared" si="0"/>
        <v>0.15475410581823282</v>
      </c>
    </row>
    <row r="30" spans="1:3">
      <c r="A30" s="4">
        <v>6.2117510600000003E-6</v>
      </c>
      <c r="B30" s="4">
        <v>6.1252829300000002E-6</v>
      </c>
      <c r="C30" s="5">
        <f t="shared" si="0"/>
        <v>1.3920089386196386E-2</v>
      </c>
    </row>
    <row r="31" spans="1:3">
      <c r="A31" s="4">
        <v>3.4438266800000002E-6</v>
      </c>
      <c r="B31" s="4">
        <v>3.4433132500000001E-6</v>
      </c>
      <c r="C31" s="5">
        <f t="shared" si="0"/>
        <v>1.4908706148941572E-4</v>
      </c>
    </row>
    <row r="32" spans="1:3">
      <c r="A32" s="4">
        <v>1.37174567E-5</v>
      </c>
      <c r="B32" s="4">
        <v>1.3153300699999999E-5</v>
      </c>
      <c r="C32" s="5">
        <f t="shared" si="0"/>
        <v>4.112686574035259E-2</v>
      </c>
    </row>
    <row r="33" spans="1:3">
      <c r="A33" s="4">
        <v>1.0433346599999999E-5</v>
      </c>
      <c r="B33" s="4">
        <v>1.0457458600000001E-5</v>
      </c>
      <c r="C33" s="5">
        <f t="shared" si="0"/>
        <v>2.3110513744460008E-3</v>
      </c>
    </row>
    <row r="34" spans="1:3">
      <c r="A34" s="4">
        <v>3.8270354799999999E-6</v>
      </c>
      <c r="B34" s="4">
        <v>3.8838715600000004E-6</v>
      </c>
      <c r="C34" s="5">
        <f t="shared" si="0"/>
        <v>1.4851202790521417E-2</v>
      </c>
    </row>
    <row r="35" spans="1:3">
      <c r="A35" s="4">
        <v>5.0296301799999999E-6</v>
      </c>
      <c r="B35" s="4">
        <v>3.72596493E-6</v>
      </c>
      <c r="C35" s="5">
        <f t="shared" si="0"/>
        <v>0.25919703901569952</v>
      </c>
    </row>
    <row r="36" spans="1:3">
      <c r="A36" s="4">
        <v>2.2920687799999999E-6</v>
      </c>
      <c r="B36" s="4">
        <v>2.11797697E-6</v>
      </c>
      <c r="C36" s="5">
        <f t="shared" si="0"/>
        <v>7.5954007802505774E-2</v>
      </c>
    </row>
    <row r="37" spans="1:3">
      <c r="A37" s="4">
        <v>1.7462108699999999E-6</v>
      </c>
      <c r="B37" s="4">
        <v>1.4216576399999999E-6</v>
      </c>
      <c r="C37" s="5">
        <f t="shared" si="0"/>
        <v>0.18586141890183058</v>
      </c>
    </row>
    <row r="38" spans="1:3">
      <c r="A38" s="4">
        <v>4.3967226799999999E-7</v>
      </c>
      <c r="B38" s="4">
        <v>5.9309713699999997E-7</v>
      </c>
      <c r="C38" s="5">
        <f t="shared" si="0"/>
        <v>0.34895279999783835</v>
      </c>
    </row>
    <row r="39" spans="1:3">
      <c r="A39" s="4">
        <v>1.8143210600000001E-6</v>
      </c>
      <c r="B39" s="4">
        <v>1.9263154299999999E-6</v>
      </c>
      <c r="C39" s="5">
        <f t="shared" si="0"/>
        <v>6.1727977737302923E-2</v>
      </c>
    </row>
    <row r="40" spans="1:3">
      <c r="A40" s="4">
        <v>1.31288117E-6</v>
      </c>
      <c r="B40" s="4">
        <v>1.38711662E-6</v>
      </c>
      <c r="C40" s="5">
        <f t="shared" si="0"/>
        <v>5.6543921640676675E-2</v>
      </c>
    </row>
    <row r="41" spans="1:3">
      <c r="A41" s="4">
        <v>8.6260793399999999E-7</v>
      </c>
      <c r="B41" s="4">
        <v>9.1987013200000005E-7</v>
      </c>
      <c r="C41" s="5">
        <f t="shared" si="0"/>
        <v>6.6382647020726396E-2</v>
      </c>
    </row>
    <row r="42" spans="1:3">
      <c r="A42" s="4">
        <v>4.2581343499999999E-7</v>
      </c>
      <c r="B42" s="4">
        <v>4.5367432599999998E-7</v>
      </c>
      <c r="C42" s="5">
        <f t="shared" si="0"/>
        <v>6.5429807305164026E-2</v>
      </c>
    </row>
    <row r="43" spans="1:3">
      <c r="A43" s="4">
        <v>3.5301967299999999E-6</v>
      </c>
      <c r="B43" s="4">
        <v>3.3416410499999999E-6</v>
      </c>
      <c r="C43" s="5">
        <f t="shared" si="0"/>
        <v>5.3412230088378088E-2</v>
      </c>
    </row>
    <row r="44" spans="1:3">
      <c r="A44" s="4">
        <v>1.76180094E-6</v>
      </c>
      <c r="B44" s="4">
        <v>1.68819188E-6</v>
      </c>
      <c r="C44" s="5">
        <f t="shared" si="0"/>
        <v>4.1780577095162669E-2</v>
      </c>
    </row>
    <row r="45" spans="1:3">
      <c r="A45" s="4">
        <v>1.6265839600000001E-6</v>
      </c>
      <c r="B45" s="4">
        <v>1.5460278499999999E-6</v>
      </c>
      <c r="C45" s="5">
        <f t="shared" si="0"/>
        <v>4.9524716818183892E-2</v>
      </c>
    </row>
    <row r="46" spans="1:3">
      <c r="A46" s="4">
        <v>5.53868235E-8</v>
      </c>
      <c r="B46" s="4">
        <v>5.9787725000000001E-8</v>
      </c>
      <c r="C46" s="5">
        <f t="shared" si="0"/>
        <v>7.9457553654435534E-2</v>
      </c>
    </row>
    <row r="47" spans="1:3">
      <c r="A47" s="4">
        <v>2.6245923300000002E-6</v>
      </c>
      <c r="B47" s="4">
        <v>2.62459287E-6</v>
      </c>
      <c r="C47" s="5">
        <f t="shared" si="0"/>
        <v>2.0574623863252096E-7</v>
      </c>
    </row>
    <row r="48" spans="1:3">
      <c r="A48" s="4">
        <v>2.4831470800000001E-6</v>
      </c>
      <c r="B48" s="4">
        <v>2.4831470800000001E-6</v>
      </c>
      <c r="C48" s="5">
        <f t="shared" si="0"/>
        <v>0</v>
      </c>
    </row>
    <row r="49" spans="1:3">
      <c r="A49" s="4">
        <v>1.7949560299999999E-6</v>
      </c>
      <c r="B49" s="4">
        <v>1.7949560299999999E-6</v>
      </c>
      <c r="C49" s="5">
        <f t="shared" si="0"/>
        <v>0</v>
      </c>
    </row>
    <row r="50" spans="1:3">
      <c r="A50" s="4">
        <v>1.7542446600000001E-6</v>
      </c>
      <c r="B50" s="4">
        <v>1.7542446600000001E-6</v>
      </c>
      <c r="C50" s="5">
        <f t="shared" si="0"/>
        <v>0</v>
      </c>
    </row>
    <row r="51" spans="1:3">
      <c r="A51" s="4">
        <v>2.3766181800000001E-6</v>
      </c>
      <c r="B51" s="4">
        <v>2.7430471599999998E-6</v>
      </c>
      <c r="C51" s="5">
        <f t="shared" si="0"/>
        <v>0.15418083690666695</v>
      </c>
    </row>
    <row r="52" spans="1:3">
      <c r="A52" s="4">
        <v>1.9365253699999999E-6</v>
      </c>
      <c r="B52" s="4">
        <v>2.41702512E-6</v>
      </c>
      <c r="C52" s="5">
        <f t="shared" si="0"/>
        <v>0.24812468632930951</v>
      </c>
    </row>
    <row r="53" spans="1:3">
      <c r="A53" s="4">
        <v>1.73596935E-6</v>
      </c>
      <c r="B53" s="4">
        <v>2.2317021300000001E-6</v>
      </c>
      <c r="C53" s="5">
        <f t="shared" si="0"/>
        <v>0.28556539895131217</v>
      </c>
    </row>
    <row r="54" spans="1:3">
      <c r="A54" s="4">
        <v>1.5831759E-6</v>
      </c>
      <c r="B54" s="4">
        <v>2.1073070899999998E-6</v>
      </c>
      <c r="C54" s="5">
        <f t="shared" si="0"/>
        <v>0.33106314339423676</v>
      </c>
    </row>
    <row r="55" spans="1:3">
      <c r="A55" s="4">
        <v>1.5447045700000001E-6</v>
      </c>
      <c r="B55" s="4">
        <v>2.0554110799999998E-6</v>
      </c>
      <c r="C55" s="5">
        <f t="shared" si="0"/>
        <v>0.33061759505249583</v>
      </c>
    </row>
    <row r="56" spans="1:3">
      <c r="A56" s="4">
        <v>2.0511643599999998E-6</v>
      </c>
      <c r="B56" s="4">
        <v>2.11769846E-6</v>
      </c>
      <c r="C56" s="5">
        <f t="shared" si="0"/>
        <v>3.2437234820129265E-2</v>
      </c>
    </row>
    <row r="57" spans="1:3">
      <c r="A57" s="4">
        <v>1.89241124E-6</v>
      </c>
      <c r="B57" s="4">
        <v>1.9491458300000001E-6</v>
      </c>
      <c r="C57" s="5">
        <f t="shared" si="0"/>
        <v>2.9980053384168304E-2</v>
      </c>
    </row>
    <row r="58" spans="1:3">
      <c r="A58" s="4">
        <v>1.7775341400000001E-6</v>
      </c>
      <c r="B58" s="4">
        <v>1.8277731400000001E-6</v>
      </c>
      <c r="C58" s="5">
        <f t="shared" si="0"/>
        <v>2.8263310880768781E-2</v>
      </c>
    </row>
    <row r="59" spans="1:3">
      <c r="A59" s="4">
        <v>1.7020559500000001E-6</v>
      </c>
      <c r="B59" s="4">
        <v>1.7472845000000001E-6</v>
      </c>
      <c r="C59" s="5">
        <f t="shared" si="0"/>
        <v>2.6572892624358219E-2</v>
      </c>
    </row>
    <row r="60" spans="1:3">
      <c r="A60" s="4">
        <v>1.66479727E-6</v>
      </c>
      <c r="B60" s="4">
        <v>1.70758798E-6</v>
      </c>
      <c r="C60" s="5">
        <f t="shared" si="0"/>
        <v>2.5703255748371099E-2</v>
      </c>
    </row>
    <row r="61" spans="1:3">
      <c r="A61" s="4">
        <v>7.4635733099999997E-7</v>
      </c>
      <c r="B61" s="4">
        <v>7.6207487099999998E-7</v>
      </c>
      <c r="C61" s="5">
        <f t="shared" si="0"/>
        <v>2.1059001294917286E-2</v>
      </c>
    </row>
    <row r="62" spans="1:3">
      <c r="A62" s="4">
        <v>4.3746510000000003E-7</v>
      </c>
      <c r="B62" s="4">
        <v>4.6968125900000002E-7</v>
      </c>
      <c r="C62" s="5">
        <f t="shared" si="0"/>
        <v>7.3642809449256622E-2</v>
      </c>
    </row>
    <row r="63" spans="1:3">
      <c r="A63" s="4">
        <v>2.8330752299999998E-7</v>
      </c>
      <c r="B63" s="4">
        <v>3.2196448999999999E-7</v>
      </c>
      <c r="C63" s="5">
        <f t="shared" si="0"/>
        <v>0.13644878395975393</v>
      </c>
    </row>
    <row r="64" spans="1:3">
      <c r="A64" s="4">
        <v>1.4098143999999999E-7</v>
      </c>
      <c r="B64" s="4">
        <v>1.8668705299999999E-7</v>
      </c>
      <c r="C64" s="5">
        <f t="shared" si="0"/>
        <v>0.3241959579927684</v>
      </c>
    </row>
    <row r="65" spans="1:3">
      <c r="A65" s="4">
        <v>1.36135088E-7</v>
      </c>
      <c r="B65" s="4">
        <v>1.8145563099999999E-7</v>
      </c>
      <c r="C65" s="5">
        <f t="shared" si="0"/>
        <v>0.33290861060008275</v>
      </c>
    </row>
    <row r="66" spans="1:3">
      <c r="A66" s="4">
        <v>7.5748227900000004E-7</v>
      </c>
      <c r="B66" s="4">
        <v>7.5748231200000005E-7</v>
      </c>
      <c r="C66" s="5">
        <f t="shared" si="0"/>
        <v>4.3565375624883989E-8</v>
      </c>
    </row>
    <row r="67" spans="1:3">
      <c r="A67" s="4">
        <v>5.2783042599999999E-7</v>
      </c>
      <c r="B67" s="4">
        <v>5.2783044000000004E-7</v>
      </c>
      <c r="C67" s="5">
        <f t="shared" ref="C67:C69" si="1">ABS((A67-B67)/A67)</f>
        <v>2.6523670029557774E-8</v>
      </c>
    </row>
    <row r="68" spans="1:3">
      <c r="A68" s="4">
        <v>3.1055505900000002E-7</v>
      </c>
      <c r="B68" s="4">
        <v>3.10555055E-7</v>
      </c>
      <c r="C68" s="5">
        <f t="shared" si="1"/>
        <v>1.2880163753861033E-8</v>
      </c>
    </row>
    <row r="69" spans="1:3">
      <c r="A69" s="4">
        <v>1.53496406E-7</v>
      </c>
      <c r="B69" s="4">
        <v>1.5349640700000001E-7</v>
      </c>
      <c r="C69" s="5">
        <f t="shared" si="1"/>
        <v>6.514810539782239E-9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Matrix A</vt:lpstr>
      <vt:lpstr>Matrix B</vt:lpstr>
      <vt:lpstr>Matrix C</vt:lpstr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Mott</dc:creator>
  <cp:lastModifiedBy>Eric Mott</cp:lastModifiedBy>
  <dcterms:created xsi:type="dcterms:W3CDTF">2014-02-06T21:14:16Z</dcterms:created>
  <dcterms:modified xsi:type="dcterms:W3CDTF">2014-02-27T20:55:52Z</dcterms:modified>
</cp:coreProperties>
</file>