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E:\SEME2\7401 LEADERSHIP IN IT PROJECT MANAGEMENT\Assignment 2\ASSIGNMENT\Project Schedule\"/>
    </mc:Choice>
  </mc:AlternateContent>
  <xr:revisionPtr revIDLastSave="0" documentId="13_ncr:1_{C200A19E-F3D8-453E-9520-63783841AD21}" xr6:coauthVersionLast="47" xr6:coauthVersionMax="47" xr10:uidLastSave="{00000000-0000-0000-0000-000000000000}"/>
  <bookViews>
    <workbookView xWindow="-108" yWindow="-108" windowWidth="23256" windowHeight="12456" xr2:uid="{00000000-000D-0000-FFFF-FFFF00000000}"/>
  </bookViews>
  <sheets>
    <sheet name="GanttChart" sheetId="9" r:id="rId1"/>
  </sheets>
  <definedNames>
    <definedName name="prevWBS" localSheetId="0">GanttChart!$A1048576</definedName>
    <definedName name="_xlnm.Print_Area" localSheetId="0">GanttChart!$A$1:$BN$56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0" i="9" l="1"/>
  <c r="F56" i="9"/>
  <c r="I56" i="9" s="1"/>
  <c r="F55" i="9"/>
  <c r="I55" i="9" s="1"/>
  <c r="F54" i="9"/>
  <c r="I54" i="9" s="1"/>
  <c r="F40" i="9"/>
  <c r="I40" i="9" s="1"/>
  <c r="F28" i="9"/>
  <c r="I28" i="9" s="1"/>
  <c r="F26" i="9"/>
  <c r="I26" i="9" s="1"/>
  <c r="F25" i="9"/>
  <c r="I25" i="9" s="1"/>
  <c r="F24" i="9"/>
  <c r="I24" i="9" s="1"/>
  <c r="F20" i="9"/>
  <c r="I20" i="9" s="1"/>
  <c r="F17" i="9"/>
  <c r="I17" i="9" s="1"/>
  <c r="F16" i="9"/>
  <c r="F8" i="9"/>
  <c r="I8" i="9" s="1"/>
  <c r="F9" i="9"/>
  <c r="F41" i="9"/>
  <c r="I41" i="9" s="1"/>
  <c r="F39" i="9"/>
  <c r="I39" i="9" s="1"/>
  <c r="F38" i="9"/>
  <c r="I38" i="9" s="1"/>
  <c r="F37" i="9"/>
  <c r="I37" i="9" s="1"/>
  <c r="F36" i="9"/>
  <c r="I36" i="9" s="1"/>
  <c r="F42" i="9"/>
  <c r="I42" i="9" s="1"/>
  <c r="F35" i="9"/>
  <c r="I35" i="9" s="1"/>
  <c r="F34" i="9"/>
  <c r="I34" i="9" s="1"/>
  <c r="F33" i="9"/>
  <c r="I33" i="9" s="1"/>
  <c r="F32" i="9"/>
  <c r="I32" i="9" s="1"/>
  <c r="F31" i="9"/>
  <c r="I31" i="9" s="1"/>
  <c r="F45" i="9"/>
  <c r="I45" i="9" s="1"/>
  <c r="F44" i="9"/>
  <c r="I44" i="9" s="1"/>
  <c r="F43" i="9"/>
  <c r="I43" i="9" s="1"/>
  <c r="F30" i="9"/>
  <c r="I30" i="9" s="1"/>
  <c r="F29" i="9"/>
  <c r="I29" i="9" s="1"/>
  <c r="A14" i="9"/>
  <c r="A15" i="9" s="1"/>
  <c r="A16" i="9" s="1"/>
  <c r="A17" i="9" s="1"/>
  <c r="A18" i="9" s="1"/>
  <c r="A12" i="9"/>
  <c r="F49" i="9" l="1"/>
  <c r="I49" i="9" s="1"/>
  <c r="F27" i="9"/>
  <c r="I27" i="9" s="1"/>
  <c r="F19" i="9"/>
  <c r="I19" i="9" s="1"/>
  <c r="F12" i="9" l="1"/>
  <c r="K6" i="9"/>
  <c r="F15" i="9" l="1"/>
  <c r="I15" i="9" s="1"/>
  <c r="I12" i="9"/>
  <c r="F10" i="9"/>
  <c r="I10" i="9" s="1"/>
  <c r="I9" i="9"/>
  <c r="I16" i="9"/>
  <c r="K7" i="9"/>
  <c r="K4" i="9"/>
  <c r="A8" i="9"/>
  <c r="A10" i="9" s="1"/>
  <c r="F13" i="9" l="1"/>
  <c r="I13" i="9" s="1"/>
  <c r="F14" i="9" l="1"/>
  <c r="I14" i="9" s="1"/>
  <c r="L6" i="9" l="1"/>
  <c r="F21" i="9" l="1"/>
  <c r="I21" i="9" s="1"/>
  <c r="F47" i="9"/>
  <c r="I47" i="9" s="1"/>
  <c r="F46" i="9"/>
  <c r="I46" i="9" s="1"/>
  <c r="F51" i="9"/>
  <c r="I51" i="9" s="1"/>
  <c r="F50" i="9"/>
  <c r="I50" i="9" s="1"/>
  <c r="M6" i="9"/>
  <c r="F48" i="9"/>
  <c r="I48" i="9" s="1"/>
  <c r="F52" i="9" l="1"/>
  <c r="I52" i="9" s="1"/>
  <c r="N6" i="9"/>
  <c r="F53" i="9" l="1"/>
  <c r="I53" i="9" s="1"/>
  <c r="O6" i="9"/>
  <c r="F18" i="9"/>
  <c r="I18" i="9" s="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9" i="9" l="1"/>
  <c r="A24" i="9" s="1"/>
  <c r="A27" i="9" l="1"/>
  <c r="A29" i="9" l="1"/>
  <c r="F22" i="9"/>
  <c r="I22" i="9" l="1"/>
  <c r="F23" i="9"/>
  <c r="A39" i="9" l="1"/>
  <c r="A44" i="9" s="1"/>
  <c r="A49" i="9" s="1"/>
  <c r="A51" i="9" s="1"/>
  <c r="A52" i="9" s="1"/>
  <c r="A53" i="9" s="1"/>
  <c r="A54" i="9" s="1"/>
  <c r="A55" i="9" s="1"/>
  <c r="A56" i="9" s="1"/>
  <c r="I2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<sst xmlns="http://schemas.openxmlformats.org/spreadsheetml/2006/main" count="108" uniqueCount="84">
  <si>
    <t>WBS</t>
  </si>
  <si>
    <t>TASK</t>
  </si>
  <si>
    <t>START</t>
  </si>
  <si>
    <t>END</t>
  </si>
  <si>
    <t>DAYS</t>
  </si>
  <si>
    <t>% DONE</t>
  </si>
  <si>
    <t>WORK DAYS</t>
  </si>
  <si>
    <t>PREDECESSOR</t>
  </si>
  <si>
    <t xml:space="preserve">Display Week </t>
  </si>
  <si>
    <t xml:space="preserve">Project Start Date </t>
  </si>
  <si>
    <t>Project Name: Heartland Equestrian Centre App</t>
  </si>
  <si>
    <t xml:space="preserve"> Equine Development Inc.</t>
  </si>
  <si>
    <t xml:space="preserve">Identify Stakeholders                    </t>
  </si>
  <si>
    <t xml:space="preserve">Sign Contract with Stakeholders          </t>
  </si>
  <si>
    <t xml:space="preserve">Prepare Business Case                    </t>
  </si>
  <si>
    <t xml:space="preserve">Develop SWOT Analysis                    </t>
  </si>
  <si>
    <t xml:space="preserve">Develop Project Background &amp; Objectives  </t>
  </si>
  <si>
    <t xml:space="preserve">Develop Problem/Opportunity Statement    </t>
  </si>
  <si>
    <t xml:space="preserve">Develop Critical Assumptions and Constraints </t>
  </si>
  <si>
    <t xml:space="preserve">Analyze Options and Recommendations      </t>
  </si>
  <si>
    <t xml:space="preserve">Financial Analysis               </t>
  </si>
  <si>
    <t>1.1.1</t>
  </si>
  <si>
    <t>1.2.1</t>
  </si>
  <si>
    <t xml:space="preserve">Develop Scope Statement                  </t>
  </si>
  <si>
    <t xml:space="preserve">Prepare Budget Estimate                 </t>
  </si>
  <si>
    <t xml:space="preserve">Develop Cost Model                      </t>
  </si>
  <si>
    <t xml:space="preserve">Develop Cost Baseline                   </t>
  </si>
  <si>
    <t xml:space="preserve">Develop Project Schedule                </t>
  </si>
  <si>
    <t xml:space="preserve">List Potential Risks                    </t>
  </si>
  <si>
    <t xml:space="preserve">Sprint 1                         </t>
  </si>
  <si>
    <t xml:space="preserve">Gather Requirements                     </t>
  </si>
  <si>
    <t xml:space="preserve">Analyze Requirements                     </t>
  </si>
  <si>
    <t xml:space="preserve">Design Storyboards                      </t>
  </si>
  <si>
    <t xml:space="preserve">Develop Storyboards                     </t>
  </si>
  <si>
    <t xml:space="preserve">Sprint 2                                </t>
  </si>
  <si>
    <t xml:space="preserve">Improve Prototype                       </t>
  </si>
  <si>
    <t xml:space="preserve">Develop Alpha Version                   </t>
  </si>
  <si>
    <t xml:space="preserve">Test Alpha Version                    </t>
  </si>
  <si>
    <t xml:space="preserve">Release Alpha Version                   </t>
  </si>
  <si>
    <t xml:space="preserve">Sprint 3                                </t>
  </si>
  <si>
    <t xml:space="preserve">Improve Alpha Version                   </t>
  </si>
  <si>
    <t xml:space="preserve">Develop Beta Version                    </t>
  </si>
  <si>
    <t xml:space="preserve">Test Beta Version                       </t>
  </si>
  <si>
    <t xml:space="preserve">Release Beta Version                    </t>
  </si>
  <si>
    <t xml:space="preserve">Sprint 4                               </t>
  </si>
  <si>
    <t xml:space="preserve">Improve Beta Version                    </t>
  </si>
  <si>
    <t xml:space="preserve">Develop Final Version                   </t>
  </si>
  <si>
    <t xml:space="preserve">Test Final Version                      </t>
  </si>
  <si>
    <t xml:space="preserve">Release Final Version                   </t>
  </si>
  <si>
    <t>Initiating</t>
  </si>
  <si>
    <t xml:space="preserve">Planning       </t>
  </si>
  <si>
    <t>Executing Plan</t>
  </si>
  <si>
    <t>3.1.1</t>
  </si>
  <si>
    <t>3.1.2</t>
  </si>
  <si>
    <t>3.1.3</t>
  </si>
  <si>
    <t>3.1.4</t>
  </si>
  <si>
    <t>3.2.1</t>
  </si>
  <si>
    <t>3.2.2</t>
  </si>
  <si>
    <t>3.2.3</t>
  </si>
  <si>
    <t>3.2.4</t>
  </si>
  <si>
    <t>3.3.1</t>
  </si>
  <si>
    <t>3.3.2</t>
  </si>
  <si>
    <t>3.3.3</t>
  </si>
  <si>
    <t>3.3.4</t>
  </si>
  <si>
    <t>3.4.1</t>
  </si>
  <si>
    <t>3.4.2</t>
  </si>
  <si>
    <t>3.4.3</t>
  </si>
  <si>
    <t>3.4.4</t>
  </si>
  <si>
    <t xml:space="preserve">Monitoring                        </t>
  </si>
  <si>
    <t>Monitoring &amp; Controlling</t>
  </si>
  <si>
    <t xml:space="preserve">Team Meetings                 </t>
  </si>
  <si>
    <t xml:space="preserve">Status Report                 </t>
  </si>
  <si>
    <t xml:space="preserve">Documentation Changes         </t>
  </si>
  <si>
    <t>1.2.2</t>
  </si>
  <si>
    <t>1.2.3</t>
  </si>
  <si>
    <t>1.2.4</t>
  </si>
  <si>
    <t>1.2.5</t>
  </si>
  <si>
    <t>2.1.1</t>
  </si>
  <si>
    <t>2.1.2</t>
  </si>
  <si>
    <t>1.2.6</t>
  </si>
  <si>
    <t>3.3.5</t>
  </si>
  <si>
    <t>Closing</t>
  </si>
  <si>
    <t xml:space="preserve">Sign Off the Contract                    </t>
  </si>
  <si>
    <t xml:space="preserve">Develop Lessons Learned Document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</si>
</sst>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6"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0"/>
      <color theme="0"/>
      <name val="Calibri"/>
      <family val="2"/>
    </font>
    <font>
      <sz val="14"/>
      <color indexed="56"/>
      <name val="Calibri"/>
      <family val="2"/>
    </font>
    <font>
      <sz val="10"/>
      <name val="Calibri"/>
      <family val="2"/>
    </font>
    <font>
      <sz val="14"/>
      <color theme="6" tint="-0.249977111117893"/>
      <name val="Calibri"/>
      <family val="2"/>
    </font>
    <font>
      <sz val="9"/>
      <name val="Calibri"/>
      <family val="2"/>
    </font>
    <font>
      <u/>
      <sz val="8"/>
      <color indexed="12"/>
      <name val="Calibri"/>
      <family val="2"/>
    </font>
    <font>
      <sz val="7"/>
      <color indexed="55"/>
      <name val="Calibri"/>
      <family val="2"/>
    </font>
    <font>
      <sz val="11"/>
      <name val="Calibri"/>
      <family val="2"/>
    </font>
    <font>
      <u/>
      <sz val="10"/>
      <color indexed="12"/>
      <name val="Calibri"/>
      <family val="2"/>
    </font>
    <font>
      <b/>
      <sz val="10"/>
      <color theme="0"/>
      <name val="Calibri"/>
      <family val="2"/>
    </font>
    <font>
      <sz val="8"/>
      <name val="Calibri"/>
      <family val="2"/>
    </font>
    <font>
      <b/>
      <sz val="9"/>
      <name val="Calibri"/>
      <family val="2"/>
    </font>
    <font>
      <b/>
      <sz val="8"/>
      <name val="Calibri"/>
      <family val="2"/>
    </font>
    <font>
      <b/>
      <sz val="11"/>
      <color theme="0"/>
      <name val="Calibri"/>
      <family val="2"/>
    </font>
    <font>
      <sz val="9"/>
      <color theme="0"/>
      <name val="Calibri"/>
      <family val="2"/>
    </font>
    <font>
      <sz val="14"/>
      <color theme="0"/>
      <name val="Calibri"/>
      <family val="2"/>
    </font>
    <font>
      <sz val="9"/>
      <color rgb="FF000000"/>
      <name val="Calibri"/>
      <family val="2"/>
    </font>
    <font>
      <sz val="14"/>
      <color rgb="FF000000"/>
      <name val="Calibri"/>
      <family val="2"/>
    </font>
    <font>
      <sz val="18"/>
      <color theme="5"/>
      <name val="Calibri"/>
      <family val="2"/>
    </font>
    <font>
      <i/>
      <sz val="18"/>
      <color theme="5"/>
      <name val="Calibri"/>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7"/>
        <bgColor indexed="64"/>
      </patternFill>
    </fill>
    <fill>
      <patternFill patternType="solid">
        <fgColor theme="6" tint="-0.249977111117893"/>
        <bgColor indexed="64"/>
      </patternFill>
    </fill>
    <fill>
      <patternFill patternType="solid">
        <fgColor theme="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style="medium">
        <color theme="2" tint="-0.24994659260841701"/>
      </left>
      <right/>
      <top style="medium">
        <color theme="2" tint="-0.24994659260841701"/>
      </top>
      <bottom style="medium">
        <color theme="2" tint="-0.24994659260841701"/>
      </bottom>
      <diagonal/>
    </border>
    <border>
      <left/>
      <right/>
      <top style="medium">
        <color theme="2" tint="-0.24994659260841701"/>
      </top>
      <bottom style="medium">
        <color theme="2" tint="-0.24994659260841701"/>
      </bottom>
      <diagonal/>
    </border>
    <border>
      <left/>
      <right style="medium">
        <color theme="2" tint="-0.24994659260841701"/>
      </right>
      <top style="medium">
        <color theme="2" tint="-0.24994659260841701"/>
      </top>
      <bottom style="medium">
        <color theme="2"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4">
    <xf numFmtId="0" fontId="0" fillId="0" borderId="0" xfId="0"/>
    <xf numFmtId="164" fontId="26" fillId="24" borderId="21" xfId="0" applyNumberFormat="1" applyFont="1" applyFill="1" applyBorder="1" applyAlignment="1" applyProtection="1">
      <alignment horizontal="center" vertical="center" shrinkToFit="1"/>
      <protection locked="0"/>
    </xf>
    <xf numFmtId="0" fontId="27" fillId="0" borderId="0" xfId="0" applyFont="1" applyAlignment="1" applyProtection="1">
      <alignment vertical="center"/>
      <protection locked="0"/>
    </xf>
    <xf numFmtId="0" fontId="28" fillId="0" borderId="0" xfId="0" applyFont="1"/>
    <xf numFmtId="0" fontId="29" fillId="0" borderId="0" xfId="0" applyFont="1" applyAlignment="1">
      <alignment horizontal="left" vertical="center" indent="2"/>
    </xf>
    <xf numFmtId="0" fontId="30" fillId="0" borderId="0" xfId="0" applyFont="1" applyProtection="1">
      <protection locked="0"/>
    </xf>
    <xf numFmtId="0" fontId="31" fillId="20" borderId="0" xfId="34" applyNumberFormat="1" applyFont="1" applyFill="1" applyAlignment="1" applyProtection="1">
      <alignment horizontal="right"/>
      <protection locked="0"/>
    </xf>
    <xf numFmtId="0" fontId="32" fillId="0" borderId="0" xfId="0" applyFont="1" applyProtection="1">
      <protection locked="0"/>
    </xf>
    <xf numFmtId="0" fontId="28" fillId="20" borderId="0" xfId="0" applyFont="1" applyFill="1"/>
    <xf numFmtId="0" fontId="33" fillId="0" borderId="0" xfId="0" applyFont="1" applyAlignment="1" applyProtection="1">
      <alignment horizontal="left" vertical="center"/>
      <protection locked="0"/>
    </xf>
    <xf numFmtId="0" fontId="34" fillId="0" borderId="0" xfId="34" applyFont="1" applyAlignment="1" applyProtection="1">
      <alignment horizontal="left"/>
    </xf>
    <xf numFmtId="0" fontId="28" fillId="0" borderId="0" xfId="0" applyFont="1" applyAlignment="1">
      <alignment horizontal="left"/>
    </xf>
    <xf numFmtId="0" fontId="28" fillId="0" borderId="20" xfId="0" applyFont="1" applyBorder="1" applyAlignment="1">
      <alignment horizontal="right" vertical="center"/>
    </xf>
    <xf numFmtId="0" fontId="28" fillId="0" borderId="21" xfId="0" applyFont="1" applyBorder="1"/>
    <xf numFmtId="0" fontId="28" fillId="0" borderId="21" xfId="0" applyFont="1" applyBorder="1" applyAlignment="1">
      <alignment horizontal="right" vertical="center"/>
    </xf>
    <xf numFmtId="0" fontId="35" fillId="24" borderId="22" xfId="0" applyFont="1" applyFill="1" applyBorder="1" applyAlignment="1" applyProtection="1">
      <alignment horizontal="center" vertical="center"/>
      <protection locked="0"/>
    </xf>
    <xf numFmtId="0" fontId="33" fillId="0" borderId="14" xfId="0" applyFont="1" applyBorder="1" applyAlignment="1">
      <alignment horizontal="center" vertical="center"/>
    </xf>
    <xf numFmtId="0" fontId="33" fillId="0" borderId="12" xfId="0" applyFont="1" applyBorder="1" applyAlignment="1">
      <alignment horizontal="center" vertical="center"/>
    </xf>
    <xf numFmtId="0" fontId="33" fillId="0" borderId="15" xfId="0" applyFont="1" applyBorder="1" applyAlignment="1">
      <alignment horizontal="center" vertical="center"/>
    </xf>
    <xf numFmtId="0" fontId="28" fillId="0" borderId="0" xfId="0" applyFont="1" applyAlignment="1">
      <alignment horizontal="right" vertical="center"/>
    </xf>
    <xf numFmtId="164" fontId="28" fillId="0" borderId="0" xfId="0" applyNumberFormat="1" applyFont="1" applyAlignment="1" applyProtection="1">
      <alignment horizontal="center" vertical="center" shrinkToFit="1"/>
      <protection locked="0"/>
    </xf>
    <xf numFmtId="167" fontId="28" fillId="0" borderId="14" xfId="0" applyNumberFormat="1" applyFont="1" applyBorder="1" applyAlignment="1">
      <alignment horizontal="center" vertical="center"/>
    </xf>
    <xf numFmtId="167" fontId="28" fillId="0" borderId="12" xfId="0" applyNumberFormat="1" applyFont="1" applyBorder="1" applyAlignment="1">
      <alignment horizontal="center" vertical="center"/>
    </xf>
    <xf numFmtId="167" fontId="28" fillId="0" borderId="15" xfId="0" applyNumberFormat="1" applyFont="1" applyBorder="1" applyAlignment="1">
      <alignment horizontal="center" vertical="center"/>
    </xf>
    <xf numFmtId="166" fontId="36" fillId="0" borderId="14" xfId="0" applyNumberFormat="1" applyFont="1" applyBorder="1" applyAlignment="1">
      <alignment horizontal="center" vertical="center" shrinkToFit="1"/>
    </xf>
    <xf numFmtId="166" fontId="36" fillId="0" borderId="12" xfId="0" applyNumberFormat="1" applyFont="1" applyBorder="1" applyAlignment="1">
      <alignment horizontal="center" vertical="center" shrinkToFit="1"/>
    </xf>
    <xf numFmtId="166" fontId="36" fillId="0" borderId="15" xfId="0" applyNumberFormat="1" applyFont="1" applyBorder="1" applyAlignment="1">
      <alignment horizontal="center" vertical="center" shrinkToFit="1"/>
    </xf>
    <xf numFmtId="0" fontId="37" fillId="0" borderId="16" xfId="0" applyFont="1" applyBorder="1" applyAlignment="1">
      <alignment horizontal="left" vertical="center"/>
    </xf>
    <xf numFmtId="0" fontId="37" fillId="0" borderId="16" xfId="0" applyFont="1" applyBorder="1" applyAlignment="1">
      <alignment horizontal="center" vertical="center" wrapText="1"/>
    </xf>
    <xf numFmtId="0" fontId="38" fillId="0" borderId="16" xfId="0" applyFont="1" applyBorder="1" applyAlignment="1">
      <alignment horizontal="center" vertical="center" wrapText="1"/>
    </xf>
    <xf numFmtId="0" fontId="37" fillId="0" borderId="16" xfId="0" applyFont="1" applyBorder="1" applyAlignment="1">
      <alignment horizontal="center" vertical="center"/>
    </xf>
    <xf numFmtId="0" fontId="30" fillId="0" borderId="17" xfId="0" applyFont="1" applyBorder="1" applyAlignment="1">
      <alignment horizontal="center" vertical="center" shrinkToFit="1"/>
    </xf>
    <xf numFmtId="0" fontId="30" fillId="0" borderId="18" xfId="0" applyFont="1" applyBorder="1" applyAlignment="1">
      <alignment horizontal="center" vertical="center" shrinkToFit="1"/>
    </xf>
    <xf numFmtId="0" fontId="30" fillId="0" borderId="19" xfId="0" applyFont="1" applyBorder="1" applyAlignment="1">
      <alignment horizontal="center" vertical="center" shrinkToFit="1"/>
    </xf>
    <xf numFmtId="0" fontId="39" fillId="23" borderId="13" xfId="0" applyFont="1" applyFill="1" applyBorder="1" applyAlignment="1">
      <alignment horizontal="left" vertical="center"/>
    </xf>
    <xf numFmtId="0" fontId="39" fillId="23" borderId="13" xfId="0" applyFont="1" applyFill="1" applyBorder="1" applyAlignment="1">
      <alignment vertical="center"/>
    </xf>
    <xf numFmtId="0" fontId="40" fillId="23" borderId="13" xfId="0" applyFont="1" applyFill="1" applyBorder="1" applyAlignment="1">
      <alignment vertical="center"/>
    </xf>
    <xf numFmtId="0" fontId="40" fillId="23" borderId="13" xfId="0" applyFont="1" applyFill="1" applyBorder="1" applyAlignment="1">
      <alignment horizontal="center" vertical="center"/>
    </xf>
    <xf numFmtId="165" fontId="40" fillId="23" borderId="13" xfId="0" applyNumberFormat="1" applyFont="1" applyFill="1" applyBorder="1" applyAlignment="1">
      <alignment horizontal="right" vertical="center"/>
    </xf>
    <xf numFmtId="165" fontId="40" fillId="23" borderId="13" xfId="0" applyNumberFormat="1" applyFont="1" applyFill="1" applyBorder="1" applyAlignment="1">
      <alignment horizontal="center" vertical="center"/>
    </xf>
    <xf numFmtId="1" fontId="40" fillId="23" borderId="13" xfId="40" applyNumberFormat="1" applyFont="1" applyFill="1" applyBorder="1" applyAlignment="1" applyProtection="1">
      <alignment horizontal="center" vertical="center"/>
    </xf>
    <xf numFmtId="9" fontId="40" fillId="23" borderId="13" xfId="40" applyFont="1" applyFill="1" applyBorder="1" applyAlignment="1" applyProtection="1">
      <alignment horizontal="center" vertical="center"/>
    </xf>
    <xf numFmtId="1" fontId="40" fillId="23" borderId="13" xfId="0" applyNumberFormat="1" applyFont="1" applyFill="1" applyBorder="1" applyAlignment="1">
      <alignment horizontal="center" vertical="center"/>
    </xf>
    <xf numFmtId="1" fontId="41" fillId="23" borderId="13" xfId="0" applyNumberFormat="1" applyFont="1" applyFill="1" applyBorder="1" applyAlignment="1">
      <alignment horizontal="center" vertical="center"/>
    </xf>
    <xf numFmtId="0" fontId="40" fillId="23" borderId="13" xfId="0" applyFont="1" applyFill="1" applyBorder="1" applyAlignment="1">
      <alignment horizontal="left" vertical="center"/>
    </xf>
    <xf numFmtId="0" fontId="40" fillId="23" borderId="10" xfId="0" applyFont="1" applyFill="1" applyBorder="1" applyAlignment="1">
      <alignment vertical="center"/>
    </xf>
    <xf numFmtId="0" fontId="30" fillId="0" borderId="10" xfId="0" applyFont="1" applyBorder="1" applyAlignment="1">
      <alignment horizontal="left" vertical="center"/>
    </xf>
    <xf numFmtId="0" fontId="30" fillId="0" borderId="10" xfId="0" applyFont="1" applyBorder="1" applyAlignment="1">
      <alignment vertical="center"/>
    </xf>
    <xf numFmtId="165" fontId="42" fillId="21" borderId="11" xfId="0" applyNumberFormat="1" applyFont="1" applyFill="1" applyBorder="1" applyAlignment="1">
      <alignment horizontal="center" vertical="center"/>
    </xf>
    <xf numFmtId="165" fontId="42" fillId="0" borderId="11" xfId="0" applyNumberFormat="1" applyFont="1" applyBorder="1" applyAlignment="1">
      <alignment horizontal="center" vertical="center"/>
    </xf>
    <xf numFmtId="1" fontId="40" fillId="24"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1" fontId="42" fillId="0" borderId="11" xfId="0" applyNumberFormat="1" applyFont="1" applyBorder="1" applyAlignment="1">
      <alignment horizontal="center" vertical="center"/>
    </xf>
    <xf numFmtId="1" fontId="43" fillId="0" borderId="11" xfId="0" applyNumberFormat="1" applyFont="1" applyBorder="1" applyAlignment="1">
      <alignment horizontal="center" vertical="center"/>
    </xf>
    <xf numFmtId="0" fontId="30" fillId="0" borderId="10" xfId="0" applyFont="1" applyBorder="1" applyAlignment="1">
      <alignment horizontal="left" vertical="center" indent="1"/>
    </xf>
    <xf numFmtId="0" fontId="30" fillId="0" borderId="10" xfId="0" applyFont="1" applyBorder="1" applyAlignment="1">
      <alignment horizontal="left" vertical="center" wrapText="1"/>
    </xf>
    <xf numFmtId="0" fontId="42" fillId="0" borderId="11" xfId="0" applyFont="1" applyBorder="1" applyAlignment="1">
      <alignment horizontal="center" vertical="center"/>
    </xf>
    <xf numFmtId="0" fontId="30" fillId="0" borderId="10" xfId="0" applyFont="1" applyBorder="1" applyAlignment="1">
      <alignment horizontal="left" vertical="center" indent="2"/>
    </xf>
    <xf numFmtId="9" fontId="30" fillId="0" borderId="10" xfId="0" applyNumberFormat="1" applyFont="1" applyBorder="1" applyAlignment="1">
      <alignment horizontal="left" vertical="center"/>
    </xf>
    <xf numFmtId="0" fontId="30" fillId="0" borderId="10" xfId="0" applyFont="1" applyBorder="1" applyAlignment="1">
      <alignment vertical="center" wrapText="1"/>
    </xf>
    <xf numFmtId="0" fontId="39" fillId="23" borderId="10" xfId="0" applyFont="1" applyFill="1" applyBorder="1" applyAlignment="1">
      <alignment horizontal="left" vertical="center"/>
    </xf>
    <xf numFmtId="0" fontId="39" fillId="23" borderId="10" xfId="0" applyFont="1" applyFill="1" applyBorder="1" applyAlignment="1">
      <alignment vertical="center"/>
    </xf>
    <xf numFmtId="0" fontId="40" fillId="23" borderId="10" xfId="0" applyFont="1" applyFill="1" applyBorder="1" applyAlignment="1">
      <alignment horizontal="center" vertical="center"/>
    </xf>
    <xf numFmtId="165" fontId="40" fillId="23" borderId="10" xfId="0" applyNumberFormat="1" applyFont="1" applyFill="1" applyBorder="1" applyAlignment="1">
      <alignment horizontal="center" vertical="center"/>
    </xf>
    <xf numFmtId="1" fontId="40" fillId="23" borderId="10" xfId="40" applyNumberFormat="1" applyFont="1" applyFill="1" applyBorder="1" applyAlignment="1" applyProtection="1">
      <alignment horizontal="center" vertical="center"/>
    </xf>
    <xf numFmtId="9" fontId="40" fillId="23" borderId="10" xfId="40" applyFont="1" applyFill="1" applyBorder="1" applyAlignment="1" applyProtection="1">
      <alignment horizontal="center" vertical="center"/>
    </xf>
    <xf numFmtId="1" fontId="40" fillId="23" borderId="10" xfId="0" applyNumberFormat="1" applyFont="1" applyFill="1" applyBorder="1" applyAlignment="1">
      <alignment horizontal="center" vertical="center"/>
    </xf>
    <xf numFmtId="1" fontId="41" fillId="23" borderId="10" xfId="0" applyNumberFormat="1" applyFont="1" applyFill="1" applyBorder="1" applyAlignment="1">
      <alignment horizontal="center" vertical="center"/>
    </xf>
    <xf numFmtId="0" fontId="40" fillId="23" borderId="10" xfId="0" applyFont="1" applyFill="1" applyBorder="1" applyAlignment="1">
      <alignment horizontal="left" vertical="center"/>
    </xf>
    <xf numFmtId="0" fontId="30" fillId="0" borderId="0" xfId="0" applyFont="1" applyAlignment="1">
      <alignment vertical="center"/>
    </xf>
    <xf numFmtId="0" fontId="28" fillId="0" borderId="0" xfId="0" applyFont="1" applyProtection="1">
      <protection locked="0"/>
    </xf>
    <xf numFmtId="0" fontId="44" fillId="0" borderId="0" xfId="0" applyFont="1" applyAlignment="1" applyProtection="1">
      <alignment horizontal="left" vertical="center" indent="2"/>
      <protection locked="0"/>
    </xf>
    <xf numFmtId="0" fontId="44" fillId="25" borderId="0" xfId="34" applyFont="1" applyFill="1" applyBorder="1" applyAlignment="1" applyProtection="1">
      <alignment horizontal="center" vertical="center"/>
    </xf>
    <xf numFmtId="0" fontId="45" fillId="25" borderId="0" xfId="34"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theme="4" tint="-0.24994659260841701"/>
        </patternFill>
      </fill>
    </dxf>
    <dxf>
      <fill>
        <patternFill>
          <bgColor theme="6" tint="-0.24994659260841701"/>
        </patternFill>
      </fill>
    </dxf>
    <dxf>
      <font>
        <color theme="0"/>
      </font>
      <fill>
        <patternFill>
          <bgColor theme="6"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15"/>
</file>

<file path=xl/drawings/drawing1.xml><?xml version="1.0" encoding="utf-8"?>
<xdr:wsDr xmlns:xdr="http://schemas.openxmlformats.org/drawingml/2006/spreadsheetDrawing" xmlns:a="http://schemas.openxmlformats.org/drawingml/2006/main">
  <xdr:twoCellAnchor editAs="absolute">
    <xdr:from>
      <xdr:col>7</xdr:col>
      <xdr:colOff>213360</xdr:colOff>
      <xdr:row>5</xdr:row>
      <xdr:rowOff>133911</xdr:rowOff>
    </xdr:from>
    <xdr:to>
      <xdr:col>26</xdr:col>
      <xdr:colOff>49530</xdr:colOff>
      <xdr:row>10</xdr:row>
      <xdr:rowOff>35610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63"/>
  <sheetViews>
    <sheetView showGridLines="0" tabSelected="1" zoomScale="85" zoomScaleNormal="85" workbookViewId="0">
      <pane ySplit="7" topLeftCell="A8" activePane="bottomLeft" state="frozen"/>
      <selection pane="bottomLeft" activeCell="H51" sqref="H51"/>
    </sheetView>
  </sheetViews>
  <sheetFormatPr defaultColWidth="9.109375" defaultRowHeight="13.8" x14ac:dyDescent="0.3"/>
  <cols>
    <col min="1" max="1" width="9.33203125" style="11" customWidth="1"/>
    <col min="2" max="2" width="19" style="3" customWidth="1"/>
    <col min="3" max="3" width="0.109375" style="3" customWidth="1"/>
    <col min="4" max="4" width="12.5546875" style="3" customWidth="1"/>
    <col min="5" max="6" width="12" style="3" customWidth="1"/>
    <col min="7" max="7" width="6" style="3" customWidth="1"/>
    <col min="8" max="8" width="6.6640625" style="3" customWidth="1"/>
    <col min="9" max="9" width="6.44140625" style="3" customWidth="1"/>
    <col min="10" max="10" width="1.88671875" style="3" customWidth="1"/>
    <col min="11" max="66" width="2.44140625" style="3" customWidth="1"/>
    <col min="67" max="16384" width="9.109375" style="3"/>
  </cols>
  <sheetData>
    <row r="1" spans="1:66" ht="30" customHeight="1" x14ac:dyDescent="0.3">
      <c r="A1" s="71" t="s">
        <v>10</v>
      </c>
      <c r="B1" s="2"/>
      <c r="C1" s="2"/>
      <c r="D1" s="2"/>
      <c r="E1" s="2"/>
      <c r="F1" s="2"/>
      <c r="K1" s="72"/>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row>
    <row r="2" spans="1:66" ht="18" customHeight="1" x14ac:dyDescent="0.3">
      <c r="A2" s="4" t="s">
        <v>11</v>
      </c>
      <c r="B2" s="5"/>
      <c r="C2" s="5"/>
      <c r="D2" s="6"/>
      <c r="E2" s="7"/>
      <c r="F2" s="7"/>
      <c r="H2" s="8"/>
    </row>
    <row r="3" spans="1:66" ht="15" thickBot="1" x14ac:dyDescent="0.35">
      <c r="A3" s="9"/>
      <c r="H3" s="8"/>
      <c r="K3" s="10"/>
      <c r="L3" s="10"/>
      <c r="M3" s="10"/>
      <c r="N3" s="10"/>
      <c r="O3" s="10"/>
      <c r="P3" s="10"/>
      <c r="Q3" s="10"/>
      <c r="R3" s="10"/>
      <c r="S3" s="10"/>
      <c r="T3" s="10"/>
      <c r="U3" s="10"/>
      <c r="V3" s="10"/>
      <c r="W3" s="10"/>
      <c r="X3" s="10"/>
      <c r="Y3" s="10"/>
      <c r="Z3" s="10"/>
      <c r="AA3" s="10"/>
    </row>
    <row r="4" spans="1:66" ht="17.25" customHeight="1" thickBot="1" x14ac:dyDescent="0.35">
      <c r="B4" s="12" t="s">
        <v>9</v>
      </c>
      <c r="C4" s="1">
        <v>45189</v>
      </c>
      <c r="D4" s="1"/>
      <c r="E4" s="1"/>
      <c r="F4" s="13"/>
      <c r="G4" s="14" t="s">
        <v>8</v>
      </c>
      <c r="H4" s="15">
        <v>15</v>
      </c>
      <c r="K4" s="16" t="str">
        <f>"Week "&amp;(K6-($C$4-WEEKDAY($C$4,1)+2))/7+1</f>
        <v>Week 15</v>
      </c>
      <c r="L4" s="17"/>
      <c r="M4" s="17"/>
      <c r="N4" s="17"/>
      <c r="O4" s="17"/>
      <c r="P4" s="17"/>
      <c r="Q4" s="18"/>
      <c r="R4" s="16" t="str">
        <f>"Week "&amp;(R6-($C$4-WEEKDAY($C$4,1)+2))/7+1</f>
        <v>Week 16</v>
      </c>
      <c r="S4" s="17"/>
      <c r="T4" s="17"/>
      <c r="U4" s="17"/>
      <c r="V4" s="17"/>
      <c r="W4" s="17"/>
      <c r="X4" s="18"/>
      <c r="Y4" s="16" t="str">
        <f>"Week "&amp;(Y6-($C$4-WEEKDAY($C$4,1)+2))/7+1</f>
        <v>Week 17</v>
      </c>
      <c r="Z4" s="17"/>
      <c r="AA4" s="17"/>
      <c r="AB4" s="17"/>
      <c r="AC4" s="17"/>
      <c r="AD4" s="17"/>
      <c r="AE4" s="18"/>
      <c r="AF4" s="16" t="str">
        <f>"Week "&amp;(AF6-($C$4-WEEKDAY($C$4,1)+2))/7+1</f>
        <v>Week 18</v>
      </c>
      <c r="AG4" s="17"/>
      <c r="AH4" s="17"/>
      <c r="AI4" s="17"/>
      <c r="AJ4" s="17"/>
      <c r="AK4" s="17"/>
      <c r="AL4" s="18"/>
      <c r="AM4" s="16" t="str">
        <f>"Week "&amp;(AM6-($C$4-WEEKDAY($C$4,1)+2))/7+1</f>
        <v>Week 19</v>
      </c>
      <c r="AN4" s="17"/>
      <c r="AO4" s="17"/>
      <c r="AP4" s="17"/>
      <c r="AQ4" s="17"/>
      <c r="AR4" s="17"/>
      <c r="AS4" s="18"/>
      <c r="AT4" s="16" t="str">
        <f>"Week "&amp;(AT6-($C$4-WEEKDAY($C$4,1)+2))/7+1</f>
        <v>Week 20</v>
      </c>
      <c r="AU4" s="17"/>
      <c r="AV4" s="17"/>
      <c r="AW4" s="17"/>
      <c r="AX4" s="17"/>
      <c r="AY4" s="17"/>
      <c r="AZ4" s="18"/>
      <c r="BA4" s="16" t="str">
        <f>"Week "&amp;(BA6-($C$4-WEEKDAY($C$4,1)+2))/7+1</f>
        <v>Week 21</v>
      </c>
      <c r="BB4" s="17"/>
      <c r="BC4" s="17"/>
      <c r="BD4" s="17"/>
      <c r="BE4" s="17"/>
      <c r="BF4" s="17"/>
      <c r="BG4" s="18"/>
      <c r="BH4" s="16" t="str">
        <f>"Week "&amp;(BH6-($C$4-WEEKDAY($C$4,1)+2))/7+1</f>
        <v>Week 22</v>
      </c>
      <c r="BI4" s="17"/>
      <c r="BJ4" s="17"/>
      <c r="BK4" s="17"/>
      <c r="BL4" s="17"/>
      <c r="BM4" s="17"/>
      <c r="BN4" s="18"/>
    </row>
    <row r="5" spans="1:66" ht="17.25" customHeight="1" x14ac:dyDescent="0.3">
      <c r="B5" s="19"/>
      <c r="C5" s="20"/>
      <c r="D5" s="20"/>
      <c r="E5" s="20"/>
      <c r="K5" s="21">
        <f>K6</f>
        <v>45285</v>
      </c>
      <c r="L5" s="22"/>
      <c r="M5" s="22"/>
      <c r="N5" s="22"/>
      <c r="O5" s="22"/>
      <c r="P5" s="22"/>
      <c r="Q5" s="23"/>
      <c r="R5" s="21">
        <f>R6</f>
        <v>45292</v>
      </c>
      <c r="S5" s="22"/>
      <c r="T5" s="22"/>
      <c r="U5" s="22"/>
      <c r="V5" s="22"/>
      <c r="W5" s="22"/>
      <c r="X5" s="23"/>
      <c r="Y5" s="21">
        <f>Y6</f>
        <v>45299</v>
      </c>
      <c r="Z5" s="22"/>
      <c r="AA5" s="22"/>
      <c r="AB5" s="22"/>
      <c r="AC5" s="22"/>
      <c r="AD5" s="22"/>
      <c r="AE5" s="23"/>
      <c r="AF5" s="21">
        <f>AF6</f>
        <v>45306</v>
      </c>
      <c r="AG5" s="22"/>
      <c r="AH5" s="22"/>
      <c r="AI5" s="22"/>
      <c r="AJ5" s="22"/>
      <c r="AK5" s="22"/>
      <c r="AL5" s="23"/>
      <c r="AM5" s="21">
        <f>AM6</f>
        <v>45313</v>
      </c>
      <c r="AN5" s="22"/>
      <c r="AO5" s="22"/>
      <c r="AP5" s="22"/>
      <c r="AQ5" s="22"/>
      <c r="AR5" s="22"/>
      <c r="AS5" s="23"/>
      <c r="AT5" s="21">
        <f>AT6</f>
        <v>45320</v>
      </c>
      <c r="AU5" s="22"/>
      <c r="AV5" s="22"/>
      <c r="AW5" s="22"/>
      <c r="AX5" s="22"/>
      <c r="AY5" s="22"/>
      <c r="AZ5" s="23"/>
      <c r="BA5" s="21">
        <f>BA6</f>
        <v>45327</v>
      </c>
      <c r="BB5" s="22"/>
      <c r="BC5" s="22"/>
      <c r="BD5" s="22"/>
      <c r="BE5" s="22"/>
      <c r="BF5" s="22"/>
      <c r="BG5" s="23"/>
      <c r="BH5" s="21">
        <f>BH6</f>
        <v>45334</v>
      </c>
      <c r="BI5" s="22"/>
      <c r="BJ5" s="22"/>
      <c r="BK5" s="22"/>
      <c r="BL5" s="22"/>
      <c r="BM5" s="22"/>
      <c r="BN5" s="23"/>
    </row>
    <row r="6" spans="1:66" x14ac:dyDescent="0.3">
      <c r="K6" s="24">
        <f>C4-WEEKDAY(C4,1)+2+7*(H4-1)</f>
        <v>45285</v>
      </c>
      <c r="L6" s="25">
        <f t="shared" ref="L6:AQ6" si="0">K6+1</f>
        <v>45286</v>
      </c>
      <c r="M6" s="25">
        <f t="shared" si="0"/>
        <v>45287</v>
      </c>
      <c r="N6" s="25">
        <f t="shared" si="0"/>
        <v>45288</v>
      </c>
      <c r="O6" s="25">
        <f t="shared" si="0"/>
        <v>45289</v>
      </c>
      <c r="P6" s="25">
        <f t="shared" si="0"/>
        <v>45290</v>
      </c>
      <c r="Q6" s="26">
        <f t="shared" si="0"/>
        <v>45291</v>
      </c>
      <c r="R6" s="24">
        <f t="shared" si="0"/>
        <v>45292</v>
      </c>
      <c r="S6" s="25">
        <f t="shared" si="0"/>
        <v>45293</v>
      </c>
      <c r="T6" s="25">
        <f t="shared" si="0"/>
        <v>45294</v>
      </c>
      <c r="U6" s="25">
        <f t="shared" si="0"/>
        <v>45295</v>
      </c>
      <c r="V6" s="25">
        <f t="shared" si="0"/>
        <v>45296</v>
      </c>
      <c r="W6" s="25">
        <f t="shared" si="0"/>
        <v>45297</v>
      </c>
      <c r="X6" s="26">
        <f t="shared" si="0"/>
        <v>45298</v>
      </c>
      <c r="Y6" s="24">
        <f t="shared" si="0"/>
        <v>45299</v>
      </c>
      <c r="Z6" s="25">
        <f t="shared" si="0"/>
        <v>45300</v>
      </c>
      <c r="AA6" s="25">
        <f t="shared" si="0"/>
        <v>45301</v>
      </c>
      <c r="AB6" s="25">
        <f t="shared" si="0"/>
        <v>45302</v>
      </c>
      <c r="AC6" s="25">
        <f t="shared" si="0"/>
        <v>45303</v>
      </c>
      <c r="AD6" s="25">
        <f t="shared" si="0"/>
        <v>45304</v>
      </c>
      <c r="AE6" s="26">
        <f t="shared" si="0"/>
        <v>45305</v>
      </c>
      <c r="AF6" s="24">
        <f t="shared" si="0"/>
        <v>45306</v>
      </c>
      <c r="AG6" s="25">
        <f t="shared" si="0"/>
        <v>45307</v>
      </c>
      <c r="AH6" s="25">
        <f t="shared" si="0"/>
        <v>45308</v>
      </c>
      <c r="AI6" s="25">
        <f t="shared" si="0"/>
        <v>45309</v>
      </c>
      <c r="AJ6" s="25">
        <f t="shared" si="0"/>
        <v>45310</v>
      </c>
      <c r="AK6" s="25">
        <f t="shared" si="0"/>
        <v>45311</v>
      </c>
      <c r="AL6" s="26">
        <f t="shared" si="0"/>
        <v>45312</v>
      </c>
      <c r="AM6" s="24">
        <f t="shared" si="0"/>
        <v>45313</v>
      </c>
      <c r="AN6" s="25">
        <f t="shared" si="0"/>
        <v>45314</v>
      </c>
      <c r="AO6" s="25">
        <f t="shared" si="0"/>
        <v>45315</v>
      </c>
      <c r="AP6" s="25">
        <f t="shared" si="0"/>
        <v>45316</v>
      </c>
      <c r="AQ6" s="25">
        <f t="shared" si="0"/>
        <v>45317</v>
      </c>
      <c r="AR6" s="25">
        <f t="shared" ref="AR6:BN6" si="1">AQ6+1</f>
        <v>45318</v>
      </c>
      <c r="AS6" s="26">
        <f t="shared" si="1"/>
        <v>45319</v>
      </c>
      <c r="AT6" s="24">
        <f t="shared" si="1"/>
        <v>45320</v>
      </c>
      <c r="AU6" s="25">
        <f t="shared" si="1"/>
        <v>45321</v>
      </c>
      <c r="AV6" s="25">
        <f t="shared" si="1"/>
        <v>45322</v>
      </c>
      <c r="AW6" s="25">
        <f t="shared" si="1"/>
        <v>45323</v>
      </c>
      <c r="AX6" s="25">
        <f t="shared" si="1"/>
        <v>45324</v>
      </c>
      <c r="AY6" s="25">
        <f t="shared" si="1"/>
        <v>45325</v>
      </c>
      <c r="AZ6" s="26">
        <f t="shared" si="1"/>
        <v>45326</v>
      </c>
      <c r="BA6" s="24">
        <f t="shared" si="1"/>
        <v>45327</v>
      </c>
      <c r="BB6" s="25">
        <f t="shared" si="1"/>
        <v>45328</v>
      </c>
      <c r="BC6" s="25">
        <f t="shared" si="1"/>
        <v>45329</v>
      </c>
      <c r="BD6" s="25">
        <f t="shared" si="1"/>
        <v>45330</v>
      </c>
      <c r="BE6" s="25">
        <f t="shared" si="1"/>
        <v>45331</v>
      </c>
      <c r="BF6" s="25">
        <f t="shared" si="1"/>
        <v>45332</v>
      </c>
      <c r="BG6" s="26">
        <f t="shared" si="1"/>
        <v>45333</v>
      </c>
      <c r="BH6" s="24">
        <f t="shared" si="1"/>
        <v>45334</v>
      </c>
      <c r="BI6" s="25">
        <f t="shared" si="1"/>
        <v>45335</v>
      </c>
      <c r="BJ6" s="25">
        <f t="shared" si="1"/>
        <v>45336</v>
      </c>
      <c r="BK6" s="25">
        <f t="shared" si="1"/>
        <v>45337</v>
      </c>
      <c r="BL6" s="25">
        <f t="shared" si="1"/>
        <v>45338</v>
      </c>
      <c r="BM6" s="25">
        <f t="shared" si="1"/>
        <v>45339</v>
      </c>
      <c r="BN6" s="26">
        <f t="shared" si="1"/>
        <v>45340</v>
      </c>
    </row>
    <row r="7" spans="1:66" ht="24.6" thickBot="1" x14ac:dyDescent="0.35">
      <c r="A7" s="27" t="s">
        <v>0</v>
      </c>
      <c r="B7" s="27" t="s">
        <v>1</v>
      </c>
      <c r="C7" s="28"/>
      <c r="D7" s="29" t="s">
        <v>7</v>
      </c>
      <c r="E7" s="30" t="s">
        <v>2</v>
      </c>
      <c r="F7" s="30" t="s">
        <v>3</v>
      </c>
      <c r="G7" s="28" t="s">
        <v>4</v>
      </c>
      <c r="H7" s="28" t="s">
        <v>5</v>
      </c>
      <c r="I7" s="28" t="s">
        <v>6</v>
      </c>
      <c r="J7" s="28"/>
      <c r="K7" s="31" t="str">
        <f t="shared" ref="K7:AP7" si="2">CHOOSE(WEEKDAY(K6,1),"S","M","T","W","T","F","S")</f>
        <v>M</v>
      </c>
      <c r="L7" s="32" t="str">
        <f t="shared" si="2"/>
        <v>T</v>
      </c>
      <c r="M7" s="32" t="str">
        <f t="shared" si="2"/>
        <v>W</v>
      </c>
      <c r="N7" s="32" t="str">
        <f t="shared" si="2"/>
        <v>T</v>
      </c>
      <c r="O7" s="32" t="str">
        <f t="shared" si="2"/>
        <v>F</v>
      </c>
      <c r="P7" s="32" t="str">
        <f t="shared" si="2"/>
        <v>S</v>
      </c>
      <c r="Q7" s="33" t="str">
        <f t="shared" si="2"/>
        <v>S</v>
      </c>
      <c r="R7" s="31" t="str">
        <f t="shared" si="2"/>
        <v>M</v>
      </c>
      <c r="S7" s="32" t="str">
        <f t="shared" si="2"/>
        <v>T</v>
      </c>
      <c r="T7" s="32" t="str">
        <f t="shared" si="2"/>
        <v>W</v>
      </c>
      <c r="U7" s="32" t="str">
        <f t="shared" si="2"/>
        <v>T</v>
      </c>
      <c r="V7" s="32" t="str">
        <f t="shared" si="2"/>
        <v>F</v>
      </c>
      <c r="W7" s="32" t="str">
        <f t="shared" si="2"/>
        <v>S</v>
      </c>
      <c r="X7" s="33" t="str">
        <f t="shared" si="2"/>
        <v>S</v>
      </c>
      <c r="Y7" s="31" t="str">
        <f t="shared" si="2"/>
        <v>M</v>
      </c>
      <c r="Z7" s="32" t="str">
        <f t="shared" si="2"/>
        <v>T</v>
      </c>
      <c r="AA7" s="32" t="str">
        <f t="shared" si="2"/>
        <v>W</v>
      </c>
      <c r="AB7" s="32" t="str">
        <f t="shared" si="2"/>
        <v>T</v>
      </c>
      <c r="AC7" s="32" t="str">
        <f t="shared" si="2"/>
        <v>F</v>
      </c>
      <c r="AD7" s="32" t="str">
        <f t="shared" si="2"/>
        <v>S</v>
      </c>
      <c r="AE7" s="33" t="str">
        <f t="shared" si="2"/>
        <v>S</v>
      </c>
      <c r="AF7" s="31" t="str">
        <f t="shared" si="2"/>
        <v>M</v>
      </c>
      <c r="AG7" s="32" t="str">
        <f t="shared" si="2"/>
        <v>T</v>
      </c>
      <c r="AH7" s="32" t="str">
        <f t="shared" si="2"/>
        <v>W</v>
      </c>
      <c r="AI7" s="32" t="str">
        <f t="shared" si="2"/>
        <v>T</v>
      </c>
      <c r="AJ7" s="32" t="str">
        <f t="shared" si="2"/>
        <v>F</v>
      </c>
      <c r="AK7" s="32" t="str">
        <f t="shared" si="2"/>
        <v>S</v>
      </c>
      <c r="AL7" s="33" t="str">
        <f t="shared" si="2"/>
        <v>S</v>
      </c>
      <c r="AM7" s="31" t="str">
        <f t="shared" si="2"/>
        <v>M</v>
      </c>
      <c r="AN7" s="32" t="str">
        <f t="shared" si="2"/>
        <v>T</v>
      </c>
      <c r="AO7" s="32" t="str">
        <f t="shared" si="2"/>
        <v>W</v>
      </c>
      <c r="AP7" s="32" t="str">
        <f t="shared" si="2"/>
        <v>T</v>
      </c>
      <c r="AQ7" s="32" t="str">
        <f t="shared" ref="AQ7:BN7" si="3">CHOOSE(WEEKDAY(AQ6,1),"S","M","T","W","T","F","S")</f>
        <v>F</v>
      </c>
      <c r="AR7" s="32" t="str">
        <f t="shared" si="3"/>
        <v>S</v>
      </c>
      <c r="AS7" s="33" t="str">
        <f t="shared" si="3"/>
        <v>S</v>
      </c>
      <c r="AT7" s="31" t="str">
        <f t="shared" si="3"/>
        <v>M</v>
      </c>
      <c r="AU7" s="32" t="str">
        <f t="shared" si="3"/>
        <v>T</v>
      </c>
      <c r="AV7" s="32" t="str">
        <f t="shared" si="3"/>
        <v>W</v>
      </c>
      <c r="AW7" s="32" t="str">
        <f t="shared" si="3"/>
        <v>T</v>
      </c>
      <c r="AX7" s="32" t="str">
        <f t="shared" si="3"/>
        <v>F</v>
      </c>
      <c r="AY7" s="32" t="str">
        <f t="shared" si="3"/>
        <v>S</v>
      </c>
      <c r="AZ7" s="33" t="str">
        <f t="shared" si="3"/>
        <v>S</v>
      </c>
      <c r="BA7" s="31" t="str">
        <f t="shared" si="3"/>
        <v>M</v>
      </c>
      <c r="BB7" s="32" t="str">
        <f t="shared" si="3"/>
        <v>T</v>
      </c>
      <c r="BC7" s="32" t="str">
        <f t="shared" si="3"/>
        <v>W</v>
      </c>
      <c r="BD7" s="32" t="str">
        <f t="shared" si="3"/>
        <v>T</v>
      </c>
      <c r="BE7" s="32" t="str">
        <f t="shared" si="3"/>
        <v>F</v>
      </c>
      <c r="BF7" s="32" t="str">
        <f t="shared" si="3"/>
        <v>S</v>
      </c>
      <c r="BG7" s="33" t="str">
        <f t="shared" si="3"/>
        <v>S</v>
      </c>
      <c r="BH7" s="31" t="str">
        <f t="shared" si="3"/>
        <v>M</v>
      </c>
      <c r="BI7" s="32" t="str">
        <f t="shared" si="3"/>
        <v>T</v>
      </c>
      <c r="BJ7" s="32" t="str">
        <f t="shared" si="3"/>
        <v>W</v>
      </c>
      <c r="BK7" s="32" t="str">
        <f t="shared" si="3"/>
        <v>T</v>
      </c>
      <c r="BL7" s="32" t="str">
        <f t="shared" si="3"/>
        <v>F</v>
      </c>
      <c r="BM7" s="32" t="str">
        <f t="shared" si="3"/>
        <v>S</v>
      </c>
      <c r="BN7" s="33" t="str">
        <f t="shared" si="3"/>
        <v>S</v>
      </c>
    </row>
    <row r="8" spans="1:66" s="45" customFormat="1" ht="18" x14ac:dyDescent="0.25">
      <c r="A8" s="34" t="str">
        <f>IF(ISERROR(VALUE(SUBSTITUTE(prevWBS,".",""))),"1",IF(ISERROR(FIND("`",SUBSTITUTE(prevWBS,".","`",1))),TEXT(VALUE(prevWBS)+1,"#"),TEXT(VALUE(LEFT(prevWBS,FIND("`",SUBSTITUTE(prevWBS,".","`",1))-1))+1,"#")))</f>
        <v>1</v>
      </c>
      <c r="B8" s="35" t="s">
        <v>49</v>
      </c>
      <c r="C8" s="36"/>
      <c r="D8" s="37"/>
      <c r="E8" s="38"/>
      <c r="F8" s="39" t="str">
        <f>IF(ISBLANK(E8)," - ",IF(G8=0,E8,E8+G8-1))</f>
        <v xml:space="preserve"> - </v>
      </c>
      <c r="G8" s="40"/>
      <c r="H8" s="41"/>
      <c r="I8" s="42" t="str">
        <f>IF(OR(F8=0,E8=0)," - ",NETWORKDAYS(E8,F8))</f>
        <v xml:space="preserve"> - </v>
      </c>
      <c r="J8" s="43"/>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row>
    <row r="9" spans="1:66" s="47" customFormat="1" ht="18" x14ac:dyDescent="0.25">
      <c r="A9" s="46">
        <v>1</v>
      </c>
      <c r="B9" s="47" t="s">
        <v>49</v>
      </c>
      <c r="E9" s="48">
        <v>45189</v>
      </c>
      <c r="F9" s="49">
        <f>IF(ISBLANK(E9)," - ",IF(G9=0,E9,E9+G9-1))</f>
        <v>45230</v>
      </c>
      <c r="G9" s="50">
        <v>42</v>
      </c>
      <c r="H9" s="51">
        <v>0.6</v>
      </c>
      <c r="I9" s="52">
        <f>IF(OR(F9=0,E9=0)," - ",NETWORKDAYS(E9,F9))</f>
        <v>30</v>
      </c>
      <c r="J9" s="53"/>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66" s="47" customFormat="1" ht="18" x14ac:dyDescent="0.25">
      <c r="A10" s="54" t="str">
        <f t="shared" ref="A10"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0" s="55" t="s">
        <v>12</v>
      </c>
      <c r="D10" s="56"/>
      <c r="E10" s="48">
        <v>45189</v>
      </c>
      <c r="F10" s="49">
        <f t="shared" ref="F10:F53" si="5">IF(ISBLANK(E10)," - ",IF(G10=0,E10,E10+G10-1))</f>
        <v>45195</v>
      </c>
      <c r="G10" s="50">
        <v>7</v>
      </c>
      <c r="H10" s="51">
        <v>0</v>
      </c>
      <c r="I10" s="52">
        <f t="shared" ref="I10:I53" si="6">IF(OR(F10=0,E10=0)," - ",NETWORKDAYS(E10,F10))</f>
        <v>5</v>
      </c>
      <c r="J10" s="53"/>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row>
    <row r="11" spans="1:66" s="47" customFormat="1" ht="24" x14ac:dyDescent="0.25">
      <c r="A11" s="57" t="s">
        <v>21</v>
      </c>
      <c r="B11" s="55" t="s">
        <v>13</v>
      </c>
      <c r="D11" s="56"/>
      <c r="E11" s="48"/>
      <c r="F11" s="49"/>
      <c r="G11" s="50"/>
      <c r="H11" s="51"/>
      <c r="I11" s="52"/>
      <c r="J11" s="53"/>
      <c r="K11" s="46"/>
      <c r="L11" s="46"/>
      <c r="M11" s="58"/>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66" s="47" customFormat="1" ht="18" x14ac:dyDescent="0.25">
      <c r="A12"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2" s="55" t="s">
        <v>14</v>
      </c>
      <c r="D12" s="56">
        <v>1.1000000000000001</v>
      </c>
      <c r="E12" s="48">
        <v>45196</v>
      </c>
      <c r="F12" s="49">
        <f t="shared" si="5"/>
        <v>45230</v>
      </c>
      <c r="G12" s="50">
        <v>35</v>
      </c>
      <c r="H12" s="51">
        <v>0</v>
      </c>
      <c r="I12" s="52">
        <f t="shared" si="6"/>
        <v>25</v>
      </c>
      <c r="J12" s="53"/>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66" s="47" customFormat="1" ht="18" x14ac:dyDescent="0.25">
      <c r="A13" s="57" t="s">
        <v>22</v>
      </c>
      <c r="B13" s="55" t="s">
        <v>15</v>
      </c>
      <c r="D13" s="56">
        <v>1.1000000000000001</v>
      </c>
      <c r="E13" s="48">
        <v>45196</v>
      </c>
      <c r="F13" s="49">
        <f t="shared" si="5"/>
        <v>45202</v>
      </c>
      <c r="G13" s="50">
        <v>7</v>
      </c>
      <c r="H13" s="51">
        <v>0.5</v>
      </c>
      <c r="I13" s="52">
        <f t="shared" si="6"/>
        <v>5</v>
      </c>
      <c r="J13" s="53"/>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row>
    <row r="14" spans="1:66" s="47" customFormat="1" ht="24" x14ac:dyDescent="0.25">
      <c r="A14" s="5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4" s="55" t="s">
        <v>16</v>
      </c>
      <c r="D14" s="56" t="s">
        <v>22</v>
      </c>
      <c r="E14" s="48">
        <v>45203</v>
      </c>
      <c r="F14" s="49">
        <f t="shared" si="5"/>
        <v>45208</v>
      </c>
      <c r="G14" s="50">
        <v>6</v>
      </c>
      <c r="H14" s="51">
        <v>0</v>
      </c>
      <c r="I14" s="52">
        <f t="shared" si="6"/>
        <v>4</v>
      </c>
      <c r="J14" s="53"/>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row>
    <row r="15" spans="1:66" s="47" customFormat="1" ht="36" x14ac:dyDescent="0.25">
      <c r="A15" s="5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5" s="55" t="s">
        <v>17</v>
      </c>
      <c r="D15" s="56" t="s">
        <v>73</v>
      </c>
      <c r="E15" s="48">
        <v>45208</v>
      </c>
      <c r="F15" s="49">
        <f t="shared" si="5"/>
        <v>45211</v>
      </c>
      <c r="G15" s="50">
        <v>4</v>
      </c>
      <c r="H15" s="51">
        <v>0</v>
      </c>
      <c r="I15" s="52">
        <f t="shared" si="6"/>
        <v>4</v>
      </c>
      <c r="J15" s="53"/>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row>
    <row r="16" spans="1:66" s="47" customFormat="1" ht="36" x14ac:dyDescent="0.25">
      <c r="A16" s="5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1.2.4</v>
      </c>
      <c r="B16" s="59" t="s">
        <v>18</v>
      </c>
      <c r="D16" s="56" t="s">
        <v>74</v>
      </c>
      <c r="E16" s="48">
        <v>45212</v>
      </c>
      <c r="F16" s="49">
        <f t="shared" si="5"/>
        <v>45217</v>
      </c>
      <c r="G16" s="50">
        <v>6</v>
      </c>
      <c r="H16" s="51">
        <v>0</v>
      </c>
      <c r="I16" s="52">
        <f t="shared" si="6"/>
        <v>4</v>
      </c>
      <c r="J16" s="53"/>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row>
    <row r="17" spans="1:66" s="47" customFormat="1" ht="24" x14ac:dyDescent="0.25">
      <c r="A17" s="5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1.2.5</v>
      </c>
      <c r="B17" s="59" t="s">
        <v>19</v>
      </c>
      <c r="D17" s="56" t="s">
        <v>75</v>
      </c>
      <c r="E17" s="48">
        <v>45219</v>
      </c>
      <c r="F17" s="49">
        <f t="shared" ref="F17" si="7">IF(ISBLANK(E17)," - ",IF(G17=0,E17,E17+G17-1))</f>
        <v>45224</v>
      </c>
      <c r="G17" s="50">
        <v>6</v>
      </c>
      <c r="H17" s="51">
        <v>0</v>
      </c>
      <c r="I17" s="52">
        <f t="shared" ref="I17" si="8">IF(OR(F17=0,E17=0)," - ",NETWORKDAYS(E17,F17))</f>
        <v>4</v>
      </c>
      <c r="J17" s="53"/>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6" s="47" customFormat="1" ht="18" x14ac:dyDescent="0.25">
      <c r="A18" s="5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1.2.6</v>
      </c>
      <c r="B18" s="59" t="s">
        <v>20</v>
      </c>
      <c r="D18" s="56" t="s">
        <v>76</v>
      </c>
      <c r="E18" s="48">
        <v>45222</v>
      </c>
      <c r="F18" s="49">
        <f t="shared" si="5"/>
        <v>45225</v>
      </c>
      <c r="G18" s="50">
        <v>4</v>
      </c>
      <c r="H18" s="51">
        <v>0</v>
      </c>
      <c r="I18" s="52">
        <f t="shared" si="6"/>
        <v>4</v>
      </c>
      <c r="J18" s="53"/>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row>
    <row r="19" spans="1:66" s="45" customFormat="1" ht="18" x14ac:dyDescent="0.25">
      <c r="A19" s="60" t="str">
        <f>IF(ISERROR(VALUE(SUBSTITUTE(prevWBS,".",""))),"1",IF(ISERROR(FIND("`",SUBSTITUTE(prevWBS,".","`",1))),TEXT(VALUE(prevWBS)+1,"#"),TEXT(VALUE(LEFT(prevWBS,FIND("`",SUBSTITUTE(prevWBS,".","`",1))-1))+1,"#")))</f>
        <v>2</v>
      </c>
      <c r="B19" s="61" t="s">
        <v>50</v>
      </c>
      <c r="D19" s="62"/>
      <c r="E19" s="63"/>
      <c r="F19" s="63" t="str">
        <f t="shared" si="5"/>
        <v xml:space="preserve"> - </v>
      </c>
      <c r="G19" s="64"/>
      <c r="H19" s="65"/>
      <c r="I19" s="66" t="str">
        <f t="shared" si="6"/>
        <v xml:space="preserve"> - </v>
      </c>
      <c r="J19" s="67"/>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row>
    <row r="20" spans="1:66" s="47" customFormat="1" ht="18" x14ac:dyDescent="0.25">
      <c r="A20" s="46">
        <v>2</v>
      </c>
      <c r="B20" s="59" t="s">
        <v>50</v>
      </c>
      <c r="D20" s="56" t="s">
        <v>79</v>
      </c>
      <c r="E20" s="48">
        <v>45226</v>
      </c>
      <c r="F20" s="49">
        <f t="shared" ref="F20:F26" si="9">IF(ISBLANK(E20)," - ",IF(G20=0,E20,E20+G20-1))</f>
        <v>45253</v>
      </c>
      <c r="G20" s="50">
        <v>28</v>
      </c>
      <c r="H20" s="51">
        <v>0</v>
      </c>
      <c r="I20" s="52">
        <f t="shared" ref="I20:I26" si="10">IF(OR(F20=0,E20=0)," - ",NETWORKDAYS(E20,F20))</f>
        <v>20</v>
      </c>
      <c r="J20" s="53"/>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row>
    <row r="21" spans="1:66" s="47" customFormat="1" ht="18" x14ac:dyDescent="0.25">
      <c r="A21" s="54">
        <v>2.1</v>
      </c>
      <c r="B21" s="59" t="s">
        <v>24</v>
      </c>
      <c r="D21" s="56" t="s">
        <v>79</v>
      </c>
      <c r="E21" s="48">
        <v>45226</v>
      </c>
      <c r="F21" s="49">
        <f t="shared" si="9"/>
        <v>45236</v>
      </c>
      <c r="G21" s="50">
        <v>11</v>
      </c>
      <c r="H21" s="51">
        <v>0</v>
      </c>
      <c r="I21" s="52">
        <f t="shared" si="10"/>
        <v>7</v>
      </c>
      <c r="J21" s="53"/>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row>
    <row r="22" spans="1:66" s="47" customFormat="1" ht="18" x14ac:dyDescent="0.25">
      <c r="A22" s="57" t="s">
        <v>77</v>
      </c>
      <c r="B22" s="59" t="s">
        <v>25</v>
      </c>
      <c r="D22" s="56">
        <v>2.1</v>
      </c>
      <c r="E22" s="48">
        <v>45228</v>
      </c>
      <c r="F22" s="49">
        <f t="shared" si="9"/>
        <v>45231</v>
      </c>
      <c r="G22" s="50">
        <v>4</v>
      </c>
      <c r="H22" s="51">
        <v>0</v>
      </c>
      <c r="I22" s="52">
        <f t="shared" si="10"/>
        <v>3</v>
      </c>
      <c r="J22" s="53"/>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row>
    <row r="23" spans="1:66" s="47" customFormat="1" ht="18" x14ac:dyDescent="0.25">
      <c r="A23" s="57" t="s">
        <v>78</v>
      </c>
      <c r="B23" s="59" t="s">
        <v>26</v>
      </c>
      <c r="D23" s="56">
        <v>2.1</v>
      </c>
      <c r="E23" s="48">
        <v>45228</v>
      </c>
      <c r="F23" s="49">
        <f t="shared" si="9"/>
        <v>45236</v>
      </c>
      <c r="G23" s="50">
        <v>9</v>
      </c>
      <c r="H23" s="51">
        <v>0</v>
      </c>
      <c r="I23" s="52">
        <f t="shared" si="10"/>
        <v>6</v>
      </c>
      <c r="J23" s="53"/>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row>
    <row r="24" spans="1:66" s="47" customFormat="1" ht="18" x14ac:dyDescent="0.25">
      <c r="A2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4" s="59" t="s">
        <v>23</v>
      </c>
      <c r="D24" s="56" t="s">
        <v>78</v>
      </c>
      <c r="E24" s="48">
        <v>45237</v>
      </c>
      <c r="F24" s="49">
        <f t="shared" si="9"/>
        <v>45243</v>
      </c>
      <c r="G24" s="50">
        <v>7</v>
      </c>
      <c r="H24" s="51"/>
      <c r="I24" s="52">
        <f t="shared" si="10"/>
        <v>5</v>
      </c>
      <c r="J24" s="53"/>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row>
    <row r="25" spans="1:66" s="47" customFormat="1" ht="18" x14ac:dyDescent="0.25">
      <c r="A25" s="54">
        <v>2.2999999999999998</v>
      </c>
      <c r="B25" s="59" t="s">
        <v>27</v>
      </c>
      <c r="D25" s="56">
        <v>2.2000000000000002</v>
      </c>
      <c r="E25" s="48">
        <v>45244</v>
      </c>
      <c r="F25" s="49">
        <f t="shared" si="9"/>
        <v>45250</v>
      </c>
      <c r="G25" s="50">
        <v>7</v>
      </c>
      <c r="H25" s="51"/>
      <c r="I25" s="52">
        <f t="shared" si="10"/>
        <v>5</v>
      </c>
      <c r="J25" s="53"/>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row>
    <row r="26" spans="1:66" s="47" customFormat="1" ht="18" x14ac:dyDescent="0.25">
      <c r="A26" s="54">
        <v>2.4</v>
      </c>
      <c r="B26" s="59" t="s">
        <v>28</v>
      </c>
      <c r="D26" s="56">
        <v>2.2999999999999998</v>
      </c>
      <c r="E26" s="48">
        <v>45247</v>
      </c>
      <c r="F26" s="49">
        <f t="shared" si="9"/>
        <v>45253</v>
      </c>
      <c r="G26" s="50">
        <v>7</v>
      </c>
      <c r="H26" s="51"/>
      <c r="I26" s="52">
        <f t="shared" si="10"/>
        <v>5</v>
      </c>
      <c r="J26" s="53"/>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row>
    <row r="27" spans="1:66" s="45" customFormat="1" ht="18" x14ac:dyDescent="0.25">
      <c r="A27" s="60" t="str">
        <f>IF(ISERROR(VALUE(SUBSTITUTE(prevWBS,".",""))),"1",IF(ISERROR(FIND("`",SUBSTITUTE(prevWBS,".","`",1))),TEXT(VALUE(prevWBS)+1,"#"),TEXT(VALUE(LEFT(prevWBS,FIND("`",SUBSTITUTE(prevWBS,".","`",1))-1))+1,"#")))</f>
        <v>3</v>
      </c>
      <c r="B27" s="61" t="s">
        <v>51</v>
      </c>
      <c r="D27" s="62"/>
      <c r="E27" s="63"/>
      <c r="F27" s="63" t="str">
        <f t="shared" si="5"/>
        <v xml:space="preserve"> - </v>
      </c>
      <c r="G27" s="64"/>
      <c r="H27" s="65"/>
      <c r="I27" s="66" t="str">
        <f t="shared" si="6"/>
        <v xml:space="preserve"> - </v>
      </c>
      <c r="J27" s="67"/>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row>
    <row r="28" spans="1:66" s="47" customFormat="1" ht="18" x14ac:dyDescent="0.25">
      <c r="A28" s="46">
        <v>3</v>
      </c>
      <c r="B28" s="59" t="s">
        <v>51</v>
      </c>
      <c r="D28" s="56">
        <v>2.4</v>
      </c>
      <c r="E28" s="48">
        <v>45254</v>
      </c>
      <c r="F28" s="49">
        <f t="shared" si="5"/>
        <v>45302</v>
      </c>
      <c r="G28" s="50">
        <v>49</v>
      </c>
      <c r="H28" s="51">
        <v>0.5</v>
      </c>
      <c r="I28" s="52">
        <f t="shared" si="6"/>
        <v>35</v>
      </c>
      <c r="J28" s="53"/>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row>
    <row r="29" spans="1:66" s="47" customFormat="1" ht="18" x14ac:dyDescent="0.25">
      <c r="A29"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9" s="59" t="s">
        <v>29</v>
      </c>
      <c r="D29" s="56">
        <v>2.4</v>
      </c>
      <c r="E29" s="48">
        <v>45254</v>
      </c>
      <c r="F29" s="49">
        <f t="shared" ref="F29:F45" si="11">IF(ISBLANK(E29)," - ",IF(G29=0,E29,E29+G29-1))</f>
        <v>45266</v>
      </c>
      <c r="G29" s="50">
        <v>13</v>
      </c>
      <c r="H29" s="51">
        <v>0</v>
      </c>
      <c r="I29" s="52">
        <f t="shared" ref="I29:I45" si="12">IF(OR(F29=0,E29=0)," - ",NETWORKDAYS(E29,F29))</f>
        <v>9</v>
      </c>
      <c r="J29" s="53"/>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row>
    <row r="30" spans="1:66" s="47" customFormat="1" ht="18" x14ac:dyDescent="0.25">
      <c r="A30" s="57" t="s">
        <v>52</v>
      </c>
      <c r="B30" s="59" t="s">
        <v>30</v>
      </c>
      <c r="D30" s="56">
        <v>3.1</v>
      </c>
      <c r="E30" s="48">
        <v>45256</v>
      </c>
      <c r="F30" s="49">
        <f t="shared" si="11"/>
        <v>45259</v>
      </c>
      <c r="G30" s="50">
        <v>4</v>
      </c>
      <c r="H30" s="51">
        <v>0</v>
      </c>
      <c r="I30" s="52">
        <f t="shared" si="12"/>
        <v>3</v>
      </c>
      <c r="J30" s="53"/>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row>
    <row r="31" spans="1:66" s="47" customFormat="1" ht="18" x14ac:dyDescent="0.25">
      <c r="A31" s="57" t="s">
        <v>53</v>
      </c>
      <c r="B31" s="59" t="s">
        <v>31</v>
      </c>
      <c r="D31" s="56" t="s">
        <v>52</v>
      </c>
      <c r="E31" s="48">
        <v>45260</v>
      </c>
      <c r="F31" s="49">
        <f t="shared" ref="F31:F42" si="13">IF(ISBLANK(E31)," - ",IF(G31=0,E31,E31+G31-1))</f>
        <v>45264</v>
      </c>
      <c r="G31" s="50">
        <v>5</v>
      </c>
      <c r="H31" s="51">
        <v>0</v>
      </c>
      <c r="I31" s="52">
        <f t="shared" ref="I31:I42" si="14">IF(OR(F31=0,E31=0)," - ",NETWORKDAYS(E31,F31))</f>
        <v>3</v>
      </c>
      <c r="J31" s="53"/>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row>
    <row r="32" spans="1:66" s="47" customFormat="1" ht="18" x14ac:dyDescent="0.25">
      <c r="A32" s="57" t="s">
        <v>54</v>
      </c>
      <c r="B32" s="59" t="s">
        <v>32</v>
      </c>
      <c r="D32" s="56" t="s">
        <v>53</v>
      </c>
      <c r="E32" s="48">
        <v>45262</v>
      </c>
      <c r="F32" s="49">
        <f t="shared" si="13"/>
        <v>45265</v>
      </c>
      <c r="G32" s="50">
        <v>4</v>
      </c>
      <c r="H32" s="51">
        <v>0</v>
      </c>
      <c r="I32" s="52">
        <f t="shared" si="14"/>
        <v>2</v>
      </c>
      <c r="J32" s="53"/>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row>
    <row r="33" spans="1:66" s="47" customFormat="1" ht="18" x14ac:dyDescent="0.25">
      <c r="A33" s="57" t="s">
        <v>55</v>
      </c>
      <c r="B33" s="59" t="s">
        <v>33</v>
      </c>
      <c r="D33" s="56" t="s">
        <v>54</v>
      </c>
      <c r="E33" s="48">
        <v>45264</v>
      </c>
      <c r="F33" s="49">
        <f t="shared" si="13"/>
        <v>45266</v>
      </c>
      <c r="G33" s="50">
        <v>3</v>
      </c>
      <c r="H33" s="51">
        <v>0</v>
      </c>
      <c r="I33" s="52">
        <f t="shared" si="14"/>
        <v>3</v>
      </c>
      <c r="J33" s="53"/>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row>
    <row r="34" spans="1:66" s="47" customFormat="1" ht="18" x14ac:dyDescent="0.25">
      <c r="A34" s="54">
        <v>3.2</v>
      </c>
      <c r="B34" s="59" t="s">
        <v>34</v>
      </c>
      <c r="D34" s="56" t="s">
        <v>55</v>
      </c>
      <c r="E34" s="48">
        <v>45267</v>
      </c>
      <c r="F34" s="49">
        <f t="shared" si="13"/>
        <v>45279</v>
      </c>
      <c r="G34" s="50">
        <v>13</v>
      </c>
      <c r="H34" s="51">
        <v>0</v>
      </c>
      <c r="I34" s="52">
        <f t="shared" si="14"/>
        <v>9</v>
      </c>
      <c r="J34" s="53"/>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row>
    <row r="35" spans="1:66" s="47" customFormat="1" ht="18" x14ac:dyDescent="0.25">
      <c r="A35" s="57" t="s">
        <v>56</v>
      </c>
      <c r="B35" s="59" t="s">
        <v>35</v>
      </c>
      <c r="D35" s="56" t="s">
        <v>55</v>
      </c>
      <c r="E35" s="48">
        <v>45267</v>
      </c>
      <c r="F35" s="49">
        <f t="shared" si="13"/>
        <v>45271</v>
      </c>
      <c r="G35" s="50">
        <v>5</v>
      </c>
      <c r="H35" s="51">
        <v>0.8</v>
      </c>
      <c r="I35" s="52">
        <f t="shared" si="14"/>
        <v>3</v>
      </c>
      <c r="J35" s="53"/>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row>
    <row r="36" spans="1:66" s="47" customFormat="1" ht="18" x14ac:dyDescent="0.25">
      <c r="A36" s="57" t="s">
        <v>57</v>
      </c>
      <c r="B36" s="59" t="s">
        <v>36</v>
      </c>
      <c r="D36" s="56" t="s">
        <v>56</v>
      </c>
      <c r="E36" s="48">
        <v>45271</v>
      </c>
      <c r="F36" s="49">
        <f t="shared" ref="F36:F41" si="15">IF(ISBLANK(E36)," - ",IF(G36=0,E36,E36+G36-1))</f>
        <v>45273</v>
      </c>
      <c r="G36" s="50">
        <v>3</v>
      </c>
      <c r="H36" s="51">
        <v>0</v>
      </c>
      <c r="I36" s="52">
        <f t="shared" ref="I36:I41" si="16">IF(OR(F36=0,E36=0)," - ",NETWORKDAYS(E36,F36))</f>
        <v>3</v>
      </c>
      <c r="J36" s="53"/>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row>
    <row r="37" spans="1:66" s="47" customFormat="1" ht="18" x14ac:dyDescent="0.25">
      <c r="A37" s="57" t="s">
        <v>58</v>
      </c>
      <c r="B37" s="59" t="s">
        <v>37</v>
      </c>
      <c r="D37" s="56" t="s">
        <v>57</v>
      </c>
      <c r="E37" s="48">
        <v>45275</v>
      </c>
      <c r="F37" s="49">
        <f t="shared" si="15"/>
        <v>45278</v>
      </c>
      <c r="G37" s="50">
        <v>4</v>
      </c>
      <c r="H37" s="51">
        <v>0</v>
      </c>
      <c r="I37" s="52">
        <f t="shared" si="16"/>
        <v>2</v>
      </c>
      <c r="J37" s="53"/>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row>
    <row r="38" spans="1:66" s="47" customFormat="1" ht="18" x14ac:dyDescent="0.25">
      <c r="A38" s="57" t="s">
        <v>59</v>
      </c>
      <c r="B38" s="59" t="s">
        <v>38</v>
      </c>
      <c r="D38" s="56" t="s">
        <v>58</v>
      </c>
      <c r="E38" s="48">
        <v>45279</v>
      </c>
      <c r="F38" s="49">
        <f t="shared" si="15"/>
        <v>45279</v>
      </c>
      <c r="G38" s="50">
        <v>1</v>
      </c>
      <c r="H38" s="51">
        <v>0</v>
      </c>
      <c r="I38" s="52">
        <f t="shared" si="16"/>
        <v>1</v>
      </c>
      <c r="J38" s="53"/>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row>
    <row r="39" spans="1:66" s="47" customFormat="1" ht="18" x14ac:dyDescent="0.25">
      <c r="A39"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9" s="59" t="s">
        <v>39</v>
      </c>
      <c r="D39" s="56" t="s">
        <v>59</v>
      </c>
      <c r="E39" s="48">
        <v>45280</v>
      </c>
      <c r="F39" s="49">
        <f t="shared" si="15"/>
        <v>45292</v>
      </c>
      <c r="G39" s="50">
        <v>13</v>
      </c>
      <c r="H39" s="51">
        <v>0</v>
      </c>
      <c r="I39" s="52">
        <f t="shared" si="16"/>
        <v>9</v>
      </c>
      <c r="J39" s="53"/>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row>
    <row r="40" spans="1:66" s="47" customFormat="1" ht="18" x14ac:dyDescent="0.25">
      <c r="A40" s="57" t="s">
        <v>60</v>
      </c>
      <c r="B40" s="59" t="s">
        <v>40</v>
      </c>
      <c r="D40" s="56" t="s">
        <v>59</v>
      </c>
      <c r="E40" s="48">
        <v>45280</v>
      </c>
      <c r="F40" s="49">
        <f t="shared" si="15"/>
        <v>45282</v>
      </c>
      <c r="G40" s="50">
        <v>3</v>
      </c>
      <c r="H40" s="51">
        <v>0</v>
      </c>
      <c r="I40" s="52">
        <f t="shared" si="16"/>
        <v>3</v>
      </c>
      <c r="J40" s="53"/>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row>
    <row r="41" spans="1:66" s="47" customFormat="1" ht="18" x14ac:dyDescent="0.25">
      <c r="A41" s="57" t="s">
        <v>61</v>
      </c>
      <c r="B41" s="59" t="s">
        <v>41</v>
      </c>
      <c r="D41" s="56" t="s">
        <v>60</v>
      </c>
      <c r="E41" s="48">
        <v>45283</v>
      </c>
      <c r="F41" s="49">
        <f t="shared" si="15"/>
        <v>45287</v>
      </c>
      <c r="G41" s="50">
        <v>5</v>
      </c>
      <c r="H41" s="51">
        <v>0</v>
      </c>
      <c r="I41" s="52">
        <f t="shared" si="16"/>
        <v>3</v>
      </c>
      <c r="J41" s="53"/>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row>
    <row r="42" spans="1:66" s="47" customFormat="1" ht="18" x14ac:dyDescent="0.25">
      <c r="A42" s="57" t="s">
        <v>62</v>
      </c>
      <c r="B42" s="59" t="s">
        <v>42</v>
      </c>
      <c r="D42" s="56" t="s">
        <v>61</v>
      </c>
      <c r="E42" s="48">
        <v>45288</v>
      </c>
      <c r="F42" s="49">
        <f t="shared" si="13"/>
        <v>45291</v>
      </c>
      <c r="G42" s="50">
        <v>4</v>
      </c>
      <c r="H42" s="51">
        <v>0</v>
      </c>
      <c r="I42" s="52">
        <f t="shared" si="14"/>
        <v>2</v>
      </c>
      <c r="J42" s="53"/>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row>
    <row r="43" spans="1:66" s="47" customFormat="1" ht="18" x14ac:dyDescent="0.25">
      <c r="A43" s="57" t="s">
        <v>63</v>
      </c>
      <c r="B43" s="59" t="s">
        <v>43</v>
      </c>
      <c r="D43" s="56" t="s">
        <v>62</v>
      </c>
      <c r="E43" s="48">
        <v>45291</v>
      </c>
      <c r="F43" s="49">
        <f t="shared" si="11"/>
        <v>45292</v>
      </c>
      <c r="G43" s="50">
        <v>2</v>
      </c>
      <c r="H43" s="51">
        <v>0</v>
      </c>
      <c r="I43" s="52">
        <f t="shared" si="12"/>
        <v>1</v>
      </c>
      <c r="J43" s="53"/>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row>
    <row r="44" spans="1:66" s="47" customFormat="1" ht="18" x14ac:dyDescent="0.25">
      <c r="A4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4" s="59" t="s">
        <v>44</v>
      </c>
      <c r="D44" s="56" t="s">
        <v>63</v>
      </c>
      <c r="E44" s="48">
        <v>45293</v>
      </c>
      <c r="F44" s="49">
        <f t="shared" si="11"/>
        <v>45302</v>
      </c>
      <c r="G44" s="50">
        <v>10</v>
      </c>
      <c r="H44" s="51">
        <v>0</v>
      </c>
      <c r="I44" s="52">
        <f t="shared" si="12"/>
        <v>8</v>
      </c>
      <c r="J44" s="53"/>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row>
    <row r="45" spans="1:66" s="47" customFormat="1" ht="18" x14ac:dyDescent="0.25">
      <c r="A45" s="57" t="s">
        <v>64</v>
      </c>
      <c r="B45" s="59" t="s">
        <v>45</v>
      </c>
      <c r="D45" s="56" t="s">
        <v>80</v>
      </c>
      <c r="E45" s="48">
        <v>45293</v>
      </c>
      <c r="F45" s="49">
        <f t="shared" si="11"/>
        <v>45295</v>
      </c>
      <c r="G45" s="50">
        <v>3</v>
      </c>
      <c r="H45" s="51">
        <v>0</v>
      </c>
      <c r="I45" s="52">
        <f t="shared" si="12"/>
        <v>3</v>
      </c>
      <c r="J45" s="53"/>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row>
    <row r="46" spans="1:66" s="47" customFormat="1" ht="18" x14ac:dyDescent="0.25">
      <c r="A46" s="57" t="s">
        <v>65</v>
      </c>
      <c r="B46" s="59" t="s">
        <v>46</v>
      </c>
      <c r="D46" s="56" t="s">
        <v>64</v>
      </c>
      <c r="E46" s="48">
        <v>45296</v>
      </c>
      <c r="F46" s="49">
        <f>IF(ISBLANK(E46)," - ",IF(G46=0,E46,E46+G46-1))</f>
        <v>45299</v>
      </c>
      <c r="G46" s="50">
        <v>4</v>
      </c>
      <c r="H46" s="51">
        <v>0</v>
      </c>
      <c r="I46" s="52">
        <f>IF(OR(F46=0,E46=0)," - ",NETWORKDAYS(E46,F46))</f>
        <v>2</v>
      </c>
      <c r="J46" s="53"/>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row>
    <row r="47" spans="1:66" s="47" customFormat="1" ht="18" x14ac:dyDescent="0.25">
      <c r="A47" s="57" t="s">
        <v>66</v>
      </c>
      <c r="B47" s="59" t="s">
        <v>47</v>
      </c>
      <c r="D47" s="56" t="s">
        <v>65</v>
      </c>
      <c r="E47" s="48">
        <v>45299</v>
      </c>
      <c r="F47" s="49">
        <f>IF(ISBLANK(E47)," - ",IF(G47=0,E47,E47+G47-1))</f>
        <v>45300</v>
      </c>
      <c r="G47" s="50">
        <v>2</v>
      </c>
      <c r="H47" s="51">
        <v>0</v>
      </c>
      <c r="I47" s="52">
        <f>IF(OR(F47=0,E47=0)," - ",NETWORKDAYS(E47,F47))</f>
        <v>2</v>
      </c>
      <c r="J47" s="53"/>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row>
    <row r="48" spans="1:66" s="47" customFormat="1" ht="18" x14ac:dyDescent="0.25">
      <c r="A48" s="57" t="s">
        <v>67</v>
      </c>
      <c r="B48" s="59" t="s">
        <v>48</v>
      </c>
      <c r="D48" s="56" t="s">
        <v>66</v>
      </c>
      <c r="E48" s="48">
        <v>45300</v>
      </c>
      <c r="F48" s="49">
        <f t="shared" si="5"/>
        <v>45300</v>
      </c>
      <c r="G48" s="50">
        <v>1</v>
      </c>
      <c r="H48" s="51">
        <v>0</v>
      </c>
      <c r="I48" s="52">
        <f t="shared" si="6"/>
        <v>1</v>
      </c>
      <c r="J48" s="53"/>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row>
    <row r="49" spans="1:66" s="45" customFormat="1" ht="18" x14ac:dyDescent="0.25">
      <c r="A49" s="60" t="str">
        <f>IF(ISERROR(VALUE(SUBSTITUTE(prevWBS,".",""))),"1",IF(ISERROR(FIND("`",SUBSTITUTE(prevWBS,".","`",1))),TEXT(VALUE(prevWBS)+1,"#"),TEXT(VALUE(LEFT(prevWBS,FIND("`",SUBSTITUTE(prevWBS,".","`",1))-1))+1,"#")))</f>
        <v>4</v>
      </c>
      <c r="B49" s="61" t="s">
        <v>69</v>
      </c>
      <c r="D49" s="62"/>
      <c r="E49" s="63"/>
      <c r="F49" s="63" t="str">
        <f t="shared" si="5"/>
        <v xml:space="preserve"> - </v>
      </c>
      <c r="G49" s="64"/>
      <c r="H49" s="65"/>
      <c r="I49" s="66" t="str">
        <f t="shared" si="6"/>
        <v xml:space="preserve"> - </v>
      </c>
      <c r="J49" s="67"/>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row>
    <row r="50" spans="1:66" s="47" customFormat="1" ht="18" x14ac:dyDescent="0.25">
      <c r="A50"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0" s="59" t="s">
        <v>70</v>
      </c>
      <c r="D50" s="56" t="s">
        <v>67</v>
      </c>
      <c r="E50" s="48">
        <v>45301</v>
      </c>
      <c r="F50" s="49">
        <f t="shared" si="5"/>
        <v>45316</v>
      </c>
      <c r="G50" s="50">
        <v>16</v>
      </c>
      <c r="H50" s="51">
        <v>0</v>
      </c>
      <c r="I50" s="52">
        <f t="shared" si="6"/>
        <v>12</v>
      </c>
      <c r="J50" s="53"/>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row>
    <row r="51" spans="1:66" s="47" customFormat="1" ht="18" x14ac:dyDescent="0.25">
      <c r="A51"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1" s="59" t="s">
        <v>68</v>
      </c>
      <c r="D51" s="56">
        <v>4.0999999999999996</v>
      </c>
      <c r="E51" s="48">
        <v>45301</v>
      </c>
      <c r="F51" s="49">
        <f t="shared" si="5"/>
        <v>45316</v>
      </c>
      <c r="G51" s="50">
        <v>16</v>
      </c>
      <c r="H51" s="51">
        <v>0</v>
      </c>
      <c r="I51" s="52">
        <f t="shared" si="6"/>
        <v>12</v>
      </c>
      <c r="J51" s="53"/>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row>
    <row r="52" spans="1:66" s="47" customFormat="1" ht="18" x14ac:dyDescent="0.25">
      <c r="A52"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2" s="59" t="s">
        <v>71</v>
      </c>
      <c r="D52" s="56">
        <v>4.2</v>
      </c>
      <c r="E52" s="48">
        <v>45302</v>
      </c>
      <c r="F52" s="49">
        <f t="shared" si="5"/>
        <v>45317</v>
      </c>
      <c r="G52" s="50">
        <v>16</v>
      </c>
      <c r="H52" s="51">
        <v>0</v>
      </c>
      <c r="I52" s="52">
        <f t="shared" si="6"/>
        <v>12</v>
      </c>
      <c r="J52" s="53"/>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row>
    <row r="53" spans="1:66" s="47" customFormat="1" ht="18" x14ac:dyDescent="0.25">
      <c r="A53"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53" s="59" t="s">
        <v>72</v>
      </c>
      <c r="D53" s="56">
        <v>4.2</v>
      </c>
      <c r="E53" s="48">
        <v>45302</v>
      </c>
      <c r="F53" s="49">
        <f t="shared" si="5"/>
        <v>45317</v>
      </c>
      <c r="G53" s="50">
        <v>16</v>
      </c>
      <c r="H53" s="51">
        <v>0</v>
      </c>
      <c r="I53" s="52">
        <f t="shared" si="6"/>
        <v>12</v>
      </c>
      <c r="J53" s="53"/>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row>
    <row r="54" spans="1:66" s="45" customFormat="1" ht="18" x14ac:dyDescent="0.25">
      <c r="A54" s="60" t="str">
        <f>IF(ISERROR(VALUE(SUBSTITUTE(prevWBS,".",""))),"1",IF(ISERROR(FIND("`",SUBSTITUTE(prevWBS,".","`",1))),TEXT(VALUE(prevWBS)+1,"#"),TEXT(VALUE(LEFT(prevWBS,FIND("`",SUBSTITUTE(prevWBS,".","`",1))-1))+1,"#")))</f>
        <v>5</v>
      </c>
      <c r="B54" s="61" t="s">
        <v>81</v>
      </c>
      <c r="D54" s="62"/>
      <c r="E54" s="63"/>
      <c r="F54" s="63" t="str">
        <f t="shared" ref="F54:F56" si="17">IF(ISBLANK(E54)," - ",IF(G54=0,E54,E54+G54-1))</f>
        <v xml:space="preserve"> - </v>
      </c>
      <c r="G54" s="64"/>
      <c r="H54" s="65"/>
      <c r="I54" s="66" t="str">
        <f t="shared" ref="I54:I56" si="18">IF(OR(F54=0,E54=0)," - ",NETWORKDAYS(E54,F54))</f>
        <v xml:space="preserve"> - </v>
      </c>
      <c r="J54" s="67"/>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row>
    <row r="55" spans="1:66" s="47" customFormat="1" ht="18" x14ac:dyDescent="0.25">
      <c r="A55"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55" s="59" t="s">
        <v>82</v>
      </c>
      <c r="D55" s="56">
        <v>4.4000000000000004</v>
      </c>
      <c r="E55" s="48">
        <v>45317</v>
      </c>
      <c r="F55" s="49">
        <f t="shared" si="17"/>
        <v>45317</v>
      </c>
      <c r="G55" s="50">
        <v>1</v>
      </c>
      <c r="H55" s="51">
        <v>0</v>
      </c>
      <c r="I55" s="52">
        <f t="shared" si="18"/>
        <v>1</v>
      </c>
      <c r="J55" s="53"/>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row>
    <row r="56" spans="1:66" s="47" customFormat="1" ht="24" x14ac:dyDescent="0.25">
      <c r="A56"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56" s="59" t="s">
        <v>83</v>
      </c>
      <c r="D56" s="56">
        <v>4.4000000000000004</v>
      </c>
      <c r="E56" s="48">
        <v>45317</v>
      </c>
      <c r="F56" s="49">
        <f t="shared" si="17"/>
        <v>45319</v>
      </c>
      <c r="G56" s="50">
        <v>3</v>
      </c>
      <c r="H56" s="51">
        <v>0</v>
      </c>
      <c r="I56" s="52">
        <f t="shared" si="18"/>
        <v>1</v>
      </c>
      <c r="J56" s="53"/>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row>
    <row r="57" spans="1:66" s="69" customFormat="1" ht="17.399999999999999" customHeight="1" x14ac:dyDescent="0.25">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row>
    <row r="58" spans="1:66" s="69" customFormat="1" ht="17.399999999999999" customHeight="1" x14ac:dyDescent="0.25">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row>
    <row r="59" spans="1:66" s="69" customFormat="1" ht="17.399999999999999" customHeight="1" x14ac:dyDescent="0.25">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row>
    <row r="60" spans="1:66" s="69" customFormat="1" ht="17.399999999999999" customHeight="1" x14ac:dyDescent="0.25">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row>
    <row r="61" spans="1:66" s="70" customFormat="1" x14ac:dyDescent="0.3">
      <c r="A61" s="69"/>
      <c r="B61" s="69"/>
      <c r="C61" s="69"/>
      <c r="D61" s="69"/>
      <c r="E61" s="69"/>
      <c r="F61" s="69"/>
      <c r="G61" s="69"/>
      <c r="H61" s="69"/>
      <c r="I61" s="69"/>
      <c r="J61" s="69"/>
      <c r="K61" s="69"/>
      <c r="L61" s="69"/>
      <c r="M61" s="69"/>
      <c r="N61" s="69"/>
      <c r="O61" s="69"/>
      <c r="P61" s="69"/>
      <c r="Q61" s="69"/>
      <c r="R61" s="69"/>
      <c r="S61" s="69"/>
      <c r="T61" s="69"/>
    </row>
    <row r="62" spans="1:66" x14ac:dyDescent="0.3">
      <c r="A62" s="69"/>
      <c r="B62" s="69"/>
      <c r="C62" s="69"/>
      <c r="D62" s="69"/>
      <c r="E62" s="69"/>
      <c r="F62" s="69"/>
      <c r="G62" s="69"/>
      <c r="H62" s="69"/>
      <c r="I62" s="69"/>
      <c r="J62" s="69"/>
      <c r="K62" s="69"/>
      <c r="L62" s="69"/>
      <c r="M62" s="69"/>
      <c r="N62" s="69"/>
      <c r="O62" s="69"/>
      <c r="P62" s="69"/>
      <c r="Q62" s="69"/>
      <c r="R62" s="69"/>
      <c r="S62" s="69"/>
      <c r="T62" s="69"/>
    </row>
    <row r="63" spans="1:66" x14ac:dyDescent="0.3">
      <c r="A63" s="69"/>
      <c r="B63" s="69"/>
      <c r="C63" s="69"/>
      <c r="D63" s="69"/>
      <c r="E63" s="69"/>
      <c r="F63" s="69"/>
      <c r="G63" s="69"/>
      <c r="H63" s="69"/>
      <c r="I63" s="69"/>
      <c r="J63" s="69"/>
      <c r="K63" s="69"/>
      <c r="L63" s="69"/>
      <c r="M63" s="69"/>
      <c r="N63" s="69"/>
      <c r="O63" s="69"/>
      <c r="P63" s="69"/>
      <c r="Q63" s="69"/>
      <c r="R63" s="69"/>
      <c r="S63" s="69"/>
      <c r="T63" s="6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C5:E5"/>
    <mergeCell ref="R4:X4"/>
    <mergeCell ref="K4:Q4"/>
    <mergeCell ref="C4:E4"/>
    <mergeCell ref="R5:X5"/>
    <mergeCell ref="K5:Q5"/>
    <mergeCell ref="Y4:AE4"/>
    <mergeCell ref="Y5:AE5"/>
    <mergeCell ref="K1:BN1"/>
  </mergeCells>
  <phoneticPr fontId="3" type="noConversion"/>
  <conditionalFormatting sqref="H8:H56">
    <cfRule type="dataBar" priority="2">
      <dataBar>
        <cfvo type="num" val="0"/>
        <cfvo type="num" val="1"/>
        <color theme="0" tint="-4.9989318521683403E-2"/>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U57:BN60 K8:BN56">
    <cfRule type="expression" dxfId="2" priority="48">
      <formula>AND($E8&lt;=K$6,ROUNDDOWN(($F8-$E8+1)*$H8,0)+$E8-1&gt;=K$6)</formula>
    </cfRule>
    <cfRule type="expression" dxfId="1" priority="49">
      <formula>AND(NOT(ISBLANK($E8)),$E8&lt;=K$6,$F8&gt;=K$6)</formula>
    </cfRule>
  </conditionalFormatting>
  <conditionalFormatting sqref="U57:BN60 K6:BN56">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paperSize="9" scale="45" fitToHeight="0" orientation="portrait" r:id="rId1"/>
  <headerFooter alignWithMargins="0"/>
  <ignoredErrors>
    <ignoredError sqref="E19 E27 E49 G19:H19 G27:H27 G49:H49 H48 H53 H50 H51 H52" unlockedFormula="1"/>
    <ignoredError sqref="A49 A27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Tamim Hasan</cp:lastModifiedBy>
  <cp:lastPrinted>2023-09-24T22:04:13Z</cp:lastPrinted>
  <dcterms:created xsi:type="dcterms:W3CDTF">2010-06-09T16:05:03Z</dcterms:created>
  <dcterms:modified xsi:type="dcterms:W3CDTF">2023-09-24T22:04:30Z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