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SEME2\7401 LEADERSHIP IN IT PROJECT MANAGEMENT\Assignment 2\ASSIGNMENT\Project Schedule\"/>
    </mc:Choice>
  </mc:AlternateContent>
  <xr:revisionPtr revIDLastSave="0" documentId="13_ncr:1_{B8B46FEB-C6B9-4AC7-9E55-0D69CC406C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prevWBS" localSheetId="0">Sheet1!$A1048576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I44" i="1" l="1"/>
  <c r="T100" i="1"/>
  <c r="E100" i="1" s="1"/>
  <c r="I100" i="1" s="1"/>
  <c r="K100" i="1" s="1"/>
  <c r="M98" i="1" s="1"/>
  <c r="N98" i="1" s="1"/>
  <c r="T101" i="1"/>
  <c r="E101" i="1" s="1"/>
  <c r="I101" i="1" s="1"/>
  <c r="K101" i="1" s="1"/>
  <c r="T86" i="1"/>
  <c r="E86" i="1" s="1"/>
  <c r="I86" i="1" s="1"/>
  <c r="T87" i="1"/>
  <c r="E87" i="1" s="1"/>
  <c r="I87" i="1" s="1"/>
  <c r="T88" i="1"/>
  <c r="E88" i="1" s="1"/>
  <c r="I88" i="1" s="1"/>
  <c r="T89" i="1"/>
  <c r="E89" i="1" s="1"/>
  <c r="I89" i="1" s="1"/>
  <c r="T90" i="1"/>
  <c r="E90" i="1" s="1"/>
  <c r="I90" i="1" s="1"/>
  <c r="T91" i="1"/>
  <c r="E91" i="1" s="1"/>
  <c r="I91" i="1" s="1"/>
  <c r="T92" i="1"/>
  <c r="E92" i="1" s="1"/>
  <c r="I92" i="1" s="1"/>
  <c r="T93" i="1"/>
  <c r="E93" i="1" s="1"/>
  <c r="I93" i="1" s="1"/>
  <c r="T94" i="1"/>
  <c r="E94" i="1" s="1"/>
  <c r="I94" i="1" s="1"/>
  <c r="T95" i="1"/>
  <c r="E95" i="1" s="1"/>
  <c r="I95" i="1" s="1"/>
  <c r="T96" i="1"/>
  <c r="E96" i="1" s="1"/>
  <c r="I96" i="1" s="1"/>
  <c r="T97" i="1"/>
  <c r="E97" i="1" s="1"/>
  <c r="I97" i="1" s="1"/>
  <c r="T73" i="1"/>
  <c r="E73" i="1" s="1"/>
  <c r="I73" i="1" s="1"/>
  <c r="T74" i="1"/>
  <c r="E74" i="1" s="1"/>
  <c r="I74" i="1" s="1"/>
  <c r="T75" i="1"/>
  <c r="E75" i="1" s="1"/>
  <c r="I75" i="1" s="1"/>
  <c r="T76" i="1"/>
  <c r="E76" i="1" s="1"/>
  <c r="I76" i="1" s="1"/>
  <c r="T77" i="1"/>
  <c r="E77" i="1" s="1"/>
  <c r="I77" i="1" s="1"/>
  <c r="T78" i="1"/>
  <c r="E78" i="1" s="1"/>
  <c r="I78" i="1" s="1"/>
  <c r="T79" i="1"/>
  <c r="E79" i="1" s="1"/>
  <c r="I79" i="1" s="1"/>
  <c r="T80" i="1"/>
  <c r="E80" i="1" s="1"/>
  <c r="I80" i="1" s="1"/>
  <c r="T81" i="1"/>
  <c r="E81" i="1" s="1"/>
  <c r="I81" i="1" s="1"/>
  <c r="T82" i="1"/>
  <c r="E82" i="1" s="1"/>
  <c r="I82" i="1" s="1"/>
  <c r="T83" i="1"/>
  <c r="E83" i="1" s="1"/>
  <c r="I83" i="1" s="1"/>
  <c r="T84" i="1"/>
  <c r="E84" i="1" s="1"/>
  <c r="I84" i="1" s="1"/>
  <c r="T60" i="1"/>
  <c r="E60" i="1" s="1"/>
  <c r="I60" i="1" s="1"/>
  <c r="T61" i="1"/>
  <c r="E61" i="1" s="1"/>
  <c r="I61" i="1" s="1"/>
  <c r="T62" i="1"/>
  <c r="E62" i="1" s="1"/>
  <c r="I62" i="1" s="1"/>
  <c r="T63" i="1"/>
  <c r="E63" i="1" s="1"/>
  <c r="I63" i="1" s="1"/>
  <c r="T64" i="1"/>
  <c r="E64" i="1" s="1"/>
  <c r="I64" i="1" s="1"/>
  <c r="T65" i="1"/>
  <c r="E65" i="1" s="1"/>
  <c r="I65" i="1" s="1"/>
  <c r="T66" i="1"/>
  <c r="E66" i="1" s="1"/>
  <c r="I66" i="1" s="1"/>
  <c r="T67" i="1"/>
  <c r="E67" i="1" s="1"/>
  <c r="I67" i="1" s="1"/>
  <c r="T68" i="1"/>
  <c r="E68" i="1" s="1"/>
  <c r="I68" i="1" s="1"/>
  <c r="T69" i="1"/>
  <c r="E69" i="1" s="1"/>
  <c r="I69" i="1" s="1"/>
  <c r="T70" i="1"/>
  <c r="E70" i="1" s="1"/>
  <c r="I70" i="1" s="1"/>
  <c r="T71" i="1"/>
  <c r="E71" i="1" s="1"/>
  <c r="I71" i="1" s="1"/>
  <c r="T57" i="1"/>
  <c r="E57" i="1" s="1"/>
  <c r="I57" i="1" s="1"/>
  <c r="T58" i="1"/>
  <c r="E58" i="1" s="1"/>
  <c r="I58" i="1" s="1"/>
  <c r="T44" i="1"/>
  <c r="T47" i="1"/>
  <c r="E47" i="1" s="1"/>
  <c r="I47" i="1" s="1"/>
  <c r="T48" i="1"/>
  <c r="E48" i="1" s="1"/>
  <c r="I48" i="1" s="1"/>
  <c r="T49" i="1"/>
  <c r="E49" i="1" s="1"/>
  <c r="I49" i="1" s="1"/>
  <c r="T50" i="1"/>
  <c r="E50" i="1" s="1"/>
  <c r="I50" i="1" s="1"/>
  <c r="T51" i="1"/>
  <c r="E51" i="1" s="1"/>
  <c r="I51" i="1" s="1"/>
  <c r="T52" i="1"/>
  <c r="E52" i="1" s="1"/>
  <c r="I52" i="1" s="1"/>
  <c r="T53" i="1"/>
  <c r="E53" i="1" s="1"/>
  <c r="I53" i="1" s="1"/>
  <c r="T54" i="1"/>
  <c r="E54" i="1" s="1"/>
  <c r="I54" i="1" s="1"/>
  <c r="T55" i="1"/>
  <c r="E55" i="1" s="1"/>
  <c r="I55" i="1" s="1"/>
  <c r="T56" i="1"/>
  <c r="E56" i="1" s="1"/>
  <c r="I56" i="1" s="1"/>
  <c r="T26" i="1"/>
  <c r="E26" i="1" s="1"/>
  <c r="I26" i="1" s="1"/>
  <c r="T27" i="1"/>
  <c r="E27" i="1" s="1"/>
  <c r="I27" i="1" s="1"/>
  <c r="T28" i="1"/>
  <c r="E28" i="1" s="1"/>
  <c r="I28" i="1" s="1"/>
  <c r="T29" i="1"/>
  <c r="E29" i="1" s="1"/>
  <c r="I29" i="1" s="1"/>
  <c r="T31" i="1"/>
  <c r="E31" i="1" s="1"/>
  <c r="I31" i="1" s="1"/>
  <c r="T32" i="1"/>
  <c r="E32" i="1" s="1"/>
  <c r="I32" i="1" s="1"/>
  <c r="T33" i="1"/>
  <c r="E33" i="1" s="1"/>
  <c r="I33" i="1" s="1"/>
  <c r="T34" i="1"/>
  <c r="E34" i="1" s="1"/>
  <c r="I34" i="1" s="1"/>
  <c r="T36" i="1"/>
  <c r="E36" i="1" s="1"/>
  <c r="I36" i="1" s="1"/>
  <c r="T37" i="1"/>
  <c r="E37" i="1" s="1"/>
  <c r="I37" i="1" s="1"/>
  <c r="T38" i="1"/>
  <c r="E38" i="1" s="1"/>
  <c r="I38" i="1" s="1"/>
  <c r="T39" i="1"/>
  <c r="E39" i="1" s="1"/>
  <c r="I39" i="1" s="1"/>
  <c r="T41" i="1"/>
  <c r="E41" i="1" s="1"/>
  <c r="I41" i="1" s="1"/>
  <c r="T42" i="1"/>
  <c r="E42" i="1" s="1"/>
  <c r="I42" i="1" s="1"/>
  <c r="T43" i="1"/>
  <c r="E43" i="1" s="1"/>
  <c r="I43" i="1" s="1"/>
  <c r="T11" i="1"/>
  <c r="E11" i="1" s="1"/>
  <c r="I11" i="1" s="1"/>
  <c r="T12" i="1"/>
  <c r="E12" i="1" s="1"/>
  <c r="I12" i="1" s="1"/>
  <c r="T13" i="1"/>
  <c r="E13" i="1" s="1"/>
  <c r="I13" i="1" s="1"/>
  <c r="T14" i="1"/>
  <c r="E14" i="1" s="1"/>
  <c r="I14" i="1" s="1"/>
  <c r="T15" i="1"/>
  <c r="E15" i="1" s="1"/>
  <c r="I15" i="1" s="1"/>
  <c r="T16" i="1"/>
  <c r="E16" i="1" s="1"/>
  <c r="I16" i="1" s="1"/>
  <c r="T19" i="1"/>
  <c r="E19" i="1" s="1"/>
  <c r="I19" i="1" s="1"/>
  <c r="T20" i="1"/>
  <c r="E20" i="1" s="1"/>
  <c r="I20" i="1" s="1"/>
  <c r="T21" i="1"/>
  <c r="E21" i="1" s="1"/>
  <c r="I21" i="1" s="1"/>
  <c r="K21" i="1" s="1"/>
  <c r="T22" i="1"/>
  <c r="E22" i="1" s="1"/>
  <c r="I22" i="1" s="1"/>
  <c r="K22" i="1" s="1"/>
  <c r="T23" i="1"/>
  <c r="E23" i="1" s="1"/>
  <c r="I23" i="1" s="1"/>
  <c r="K23" i="1" s="1"/>
  <c r="T9" i="1"/>
  <c r="E9" i="1" s="1"/>
  <c r="I9" i="1" s="1"/>
  <c r="K8" i="1" s="1"/>
  <c r="K40" i="1" l="1"/>
  <c r="K10" i="1"/>
  <c r="M7" i="1" s="1"/>
  <c r="K59" i="1"/>
  <c r="K30" i="1"/>
  <c r="K35" i="1"/>
  <c r="K18" i="1"/>
  <c r="M17" i="1" s="1"/>
  <c r="N17" i="1" s="1"/>
  <c r="K72" i="1"/>
  <c r="K25" i="1"/>
  <c r="K85" i="1"/>
  <c r="K46" i="1"/>
  <c r="M24" i="1" l="1"/>
  <c r="N24" i="1" s="1"/>
  <c r="M45" i="1"/>
  <c r="N45" i="1" s="1"/>
  <c r="N102" i="1" l="1"/>
  <c r="M102" i="1"/>
  <c r="M103" i="1" s="1"/>
  <c r="N1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D6" authorId="0" shapeId="0" xr:uid="{5CC8A7F8-32FC-4497-85D1-8AA0BC96FF60}">
      <text>
        <r>
          <rPr>
            <b/>
            <sz val="9"/>
            <color indexed="81"/>
            <rFont val="Tahoma"/>
            <family val="2"/>
          </rPr>
          <t>Task Description</t>
        </r>
        <r>
          <rPr>
            <sz val="9"/>
            <color indexed="81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sharedStrings.xml><?xml version="1.0" encoding="utf-8"?>
<sst xmlns="http://schemas.openxmlformats.org/spreadsheetml/2006/main" count="370" uniqueCount="182">
  <si>
    <t>#</t>
  </si>
  <si>
    <t>Initiating</t>
  </si>
  <si>
    <t xml:space="preserve">Identify Stakeholders                    </t>
  </si>
  <si>
    <t xml:space="preserve">Sign Contract with Stakeholders          </t>
  </si>
  <si>
    <t xml:space="preserve">Prepare Business Case                    </t>
  </si>
  <si>
    <t xml:space="preserve">Develop SWOT Analysis                    </t>
  </si>
  <si>
    <t xml:space="preserve">Develop Project Background &amp; Objectives  </t>
  </si>
  <si>
    <t xml:space="preserve">Develop Problem/Opportunity Statement    </t>
  </si>
  <si>
    <t xml:space="preserve">Develop Critical Assumptions and Constraints </t>
  </si>
  <si>
    <t xml:space="preserve">Analyze Options and Recommendations      </t>
  </si>
  <si>
    <t xml:space="preserve">Financial Analysis               </t>
  </si>
  <si>
    <t xml:space="preserve">Planning       </t>
  </si>
  <si>
    <t>2.1.1</t>
  </si>
  <si>
    <t xml:space="preserve">Develop Scope Statement                  </t>
  </si>
  <si>
    <t>2.1.2</t>
  </si>
  <si>
    <t xml:space="preserve">Prepare Budget Estimate                 </t>
  </si>
  <si>
    <t xml:space="preserve">Develop Cost Model                      </t>
  </si>
  <si>
    <t xml:space="preserve">Develop Cost Baseline                   </t>
  </si>
  <si>
    <t xml:space="preserve">Develop Project Schedule                </t>
  </si>
  <si>
    <t xml:space="preserve">List Potential Risks                    </t>
  </si>
  <si>
    <t>Executing Plan</t>
  </si>
  <si>
    <t xml:space="preserve">Sprint 1                         </t>
  </si>
  <si>
    <t>3.1.1</t>
  </si>
  <si>
    <t xml:space="preserve">Gather Requirements                     </t>
  </si>
  <si>
    <t>3.1.2</t>
  </si>
  <si>
    <t xml:space="preserve">Analyze Requirements                     </t>
  </si>
  <si>
    <t>3.1.3</t>
  </si>
  <si>
    <t xml:space="preserve">Design Storyboards                      </t>
  </si>
  <si>
    <t>3.1.4</t>
  </si>
  <si>
    <t xml:space="preserve">Develop Storyboards                     </t>
  </si>
  <si>
    <t xml:space="preserve">Sprint 2                                </t>
  </si>
  <si>
    <t>3.2.1</t>
  </si>
  <si>
    <t xml:space="preserve">Improve Prototype                       </t>
  </si>
  <si>
    <t>3.2.2</t>
  </si>
  <si>
    <t xml:space="preserve">Develop Alpha Version                   </t>
  </si>
  <si>
    <t>3.2.3</t>
  </si>
  <si>
    <t xml:space="preserve">Test Alpha Version                    </t>
  </si>
  <si>
    <t>3.2.4</t>
  </si>
  <si>
    <t xml:space="preserve">Release Alpha Version                   </t>
  </si>
  <si>
    <t xml:space="preserve">Sprint 3                                </t>
  </si>
  <si>
    <t>3.3.1</t>
  </si>
  <si>
    <t xml:space="preserve">Improve Alpha Version                   </t>
  </si>
  <si>
    <t>3.3.2</t>
  </si>
  <si>
    <t xml:space="preserve">Develop Beta Version                    </t>
  </si>
  <si>
    <t>3.3.3</t>
  </si>
  <si>
    <t xml:space="preserve">Test Beta Version                       </t>
  </si>
  <si>
    <t>3.3.4</t>
  </si>
  <si>
    <t xml:space="preserve">Release Beta Version                    </t>
  </si>
  <si>
    <t xml:space="preserve">Sprint 4                               </t>
  </si>
  <si>
    <t>3.4.1</t>
  </si>
  <si>
    <t xml:space="preserve">Improve Beta Version                    </t>
  </si>
  <si>
    <t>3.4.2</t>
  </si>
  <si>
    <t xml:space="preserve">Develop Final Version                   </t>
  </si>
  <si>
    <t>3.4.3</t>
  </si>
  <si>
    <t xml:space="preserve">Test Final Version                      </t>
  </si>
  <si>
    <t>3.4.4</t>
  </si>
  <si>
    <t xml:space="preserve">Release Final Version                   </t>
  </si>
  <si>
    <t>4</t>
  </si>
  <si>
    <t xml:space="preserve">Monitoring                        </t>
  </si>
  <si>
    <t xml:space="preserve">Team Meetings                 </t>
  </si>
  <si>
    <t xml:space="preserve">Status Report                 </t>
  </si>
  <si>
    <t xml:space="preserve">Documentation Changes         </t>
  </si>
  <si>
    <t>Closing</t>
  </si>
  <si>
    <t xml:space="preserve">Sign Off the Contract                    </t>
  </si>
  <si>
    <t xml:space="preserve">Develop Lessons Learned Document         </t>
  </si>
  <si>
    <t>Monitoring &amp; Controlling</t>
  </si>
  <si>
    <t>1.1.1</t>
  </si>
  <si>
    <t>1.2.1</t>
  </si>
  <si>
    <t>1.2.2</t>
  </si>
  <si>
    <t>1.2.3</t>
  </si>
  <si>
    <t>1.2.4</t>
  </si>
  <si>
    <t>1.2.5</t>
  </si>
  <si>
    <t>1.2.6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</si>
  <si>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</si>
  <si>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</si>
  <si>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</si>
  <si>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</si>
  <si>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</si>
  <si>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</si>
  <si>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</si>
  <si>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</si>
  <si>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</si>
  <si>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</si>
  <si>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</si>
  <si>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</si>
  <si>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 xml:space="preserve">Team Meeting 1                 </t>
  </si>
  <si>
    <t xml:space="preserve">Team Meeting 2                </t>
  </si>
  <si>
    <t>Team Meeting 3</t>
  </si>
  <si>
    <t>Team Meeting 4</t>
  </si>
  <si>
    <t>Team Meeting 5</t>
  </si>
  <si>
    <t>Team Meeting 6</t>
  </si>
  <si>
    <t>Team Meeting 7</t>
  </si>
  <si>
    <t>Team Meeting 8</t>
  </si>
  <si>
    <t>Team Meeting 9</t>
  </si>
  <si>
    <t>Team Meeting 10</t>
  </si>
  <si>
    <t>Team Meeting 11</t>
  </si>
  <si>
    <t>Team Meeting 12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</si>
  <si>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</si>
  <si>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</si>
  <si>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</si>
  <si>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</si>
  <si>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</si>
  <si>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</si>
  <si>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</si>
  <si>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</si>
  <si>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</si>
  <si>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</si>
  <si>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</si>
  <si>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</si>
  <si>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 xml:space="preserve">Monitoring 1                      </t>
  </si>
  <si>
    <t>Monitoring 3</t>
  </si>
  <si>
    <t>Monitoring 4</t>
  </si>
  <si>
    <t>Monitoring 5</t>
  </si>
  <si>
    <t>Monitoring 6</t>
  </si>
  <si>
    <t>Monitoring 7</t>
  </si>
  <si>
    <t>Monitoring 8</t>
  </si>
  <si>
    <t>Monitoring 9</t>
  </si>
  <si>
    <t>Monitoring 10</t>
  </si>
  <si>
    <t>Monitoring 11</t>
  </si>
  <si>
    <t>Monitoring 12</t>
  </si>
  <si>
    <t xml:space="preserve">Monitoring 2                      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</si>
  <si>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</si>
  <si>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</si>
  <si>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</si>
  <si>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</si>
  <si>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</si>
  <si>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</si>
  <si>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</si>
  <si>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</si>
  <si>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</si>
  <si>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</si>
  <si>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</si>
  <si>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</si>
  <si>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 xml:space="preserve">Status Report 1                 </t>
  </si>
  <si>
    <t xml:space="preserve">Status Report 2                 </t>
  </si>
  <si>
    <t>Status Report 3</t>
  </si>
  <si>
    <t>Status Report 4</t>
  </si>
  <si>
    <t>Status Report 5</t>
  </si>
  <si>
    <t>Status Report 6</t>
  </si>
  <si>
    <t>Status Report 7</t>
  </si>
  <si>
    <t>Status Report 8</t>
  </si>
  <si>
    <t>Status Report 9</t>
  </si>
  <si>
    <t>Status Report 10</t>
  </si>
  <si>
    <t>Status Report 11</t>
  </si>
  <si>
    <t>Status Report 12</t>
  </si>
  <si>
    <t xml:space="preserve">Documentation Changes 1        </t>
  </si>
  <si>
    <t xml:space="preserve">Documentation Changes 2        </t>
  </si>
  <si>
    <t>Documentation Changes 3</t>
  </si>
  <si>
    <t>Documentation Changes 4</t>
  </si>
  <si>
    <t>Documentation Changes 5</t>
  </si>
  <si>
    <t>Documentation Changes 6</t>
  </si>
  <si>
    <t>Documentation Changes 7</t>
  </si>
  <si>
    <t>Documentation Changes 8</t>
  </si>
  <si>
    <t>Documentation Changes 9</t>
  </si>
  <si>
    <t>Documentation Changes 10</t>
  </si>
  <si>
    <t>Documentation Changes 11</t>
  </si>
  <si>
    <t>Documentation Changes 12</t>
  </si>
  <si>
    <t>Expense Category</t>
  </si>
  <si>
    <t>Project Expenses</t>
  </si>
  <si>
    <t>Units/Hours</t>
  </si>
  <si>
    <t>Cost/Unit/Hour</t>
  </si>
  <si>
    <t>Subtotals</t>
  </si>
  <si>
    <t>WBS Level 2 Total</t>
  </si>
  <si>
    <t>Total</t>
  </si>
  <si>
    <t>% of Total</t>
  </si>
  <si>
    <t>hour/day</t>
  </si>
  <si>
    <t>days/week</t>
  </si>
  <si>
    <t>weeks</t>
  </si>
  <si>
    <t>no. team member</t>
  </si>
  <si>
    <t>total hours</t>
  </si>
  <si>
    <t>Units/hours Calculation</t>
  </si>
  <si>
    <t>Presentation of final product</t>
  </si>
  <si>
    <t>$</t>
  </si>
  <si>
    <t>Total Expenses</t>
  </si>
  <si>
    <t>Total Budget</t>
  </si>
  <si>
    <t>Contingency Reserve</t>
  </si>
  <si>
    <t xml:space="preserve"> Equine Development Inc.</t>
  </si>
  <si>
    <t>Heartland Equestrian Centre App Development Project (Budget Estimate)</t>
  </si>
  <si>
    <t>Tamim Hasan</t>
  </si>
  <si>
    <t>Date</t>
  </si>
  <si>
    <t>25/09/2023</t>
  </si>
  <si>
    <t>Prepared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</si>
</sst>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name val="Calibri Light"/>
      <family val="2"/>
      <scheme val="major"/>
    </font>
    <font>
      <b/>
      <sz val="16"/>
      <color theme="5"/>
      <name val="Calibri Light"/>
      <family val="2"/>
      <scheme val="major"/>
    </font>
    <font>
      <b/>
      <sz val="12"/>
      <color theme="6" tint="-0.249977111117893"/>
      <name val="Calibri Light"/>
      <family val="2"/>
      <scheme val="major"/>
    </font>
    <font>
      <b/>
      <sz val="9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4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right" inden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indent="2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indent="2"/>
    </xf>
    <xf numFmtId="0" fontId="4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/>
    <xf numFmtId="0" fontId="4" fillId="0" borderId="3" xfId="0" applyFont="1" applyBorder="1"/>
    <xf numFmtId="0" fontId="4" fillId="0" borderId="4" xfId="0" applyFont="1" applyBorder="1" applyAlignment="1">
      <alignment horizontal="center" wrapText="1"/>
    </xf>
    <xf numFmtId="0" fontId="0" fillId="0" borderId="4" xfId="0" applyBorder="1"/>
    <xf numFmtId="0" fontId="4" fillId="0" borderId="4" xfId="0" applyFont="1" applyBorder="1"/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0" fillId="2" borderId="3" xfId="0" applyFill="1" applyBorder="1"/>
    <xf numFmtId="0" fontId="4" fillId="2" borderId="3" xfId="0" applyFont="1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 applyAlignment="1">
      <alignment horizontal="center"/>
    </xf>
    <xf numFmtId="0" fontId="0" fillId="4" borderId="4" xfId="0" applyFill="1" applyBorder="1"/>
    <xf numFmtId="0" fontId="4" fillId="4" borderId="4" xfId="0" applyFont="1" applyFill="1" applyBorder="1" applyAlignment="1">
      <alignment horizontal="center"/>
    </xf>
    <xf numFmtId="0" fontId="0" fillId="5" borderId="4" xfId="0" applyFill="1" applyBorder="1"/>
    <xf numFmtId="0" fontId="4" fillId="5" borderId="4" xfId="0" applyFont="1" applyFill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106"/>
  <sheetViews>
    <sheetView showGridLines="0" tabSelected="1" workbookViewId="0">
      <pane ySplit="6" topLeftCell="A91" activePane="bottomLeft" state="frozen"/>
      <selection pane="bottomLeft" activeCell="D108" sqref="D108"/>
    </sheetView>
  </sheetViews>
  <sheetFormatPr defaultRowHeight="14.4" x14ac:dyDescent="0.3"/>
  <cols>
    <col min="1" max="1" width="8.88671875" style="3"/>
    <col min="2" max="2" width="6.21875" style="2" customWidth="1"/>
    <col min="3" max="3" width="19.6640625" style="2" customWidth="1"/>
    <col min="4" max="4" width="37.33203125" style="5" customWidth="1"/>
    <col min="5" max="5" width="10.33203125" style="4" customWidth="1"/>
    <col min="6" max="6" width="2.109375" customWidth="1"/>
    <col min="7" max="7" width="12.33203125" style="3" customWidth="1"/>
    <col min="8" max="8" width="2.109375" customWidth="1"/>
    <col min="9" max="9" width="12.77734375" style="3" customWidth="1"/>
    <col min="10" max="10" width="2.109375" customWidth="1"/>
    <col min="11" max="11" width="8.6640625" style="3" customWidth="1"/>
    <col min="12" max="12" width="2.109375" customWidth="1"/>
    <col min="13" max="14" width="12.77734375" style="3" customWidth="1"/>
    <col min="15" max="15" width="8.88671875" style="2"/>
    <col min="16" max="18" width="8.88671875" style="3"/>
    <col min="19" max="19" width="13" style="3" customWidth="1"/>
    <col min="20" max="20" width="8.88671875" style="3"/>
    <col min="21" max="16384" width="8.88671875" style="2"/>
  </cols>
  <sheetData>
    <row r="2" spans="2:21" ht="21" x14ac:dyDescent="0.3">
      <c r="C2" s="6" t="s">
        <v>177</v>
      </c>
    </row>
    <row r="3" spans="2:21" ht="15.6" x14ac:dyDescent="0.3">
      <c r="C3" s="7" t="s">
        <v>176</v>
      </c>
      <c r="I3" s="2"/>
    </row>
    <row r="4" spans="2:21" x14ac:dyDescent="0.3">
      <c r="C4" s="9" t="s">
        <v>181</v>
      </c>
      <c r="D4" s="8" t="s">
        <v>178</v>
      </c>
      <c r="E4" s="4" t="s">
        <v>179</v>
      </c>
      <c r="G4" s="3" t="s">
        <v>180</v>
      </c>
    </row>
    <row r="5" spans="2:21" ht="14.4" customHeight="1" x14ac:dyDescent="0.3">
      <c r="B5" s="10"/>
      <c r="C5" s="10"/>
      <c r="D5" s="11"/>
      <c r="E5" s="12"/>
      <c r="F5" s="13"/>
      <c r="G5" s="14"/>
      <c r="H5" s="13"/>
      <c r="I5" s="14"/>
      <c r="J5" s="13"/>
      <c r="K5" s="15" t="s">
        <v>162</v>
      </c>
      <c r="L5" s="13"/>
      <c r="M5" s="14"/>
      <c r="N5" s="14"/>
      <c r="O5" s="10"/>
      <c r="P5" s="17"/>
      <c r="Q5" s="17" t="s">
        <v>170</v>
      </c>
      <c r="R5" s="17"/>
      <c r="S5" s="14"/>
      <c r="T5" s="14"/>
      <c r="U5" s="10"/>
    </row>
    <row r="6" spans="2:21" x14ac:dyDescent="0.3">
      <c r="B6" s="37" t="s">
        <v>0</v>
      </c>
      <c r="C6" s="38" t="s">
        <v>157</v>
      </c>
      <c r="D6" s="39" t="s">
        <v>158</v>
      </c>
      <c r="E6" s="37" t="s">
        <v>159</v>
      </c>
      <c r="F6" s="40"/>
      <c r="G6" s="41" t="s">
        <v>160</v>
      </c>
      <c r="H6" s="40"/>
      <c r="I6" s="41" t="s">
        <v>161</v>
      </c>
      <c r="J6" s="40"/>
      <c r="K6" s="42"/>
      <c r="L6" s="40"/>
      <c r="M6" s="41" t="s">
        <v>163</v>
      </c>
      <c r="N6" s="41" t="s">
        <v>164</v>
      </c>
      <c r="O6" s="43"/>
      <c r="P6" s="41" t="s">
        <v>165</v>
      </c>
      <c r="Q6" s="41" t="s">
        <v>166</v>
      </c>
      <c r="R6" s="41" t="s">
        <v>167</v>
      </c>
      <c r="S6" s="41" t="s">
        <v>168</v>
      </c>
      <c r="T6" s="41" t="s">
        <v>169</v>
      </c>
      <c r="U6" s="43"/>
    </row>
    <row r="7" spans="2:21" x14ac:dyDescent="0.3">
      <c r="B7" s="18">
        <v>1</v>
      </c>
      <c r="C7" s="19">
        <v>1</v>
      </c>
      <c r="D7" s="20" t="s">
        <v>1</v>
      </c>
      <c r="E7" s="31"/>
      <c r="F7" s="32"/>
      <c r="G7" s="18"/>
      <c r="H7" s="32"/>
      <c r="I7" s="18"/>
      <c r="J7" s="32"/>
      <c r="K7" s="18"/>
      <c r="L7" s="46" t="s">
        <v>172</v>
      </c>
      <c r="M7" s="47">
        <f>SUM(K8:K10)</f>
        <v>28800</v>
      </c>
      <c r="N7" s="54">
        <f>(M7/M104)*100</f>
        <v>11.076923076923077</v>
      </c>
      <c r="O7" s="33"/>
      <c r="P7" s="18"/>
      <c r="Q7" s="18"/>
      <c r="R7" s="18"/>
      <c r="S7" s="18"/>
      <c r="T7" s="18"/>
    </row>
    <row r="8" spans="2:21" x14ac:dyDescent="0.3">
      <c r="B8" s="21">
        <v>2</v>
      </c>
      <c r="C8" s="22">
        <v>1.1000000000000001</v>
      </c>
      <c r="D8" s="23" t="s">
        <v>2</v>
      </c>
      <c r="E8" s="34"/>
      <c r="F8" s="35"/>
      <c r="G8" s="21"/>
      <c r="H8" s="35"/>
      <c r="I8" s="21"/>
      <c r="J8" s="44" t="s">
        <v>172</v>
      </c>
      <c r="K8" s="45">
        <f>SUM(I9)</f>
        <v>4800</v>
      </c>
      <c r="L8" s="35"/>
      <c r="M8" s="21"/>
      <c r="N8" s="55"/>
      <c r="O8" s="36"/>
      <c r="P8" s="21"/>
      <c r="Q8" s="21"/>
      <c r="R8" s="21"/>
      <c r="S8" s="21"/>
      <c r="T8" s="21"/>
    </row>
    <row r="9" spans="2:21" x14ac:dyDescent="0.3">
      <c r="B9" s="21">
        <v>3</v>
      </c>
      <c r="C9" s="24" t="s">
        <v>66</v>
      </c>
      <c r="D9" s="23" t="s">
        <v>3</v>
      </c>
      <c r="E9" s="34">
        <f>T9</f>
        <v>40</v>
      </c>
      <c r="F9" s="35" t="s">
        <v>172</v>
      </c>
      <c r="G9" s="21">
        <v>120</v>
      </c>
      <c r="H9" s="35" t="s">
        <v>172</v>
      </c>
      <c r="I9" s="21">
        <f>G9*E9</f>
        <v>4800</v>
      </c>
      <c r="J9" s="35"/>
      <c r="K9" s="21"/>
      <c r="L9" s="35"/>
      <c r="M9" s="21"/>
      <c r="N9" s="55"/>
      <c r="O9" s="36"/>
      <c r="P9" s="21">
        <v>8</v>
      </c>
      <c r="Q9" s="21">
        <v>5</v>
      </c>
      <c r="R9" s="21">
        <v>1</v>
      </c>
      <c r="S9" s="21">
        <v>1</v>
      </c>
      <c r="T9" s="21">
        <f>(P9*Q9*R9*S9)</f>
        <v>40</v>
      </c>
    </row>
    <row r="10" spans="2:21" x14ac:dyDescent="0.3">
      <c r="B10" s="21">
        <v>4</v>
      </c>
      <c r="C10" s="22">
        <v>1.2</v>
      </c>
      <c r="D10" s="23" t="s">
        <v>4</v>
      </c>
      <c r="E10" s="34"/>
      <c r="F10" s="35"/>
      <c r="G10" s="21"/>
      <c r="H10" s="35"/>
      <c r="I10" s="21"/>
      <c r="J10" s="44" t="s">
        <v>172</v>
      </c>
      <c r="K10" s="45">
        <f>SUM(I11:I16)</f>
        <v>24000</v>
      </c>
      <c r="L10" s="35"/>
      <c r="M10" s="21"/>
      <c r="N10" s="55"/>
      <c r="O10" s="36"/>
      <c r="P10" s="21"/>
      <c r="Q10" s="21"/>
      <c r="R10" s="21"/>
      <c r="S10" s="21"/>
      <c r="T10" s="21"/>
    </row>
    <row r="11" spans="2:21" x14ac:dyDescent="0.3">
      <c r="B11" s="21">
        <v>5</v>
      </c>
      <c r="C11" s="24" t="s">
        <v>67</v>
      </c>
      <c r="D11" s="23" t="s">
        <v>5</v>
      </c>
      <c r="E11" s="34">
        <f t="shared" ref="E11:E16" si="0">T11</f>
        <v>40</v>
      </c>
      <c r="F11" s="35" t="s">
        <v>172</v>
      </c>
      <c r="G11" s="21">
        <v>120</v>
      </c>
      <c r="H11" s="35" t="s">
        <v>172</v>
      </c>
      <c r="I11" s="21">
        <f t="shared" ref="I11:I16" si="1">G11*E11</f>
        <v>4800</v>
      </c>
      <c r="J11" s="35"/>
      <c r="K11" s="21"/>
      <c r="L11" s="35"/>
      <c r="M11" s="21"/>
      <c r="N11" s="55"/>
      <c r="O11" s="36"/>
      <c r="P11" s="21">
        <v>8</v>
      </c>
      <c r="Q11" s="21">
        <v>5</v>
      </c>
      <c r="R11" s="21">
        <v>1</v>
      </c>
      <c r="S11" s="21">
        <v>1</v>
      </c>
      <c r="T11" s="21">
        <f t="shared" ref="T11:T74" si="2">(P11*Q11*R11*S11)</f>
        <v>40</v>
      </c>
    </row>
    <row r="12" spans="2:21" x14ac:dyDescent="0.3">
      <c r="B12" s="21">
        <v>6</v>
      </c>
      <c r="C12" s="24" t="s">
        <v>68</v>
      </c>
      <c r="D12" s="23" t="s">
        <v>6</v>
      </c>
      <c r="E12" s="34">
        <f t="shared" si="0"/>
        <v>32</v>
      </c>
      <c r="F12" s="35" t="s">
        <v>172</v>
      </c>
      <c r="G12" s="21">
        <v>120</v>
      </c>
      <c r="H12" s="35" t="s">
        <v>172</v>
      </c>
      <c r="I12" s="21">
        <f t="shared" si="1"/>
        <v>3840</v>
      </c>
      <c r="J12" s="35"/>
      <c r="K12" s="21"/>
      <c r="L12" s="35"/>
      <c r="M12" s="21"/>
      <c r="N12" s="55"/>
      <c r="O12" s="36"/>
      <c r="P12" s="21">
        <v>8</v>
      </c>
      <c r="Q12" s="21">
        <v>4</v>
      </c>
      <c r="R12" s="21">
        <v>1</v>
      </c>
      <c r="S12" s="21">
        <v>1</v>
      </c>
      <c r="T12" s="21">
        <f t="shared" si="2"/>
        <v>32</v>
      </c>
    </row>
    <row r="13" spans="2:21" x14ac:dyDescent="0.3">
      <c r="B13" s="21">
        <v>7</v>
      </c>
      <c r="C13" s="24" t="s">
        <v>69</v>
      </c>
      <c r="D13" s="23" t="s">
        <v>7</v>
      </c>
      <c r="E13" s="34">
        <f t="shared" si="0"/>
        <v>32</v>
      </c>
      <c r="F13" s="35" t="s">
        <v>172</v>
      </c>
      <c r="G13" s="21">
        <v>120</v>
      </c>
      <c r="H13" s="35" t="s">
        <v>172</v>
      </c>
      <c r="I13" s="21">
        <f t="shared" si="1"/>
        <v>3840</v>
      </c>
      <c r="J13" s="35"/>
      <c r="K13" s="21"/>
      <c r="L13" s="35"/>
      <c r="M13" s="21"/>
      <c r="N13" s="55"/>
      <c r="O13" s="36"/>
      <c r="P13" s="21">
        <v>8</v>
      </c>
      <c r="Q13" s="21">
        <v>4</v>
      </c>
      <c r="R13" s="21">
        <v>1</v>
      </c>
      <c r="S13" s="21">
        <v>1</v>
      </c>
      <c r="T13" s="21">
        <f t="shared" si="2"/>
        <v>32</v>
      </c>
    </row>
    <row r="14" spans="2:21" x14ac:dyDescent="0.3">
      <c r="B14" s="21">
        <v>8</v>
      </c>
      <c r="C14" s="24" t="s">
        <v>70</v>
      </c>
      <c r="D14" s="25" t="s">
        <v>8</v>
      </c>
      <c r="E14" s="34">
        <f t="shared" si="0"/>
        <v>32</v>
      </c>
      <c r="F14" s="35" t="s">
        <v>172</v>
      </c>
      <c r="G14" s="21">
        <v>120</v>
      </c>
      <c r="H14" s="35" t="s">
        <v>172</v>
      </c>
      <c r="I14" s="21">
        <f t="shared" si="1"/>
        <v>3840</v>
      </c>
      <c r="J14" s="35"/>
      <c r="K14" s="21"/>
      <c r="L14" s="35"/>
      <c r="M14" s="21"/>
      <c r="N14" s="55"/>
      <c r="O14" s="36"/>
      <c r="P14" s="21">
        <v>8</v>
      </c>
      <c r="Q14" s="21">
        <v>4</v>
      </c>
      <c r="R14" s="21">
        <v>1</v>
      </c>
      <c r="S14" s="21">
        <v>1</v>
      </c>
      <c r="T14" s="21">
        <f t="shared" si="2"/>
        <v>32</v>
      </c>
    </row>
    <row r="15" spans="2:21" x14ac:dyDescent="0.3">
      <c r="B15" s="21">
        <v>9</v>
      </c>
      <c r="C15" s="24" t="s">
        <v>71</v>
      </c>
      <c r="D15" s="25" t="s">
        <v>9</v>
      </c>
      <c r="E15" s="34">
        <f t="shared" si="0"/>
        <v>32</v>
      </c>
      <c r="F15" s="35" t="s">
        <v>172</v>
      </c>
      <c r="G15" s="21">
        <v>120</v>
      </c>
      <c r="H15" s="35" t="s">
        <v>172</v>
      </c>
      <c r="I15" s="21">
        <f t="shared" si="1"/>
        <v>3840</v>
      </c>
      <c r="J15" s="35"/>
      <c r="K15" s="21"/>
      <c r="L15" s="35"/>
      <c r="M15" s="21"/>
      <c r="N15" s="55"/>
      <c r="O15" s="36"/>
      <c r="P15" s="21">
        <v>8</v>
      </c>
      <c r="Q15" s="21">
        <v>4</v>
      </c>
      <c r="R15" s="21">
        <v>1</v>
      </c>
      <c r="S15" s="21">
        <v>1</v>
      </c>
      <c r="T15" s="21">
        <f t="shared" si="2"/>
        <v>32</v>
      </c>
    </row>
    <row r="16" spans="2:21" x14ac:dyDescent="0.3">
      <c r="B16" s="21">
        <v>10</v>
      </c>
      <c r="C16" s="24" t="s">
        <v>72</v>
      </c>
      <c r="D16" s="25" t="s">
        <v>10</v>
      </c>
      <c r="E16" s="34">
        <f t="shared" si="0"/>
        <v>32</v>
      </c>
      <c r="F16" s="35" t="s">
        <v>172</v>
      </c>
      <c r="G16" s="21">
        <v>120</v>
      </c>
      <c r="H16" s="35" t="s">
        <v>172</v>
      </c>
      <c r="I16" s="21">
        <f t="shared" si="1"/>
        <v>3840</v>
      </c>
      <c r="J16" s="35"/>
      <c r="K16" s="21"/>
      <c r="L16" s="35"/>
      <c r="M16" s="21"/>
      <c r="N16" s="55"/>
      <c r="O16" s="36"/>
      <c r="P16" s="21">
        <v>8</v>
      </c>
      <c r="Q16" s="21">
        <v>4</v>
      </c>
      <c r="R16" s="21">
        <v>1</v>
      </c>
      <c r="S16" s="21">
        <v>1</v>
      </c>
      <c r="T16" s="21">
        <f t="shared" si="2"/>
        <v>32</v>
      </c>
    </row>
    <row r="17" spans="2:20" x14ac:dyDescent="0.3">
      <c r="B17" s="21">
        <v>11</v>
      </c>
      <c r="C17" s="26">
        <v>2</v>
      </c>
      <c r="D17" s="25" t="s">
        <v>11</v>
      </c>
      <c r="E17" s="34"/>
      <c r="F17" s="35"/>
      <c r="G17" s="21"/>
      <c r="H17" s="35"/>
      <c r="I17" s="21"/>
      <c r="J17" s="35"/>
      <c r="K17" s="21"/>
      <c r="L17" s="48" t="s">
        <v>172</v>
      </c>
      <c r="M17" s="49">
        <f>SUM(K18:K23)</f>
        <v>19200</v>
      </c>
      <c r="N17" s="55">
        <f>(M17/M104)*100</f>
        <v>7.384615384615385</v>
      </c>
      <c r="O17" s="36"/>
      <c r="P17" s="21"/>
      <c r="Q17" s="21"/>
      <c r="R17" s="21"/>
      <c r="S17" s="21"/>
      <c r="T17" s="21"/>
    </row>
    <row r="18" spans="2:20" x14ac:dyDescent="0.3">
      <c r="B18" s="21">
        <v>12</v>
      </c>
      <c r="C18" s="22">
        <v>2.1</v>
      </c>
      <c r="D18" s="25" t="s">
        <v>15</v>
      </c>
      <c r="E18" s="34"/>
      <c r="F18" s="35"/>
      <c r="G18" s="21"/>
      <c r="H18" s="35"/>
      <c r="I18" s="21"/>
      <c r="J18" s="48" t="s">
        <v>172</v>
      </c>
      <c r="K18" s="49">
        <f>SUM(I19:I20)</f>
        <v>5760</v>
      </c>
      <c r="L18" s="35"/>
      <c r="M18" s="21"/>
      <c r="N18" s="55"/>
      <c r="O18" s="36"/>
      <c r="P18" s="21"/>
      <c r="Q18" s="21"/>
      <c r="R18" s="21"/>
      <c r="S18" s="21"/>
      <c r="T18" s="21"/>
    </row>
    <row r="19" spans="2:20" x14ac:dyDescent="0.3">
      <c r="B19" s="21">
        <v>13</v>
      </c>
      <c r="C19" s="24" t="s">
        <v>12</v>
      </c>
      <c r="D19" s="25" t="s">
        <v>16</v>
      </c>
      <c r="E19" s="34">
        <f>T19</f>
        <v>24</v>
      </c>
      <c r="F19" s="35" t="s">
        <v>172</v>
      </c>
      <c r="G19" s="21">
        <v>120</v>
      </c>
      <c r="H19" s="35" t="s">
        <v>172</v>
      </c>
      <c r="I19" s="21">
        <f>G19*E19</f>
        <v>2880</v>
      </c>
      <c r="J19" s="35"/>
      <c r="K19" s="21"/>
      <c r="L19" s="35"/>
      <c r="M19" s="21"/>
      <c r="N19" s="55"/>
      <c r="O19" s="36"/>
      <c r="P19" s="21">
        <v>8</v>
      </c>
      <c r="Q19" s="21">
        <v>3</v>
      </c>
      <c r="R19" s="21">
        <v>1</v>
      </c>
      <c r="S19" s="21">
        <v>1</v>
      </c>
      <c r="T19" s="21">
        <f t="shared" si="2"/>
        <v>24</v>
      </c>
    </row>
    <row r="20" spans="2:20" x14ac:dyDescent="0.3">
      <c r="B20" s="21">
        <v>14</v>
      </c>
      <c r="C20" s="24" t="s">
        <v>14</v>
      </c>
      <c r="D20" s="25" t="s">
        <v>17</v>
      </c>
      <c r="E20" s="34">
        <f>T20</f>
        <v>24</v>
      </c>
      <c r="F20" s="35" t="s">
        <v>172</v>
      </c>
      <c r="G20" s="21">
        <v>120</v>
      </c>
      <c r="H20" s="35" t="s">
        <v>172</v>
      </c>
      <c r="I20" s="21">
        <f>G20*E20</f>
        <v>2880</v>
      </c>
      <c r="J20" s="35"/>
      <c r="K20" s="21"/>
      <c r="L20" s="35"/>
      <c r="M20" s="21"/>
      <c r="N20" s="55"/>
      <c r="O20" s="36"/>
      <c r="P20" s="21">
        <v>8</v>
      </c>
      <c r="Q20" s="21">
        <v>3</v>
      </c>
      <c r="R20" s="21">
        <v>1</v>
      </c>
      <c r="S20" s="21">
        <v>1</v>
      </c>
      <c r="T20" s="21">
        <f t="shared" si="2"/>
        <v>24</v>
      </c>
    </row>
    <row r="21" spans="2:20" x14ac:dyDescent="0.3">
      <c r="B21" s="21">
        <v>15</v>
      </c>
      <c r="C21" s="22">
        <v>2.2000000000000002</v>
      </c>
      <c r="D21" s="25" t="s">
        <v>13</v>
      </c>
      <c r="E21" s="34">
        <f>T21</f>
        <v>32</v>
      </c>
      <c r="F21" s="35" t="s">
        <v>172</v>
      </c>
      <c r="G21" s="21">
        <v>120</v>
      </c>
      <c r="H21" s="35" t="s">
        <v>172</v>
      </c>
      <c r="I21" s="21">
        <f>G21*E21</f>
        <v>3840</v>
      </c>
      <c r="J21" s="48" t="s">
        <v>172</v>
      </c>
      <c r="K21" s="49">
        <f>SUM(I21)</f>
        <v>3840</v>
      </c>
      <c r="L21" s="35"/>
      <c r="M21" s="21"/>
      <c r="N21" s="55"/>
      <c r="O21" s="36"/>
      <c r="P21" s="21">
        <v>8</v>
      </c>
      <c r="Q21" s="21">
        <v>4</v>
      </c>
      <c r="R21" s="21">
        <v>1</v>
      </c>
      <c r="S21" s="21">
        <v>1</v>
      </c>
      <c r="T21" s="21">
        <f t="shared" si="2"/>
        <v>32</v>
      </c>
    </row>
    <row r="22" spans="2:20" x14ac:dyDescent="0.3">
      <c r="B22" s="21">
        <v>16</v>
      </c>
      <c r="C22" s="22">
        <v>2.2999999999999998</v>
      </c>
      <c r="D22" s="25" t="s">
        <v>18</v>
      </c>
      <c r="E22" s="34">
        <f>T22</f>
        <v>40</v>
      </c>
      <c r="F22" s="35" t="s">
        <v>172</v>
      </c>
      <c r="G22" s="21">
        <v>120</v>
      </c>
      <c r="H22" s="35" t="s">
        <v>172</v>
      </c>
      <c r="I22" s="21">
        <f>G22*E22</f>
        <v>4800</v>
      </c>
      <c r="J22" s="48" t="s">
        <v>172</v>
      </c>
      <c r="K22" s="49">
        <f t="shared" ref="K22:K23" si="3">SUM(I22)</f>
        <v>4800</v>
      </c>
      <c r="L22" s="35"/>
      <c r="M22" s="21"/>
      <c r="N22" s="55"/>
      <c r="O22" s="36"/>
      <c r="P22" s="21">
        <v>8</v>
      </c>
      <c r="Q22" s="21">
        <v>5</v>
      </c>
      <c r="R22" s="21">
        <v>1</v>
      </c>
      <c r="S22" s="21">
        <v>1</v>
      </c>
      <c r="T22" s="21">
        <f t="shared" si="2"/>
        <v>40</v>
      </c>
    </row>
    <row r="23" spans="2:20" x14ac:dyDescent="0.3">
      <c r="B23" s="21">
        <v>17</v>
      </c>
      <c r="C23" s="22">
        <v>2.4</v>
      </c>
      <c r="D23" s="25" t="s">
        <v>19</v>
      </c>
      <c r="E23" s="34">
        <f>T23</f>
        <v>40</v>
      </c>
      <c r="F23" s="35" t="s">
        <v>172</v>
      </c>
      <c r="G23" s="21">
        <v>120</v>
      </c>
      <c r="H23" s="35" t="s">
        <v>172</v>
      </c>
      <c r="I23" s="21">
        <f>G23*E23</f>
        <v>4800</v>
      </c>
      <c r="J23" s="48" t="s">
        <v>172</v>
      </c>
      <c r="K23" s="49">
        <f t="shared" si="3"/>
        <v>4800</v>
      </c>
      <c r="L23" s="35"/>
      <c r="M23" s="21"/>
      <c r="N23" s="55"/>
      <c r="O23" s="36"/>
      <c r="P23" s="21">
        <v>8</v>
      </c>
      <c r="Q23" s="21">
        <v>5</v>
      </c>
      <c r="R23" s="21">
        <v>1</v>
      </c>
      <c r="S23" s="21">
        <v>1</v>
      </c>
      <c r="T23" s="21">
        <f t="shared" si="2"/>
        <v>40</v>
      </c>
    </row>
    <row r="24" spans="2:20" x14ac:dyDescent="0.3">
      <c r="B24" s="21">
        <v>18</v>
      </c>
      <c r="C24" s="26">
        <v>3</v>
      </c>
      <c r="D24" s="25" t="s">
        <v>20</v>
      </c>
      <c r="E24" s="34"/>
      <c r="F24" s="35"/>
      <c r="G24" s="21"/>
      <c r="H24" s="35"/>
      <c r="I24" s="21"/>
      <c r="J24" s="35"/>
      <c r="K24" s="21"/>
      <c r="L24" s="50" t="s">
        <v>172</v>
      </c>
      <c r="M24" s="51">
        <f>SUM(K25:K40)</f>
        <v>73872.000000000015</v>
      </c>
      <c r="N24" s="55">
        <f>(M24/M104)*100</f>
        <v>28.412307692307699</v>
      </c>
      <c r="O24" s="36"/>
      <c r="P24" s="21"/>
      <c r="Q24" s="21"/>
      <c r="R24" s="21"/>
      <c r="S24" s="21"/>
      <c r="T24" s="21"/>
    </row>
    <row r="25" spans="2:20" x14ac:dyDescent="0.3">
      <c r="B25" s="21">
        <v>19</v>
      </c>
      <c r="C25" s="22">
        <v>3.1</v>
      </c>
      <c r="D25" s="25" t="s">
        <v>21</v>
      </c>
      <c r="E25" s="34"/>
      <c r="F25" s="35"/>
      <c r="G25" s="21"/>
      <c r="H25" s="35"/>
      <c r="I25" s="21"/>
      <c r="J25" s="50" t="s">
        <v>172</v>
      </c>
      <c r="K25" s="51">
        <f>SUM(I26:I29)</f>
        <v>21384.000000000004</v>
      </c>
      <c r="L25" s="35"/>
      <c r="M25" s="21"/>
      <c r="N25" s="55"/>
      <c r="O25" s="36"/>
      <c r="P25" s="21"/>
      <c r="Q25" s="21"/>
      <c r="R25" s="21"/>
      <c r="S25" s="21"/>
      <c r="T25" s="21"/>
    </row>
    <row r="26" spans="2:20" x14ac:dyDescent="0.3">
      <c r="B26" s="21">
        <v>20</v>
      </c>
      <c r="C26" s="24" t="s">
        <v>22</v>
      </c>
      <c r="D26" s="25" t="s">
        <v>23</v>
      </c>
      <c r="E26" s="34">
        <f>T26</f>
        <v>64.800000000000011</v>
      </c>
      <c r="F26" s="35" t="s">
        <v>172</v>
      </c>
      <c r="G26" s="21">
        <v>90</v>
      </c>
      <c r="H26" s="35" t="s">
        <v>172</v>
      </c>
      <c r="I26" s="21">
        <f>G26*E26</f>
        <v>5832.0000000000009</v>
      </c>
      <c r="J26" s="35"/>
      <c r="K26" s="21"/>
      <c r="L26" s="35"/>
      <c r="M26" s="21"/>
      <c r="N26" s="55"/>
      <c r="O26" s="36"/>
      <c r="P26" s="21">
        <v>7.2</v>
      </c>
      <c r="Q26" s="21">
        <v>3</v>
      </c>
      <c r="R26" s="21">
        <v>1</v>
      </c>
      <c r="S26" s="21">
        <v>3</v>
      </c>
      <c r="T26" s="21">
        <f t="shared" si="2"/>
        <v>64.800000000000011</v>
      </c>
    </row>
    <row r="27" spans="2:20" x14ac:dyDescent="0.3">
      <c r="B27" s="21">
        <v>21</v>
      </c>
      <c r="C27" s="24" t="s">
        <v>24</v>
      </c>
      <c r="D27" s="25" t="s">
        <v>25</v>
      </c>
      <c r="E27" s="34">
        <f>T27</f>
        <v>64.800000000000011</v>
      </c>
      <c r="F27" s="35" t="s">
        <v>172</v>
      </c>
      <c r="G27" s="21">
        <v>90</v>
      </c>
      <c r="H27" s="35" t="s">
        <v>172</v>
      </c>
      <c r="I27" s="21">
        <f>G27*E27</f>
        <v>5832.0000000000009</v>
      </c>
      <c r="J27" s="35"/>
      <c r="K27" s="21"/>
      <c r="L27" s="35"/>
      <c r="M27" s="21"/>
      <c r="N27" s="55"/>
      <c r="O27" s="36"/>
      <c r="P27" s="21">
        <v>7.2</v>
      </c>
      <c r="Q27" s="21">
        <v>3</v>
      </c>
      <c r="R27" s="21">
        <v>1</v>
      </c>
      <c r="S27" s="21">
        <v>3</v>
      </c>
      <c r="T27" s="21">
        <f t="shared" si="2"/>
        <v>64.800000000000011</v>
      </c>
    </row>
    <row r="28" spans="2:20" x14ac:dyDescent="0.3">
      <c r="B28" s="21">
        <v>22</v>
      </c>
      <c r="C28" s="24" t="s">
        <v>26</v>
      </c>
      <c r="D28" s="25" t="s">
        <v>27</v>
      </c>
      <c r="E28" s="34">
        <f>T28</f>
        <v>43.2</v>
      </c>
      <c r="F28" s="35" t="s">
        <v>172</v>
      </c>
      <c r="G28" s="21">
        <v>90</v>
      </c>
      <c r="H28" s="35" t="s">
        <v>172</v>
      </c>
      <c r="I28" s="21">
        <f>G28*E28</f>
        <v>3888.0000000000005</v>
      </c>
      <c r="J28" s="35"/>
      <c r="K28" s="21"/>
      <c r="L28" s="35"/>
      <c r="M28" s="21"/>
      <c r="N28" s="55"/>
      <c r="O28" s="36"/>
      <c r="P28" s="21">
        <v>7.2</v>
      </c>
      <c r="Q28" s="21">
        <v>2</v>
      </c>
      <c r="R28" s="21">
        <v>1</v>
      </c>
      <c r="S28" s="21">
        <v>3</v>
      </c>
      <c r="T28" s="21">
        <f t="shared" si="2"/>
        <v>43.2</v>
      </c>
    </row>
    <row r="29" spans="2:20" x14ac:dyDescent="0.3">
      <c r="B29" s="21">
        <v>23</v>
      </c>
      <c r="C29" s="24" t="s">
        <v>28</v>
      </c>
      <c r="D29" s="25" t="s">
        <v>29</v>
      </c>
      <c r="E29" s="34">
        <f>T29</f>
        <v>64.800000000000011</v>
      </c>
      <c r="F29" s="35" t="s">
        <v>172</v>
      </c>
      <c r="G29" s="21">
        <v>90</v>
      </c>
      <c r="H29" s="35" t="s">
        <v>172</v>
      </c>
      <c r="I29" s="21">
        <f>G29*E29</f>
        <v>5832.0000000000009</v>
      </c>
      <c r="J29" s="35"/>
      <c r="K29" s="21"/>
      <c r="L29" s="35"/>
      <c r="M29" s="21"/>
      <c r="N29" s="55"/>
      <c r="O29" s="36"/>
      <c r="P29" s="21">
        <v>7.2</v>
      </c>
      <c r="Q29" s="21">
        <v>3</v>
      </c>
      <c r="R29" s="21">
        <v>1</v>
      </c>
      <c r="S29" s="21">
        <v>3</v>
      </c>
      <c r="T29" s="21">
        <f t="shared" si="2"/>
        <v>64.800000000000011</v>
      </c>
    </row>
    <row r="30" spans="2:20" x14ac:dyDescent="0.3">
      <c r="B30" s="21">
        <v>24</v>
      </c>
      <c r="C30" s="22">
        <v>3.2</v>
      </c>
      <c r="D30" s="25" t="s">
        <v>30</v>
      </c>
      <c r="E30" s="34"/>
      <c r="F30" s="35"/>
      <c r="G30" s="21"/>
      <c r="H30" s="35"/>
      <c r="I30" s="21"/>
      <c r="J30" s="50" t="s">
        <v>172</v>
      </c>
      <c r="K30" s="51">
        <f>SUM(I31:I34)</f>
        <v>17496.000000000004</v>
      </c>
      <c r="L30" s="35"/>
      <c r="M30" s="21"/>
      <c r="N30" s="55"/>
      <c r="O30" s="36"/>
      <c r="P30" s="21"/>
      <c r="Q30" s="21"/>
      <c r="R30" s="21"/>
      <c r="S30" s="21"/>
      <c r="T30" s="21"/>
    </row>
    <row r="31" spans="2:20" x14ac:dyDescent="0.3">
      <c r="B31" s="21">
        <v>25</v>
      </c>
      <c r="C31" s="24" t="s">
        <v>31</v>
      </c>
      <c r="D31" s="25" t="s">
        <v>32</v>
      </c>
      <c r="E31" s="34">
        <f>T31</f>
        <v>64.800000000000011</v>
      </c>
      <c r="F31" s="35" t="s">
        <v>172</v>
      </c>
      <c r="G31" s="21">
        <v>90</v>
      </c>
      <c r="H31" s="35" t="s">
        <v>172</v>
      </c>
      <c r="I31" s="21">
        <f>G31*E31</f>
        <v>5832.0000000000009</v>
      </c>
      <c r="J31" s="35"/>
      <c r="K31" s="21"/>
      <c r="L31" s="35"/>
      <c r="M31" s="21"/>
      <c r="N31" s="55"/>
      <c r="O31" s="36"/>
      <c r="P31" s="21">
        <v>7.2</v>
      </c>
      <c r="Q31" s="21">
        <v>3</v>
      </c>
      <c r="R31" s="21">
        <v>1</v>
      </c>
      <c r="S31" s="21">
        <v>3</v>
      </c>
      <c r="T31" s="21">
        <f t="shared" si="2"/>
        <v>64.800000000000011</v>
      </c>
    </row>
    <row r="32" spans="2:20" x14ac:dyDescent="0.3">
      <c r="B32" s="21">
        <v>26</v>
      </c>
      <c r="C32" s="24" t="s">
        <v>33</v>
      </c>
      <c r="D32" s="25" t="s">
        <v>34</v>
      </c>
      <c r="E32" s="34">
        <f>T32</f>
        <v>64.800000000000011</v>
      </c>
      <c r="F32" s="35" t="s">
        <v>172</v>
      </c>
      <c r="G32" s="21">
        <v>90</v>
      </c>
      <c r="H32" s="35" t="s">
        <v>172</v>
      </c>
      <c r="I32" s="21">
        <f>G32*E32</f>
        <v>5832.0000000000009</v>
      </c>
      <c r="J32" s="35"/>
      <c r="K32" s="21"/>
      <c r="L32" s="35"/>
      <c r="M32" s="21"/>
      <c r="N32" s="55"/>
      <c r="O32" s="36"/>
      <c r="P32" s="21">
        <v>7.2</v>
      </c>
      <c r="Q32" s="21">
        <v>3</v>
      </c>
      <c r="R32" s="21">
        <v>1</v>
      </c>
      <c r="S32" s="21">
        <v>3</v>
      </c>
      <c r="T32" s="21">
        <f t="shared" si="2"/>
        <v>64.800000000000011</v>
      </c>
    </row>
    <row r="33" spans="2:20" x14ac:dyDescent="0.3">
      <c r="B33" s="21">
        <v>27</v>
      </c>
      <c r="C33" s="24" t="s">
        <v>35</v>
      </c>
      <c r="D33" s="25" t="s">
        <v>36</v>
      </c>
      <c r="E33" s="34">
        <f>T33</f>
        <v>64.800000000000011</v>
      </c>
      <c r="F33" s="35" t="s">
        <v>172</v>
      </c>
      <c r="G33" s="21">
        <v>90</v>
      </c>
      <c r="H33" s="35" t="s">
        <v>172</v>
      </c>
      <c r="I33" s="21">
        <f>G33*E33</f>
        <v>5832.0000000000009</v>
      </c>
      <c r="J33" s="35"/>
      <c r="K33" s="21"/>
      <c r="L33" s="35"/>
      <c r="M33" s="21"/>
      <c r="N33" s="55"/>
      <c r="O33" s="36"/>
      <c r="P33" s="21">
        <v>7.2</v>
      </c>
      <c r="Q33" s="21">
        <v>3</v>
      </c>
      <c r="R33" s="21">
        <v>1</v>
      </c>
      <c r="S33" s="21">
        <v>3</v>
      </c>
      <c r="T33" s="21">
        <f t="shared" si="2"/>
        <v>64.800000000000011</v>
      </c>
    </row>
    <row r="34" spans="2:20" x14ac:dyDescent="0.3">
      <c r="B34" s="21">
        <v>28</v>
      </c>
      <c r="C34" s="24" t="s">
        <v>37</v>
      </c>
      <c r="D34" s="25" t="s">
        <v>38</v>
      </c>
      <c r="E34" s="34">
        <f>T34</f>
        <v>0</v>
      </c>
      <c r="F34" s="35" t="s">
        <v>172</v>
      </c>
      <c r="G34" s="21">
        <v>90</v>
      </c>
      <c r="H34" s="35" t="s">
        <v>172</v>
      </c>
      <c r="I34" s="21">
        <f>G34*E34</f>
        <v>0</v>
      </c>
      <c r="J34" s="35"/>
      <c r="K34" s="21"/>
      <c r="L34" s="35"/>
      <c r="M34" s="21"/>
      <c r="N34" s="55"/>
      <c r="O34" s="36"/>
      <c r="P34" s="21">
        <v>7.2</v>
      </c>
      <c r="Q34" s="21">
        <v>0</v>
      </c>
      <c r="R34" s="21">
        <v>1</v>
      </c>
      <c r="S34" s="21">
        <v>3</v>
      </c>
      <c r="T34" s="21">
        <f t="shared" si="2"/>
        <v>0</v>
      </c>
    </row>
    <row r="35" spans="2:20" x14ac:dyDescent="0.3">
      <c r="B35" s="21">
        <v>29</v>
      </c>
      <c r="C35" s="22">
        <v>3.3</v>
      </c>
      <c r="D35" s="25" t="s">
        <v>39</v>
      </c>
      <c r="E35" s="34"/>
      <c r="F35" s="35"/>
      <c r="G35" s="21"/>
      <c r="H35" s="35"/>
      <c r="I35" s="21"/>
      <c r="J35" s="50" t="s">
        <v>172</v>
      </c>
      <c r="K35" s="51">
        <f>SUM(I36:I39)</f>
        <v>17496.000000000004</v>
      </c>
      <c r="L35" s="35"/>
      <c r="M35" s="21"/>
      <c r="N35" s="55"/>
      <c r="O35" s="36"/>
      <c r="P35" s="21"/>
      <c r="Q35" s="21"/>
      <c r="R35" s="21"/>
      <c r="S35" s="21"/>
      <c r="T35" s="21"/>
    </row>
    <row r="36" spans="2:20" x14ac:dyDescent="0.3">
      <c r="B36" s="21">
        <v>30</v>
      </c>
      <c r="C36" s="24" t="s">
        <v>40</v>
      </c>
      <c r="D36" s="25" t="s">
        <v>41</v>
      </c>
      <c r="E36" s="34">
        <f>T36</f>
        <v>64.800000000000011</v>
      </c>
      <c r="F36" s="35" t="s">
        <v>172</v>
      </c>
      <c r="G36" s="21">
        <v>90</v>
      </c>
      <c r="H36" s="35" t="s">
        <v>172</v>
      </c>
      <c r="I36" s="21">
        <f>G36*E36</f>
        <v>5832.0000000000009</v>
      </c>
      <c r="J36" s="35"/>
      <c r="K36" s="21"/>
      <c r="L36" s="35"/>
      <c r="M36" s="21"/>
      <c r="N36" s="55"/>
      <c r="O36" s="36"/>
      <c r="P36" s="21">
        <v>7.2</v>
      </c>
      <c r="Q36" s="21">
        <v>3</v>
      </c>
      <c r="R36" s="21">
        <v>1</v>
      </c>
      <c r="S36" s="21">
        <v>3</v>
      </c>
      <c r="T36" s="21">
        <f t="shared" si="2"/>
        <v>64.800000000000011</v>
      </c>
    </row>
    <row r="37" spans="2:20" x14ac:dyDescent="0.3">
      <c r="B37" s="21">
        <v>31</v>
      </c>
      <c r="C37" s="24" t="s">
        <v>42</v>
      </c>
      <c r="D37" s="25" t="s">
        <v>43</v>
      </c>
      <c r="E37" s="34">
        <f>T37</f>
        <v>64.800000000000011</v>
      </c>
      <c r="F37" s="35" t="s">
        <v>172</v>
      </c>
      <c r="G37" s="21">
        <v>90</v>
      </c>
      <c r="H37" s="35" t="s">
        <v>172</v>
      </c>
      <c r="I37" s="21">
        <f>G37*E37</f>
        <v>5832.0000000000009</v>
      </c>
      <c r="J37" s="35"/>
      <c r="K37" s="21"/>
      <c r="L37" s="35"/>
      <c r="M37" s="21"/>
      <c r="N37" s="55"/>
      <c r="O37" s="36"/>
      <c r="P37" s="21">
        <v>7.2</v>
      </c>
      <c r="Q37" s="21">
        <v>3</v>
      </c>
      <c r="R37" s="21">
        <v>1</v>
      </c>
      <c r="S37" s="21">
        <v>3</v>
      </c>
      <c r="T37" s="21">
        <f t="shared" si="2"/>
        <v>64.800000000000011</v>
      </c>
    </row>
    <row r="38" spans="2:20" x14ac:dyDescent="0.3">
      <c r="B38" s="21">
        <v>32</v>
      </c>
      <c r="C38" s="24" t="s">
        <v>44</v>
      </c>
      <c r="D38" s="25" t="s">
        <v>45</v>
      </c>
      <c r="E38" s="34">
        <f>T38</f>
        <v>64.800000000000011</v>
      </c>
      <c r="F38" s="35" t="s">
        <v>172</v>
      </c>
      <c r="G38" s="21">
        <v>90</v>
      </c>
      <c r="H38" s="35" t="s">
        <v>172</v>
      </c>
      <c r="I38" s="21">
        <f>G38*E38</f>
        <v>5832.0000000000009</v>
      </c>
      <c r="J38" s="35"/>
      <c r="K38" s="21"/>
      <c r="L38" s="35"/>
      <c r="M38" s="21"/>
      <c r="N38" s="55"/>
      <c r="O38" s="36"/>
      <c r="P38" s="21">
        <v>7.2</v>
      </c>
      <c r="Q38" s="21">
        <v>3</v>
      </c>
      <c r="R38" s="21">
        <v>1</v>
      </c>
      <c r="S38" s="21">
        <v>3</v>
      </c>
      <c r="T38" s="21">
        <f t="shared" si="2"/>
        <v>64.800000000000011</v>
      </c>
    </row>
    <row r="39" spans="2:20" x14ac:dyDescent="0.3">
      <c r="B39" s="21">
        <v>33</v>
      </c>
      <c r="C39" s="24" t="s">
        <v>46</v>
      </c>
      <c r="D39" s="25" t="s">
        <v>47</v>
      </c>
      <c r="E39" s="34">
        <f>T39</f>
        <v>0</v>
      </c>
      <c r="F39" s="35" t="s">
        <v>172</v>
      </c>
      <c r="G39" s="21">
        <v>90</v>
      </c>
      <c r="H39" s="35" t="s">
        <v>172</v>
      </c>
      <c r="I39" s="21">
        <f>G39*E39</f>
        <v>0</v>
      </c>
      <c r="J39" s="35"/>
      <c r="K39" s="21"/>
      <c r="L39" s="35"/>
      <c r="M39" s="21"/>
      <c r="N39" s="55"/>
      <c r="O39" s="36"/>
      <c r="P39" s="21">
        <v>7.2</v>
      </c>
      <c r="Q39" s="21">
        <v>0</v>
      </c>
      <c r="R39" s="21">
        <v>1</v>
      </c>
      <c r="S39" s="21">
        <v>3</v>
      </c>
      <c r="T39" s="21">
        <f t="shared" si="2"/>
        <v>0</v>
      </c>
    </row>
    <row r="40" spans="2:20" x14ac:dyDescent="0.3">
      <c r="B40" s="21">
        <v>34</v>
      </c>
      <c r="C40" s="22">
        <v>3.4</v>
      </c>
      <c r="D40" s="25" t="s">
        <v>48</v>
      </c>
      <c r="E40" s="34"/>
      <c r="F40" s="35"/>
      <c r="G40" s="21"/>
      <c r="H40" s="35"/>
      <c r="I40" s="21"/>
      <c r="J40" s="50" t="s">
        <v>172</v>
      </c>
      <c r="K40" s="51">
        <f>SUM(I41:I44)</f>
        <v>17496.000000000004</v>
      </c>
      <c r="L40" s="35"/>
      <c r="M40" s="21"/>
      <c r="N40" s="55"/>
      <c r="O40" s="36"/>
      <c r="P40" s="21"/>
      <c r="Q40" s="21"/>
      <c r="R40" s="21"/>
      <c r="S40" s="21"/>
      <c r="T40" s="21"/>
    </row>
    <row r="41" spans="2:20" x14ac:dyDescent="0.3">
      <c r="B41" s="21">
        <v>35</v>
      </c>
      <c r="C41" s="24" t="s">
        <v>49</v>
      </c>
      <c r="D41" s="25" t="s">
        <v>50</v>
      </c>
      <c r="E41" s="34">
        <f>T41</f>
        <v>64.800000000000011</v>
      </c>
      <c r="F41" s="35" t="s">
        <v>172</v>
      </c>
      <c r="G41" s="21">
        <v>90</v>
      </c>
      <c r="H41" s="35" t="s">
        <v>172</v>
      </c>
      <c r="I41" s="21">
        <f>G41*E41</f>
        <v>5832.0000000000009</v>
      </c>
      <c r="J41" s="35"/>
      <c r="K41" s="21"/>
      <c r="L41" s="35"/>
      <c r="M41" s="21"/>
      <c r="N41" s="55"/>
      <c r="O41" s="36"/>
      <c r="P41" s="21">
        <v>7.2</v>
      </c>
      <c r="Q41" s="21">
        <v>3</v>
      </c>
      <c r="R41" s="21">
        <v>1</v>
      </c>
      <c r="S41" s="21">
        <v>3</v>
      </c>
      <c r="T41" s="21">
        <f t="shared" si="2"/>
        <v>64.800000000000011</v>
      </c>
    </row>
    <row r="42" spans="2:20" x14ac:dyDescent="0.3">
      <c r="B42" s="21">
        <v>36</v>
      </c>
      <c r="C42" s="24" t="s">
        <v>51</v>
      </c>
      <c r="D42" s="25" t="s">
        <v>52</v>
      </c>
      <c r="E42" s="34">
        <f>T42</f>
        <v>64.800000000000011</v>
      </c>
      <c r="F42" s="35" t="s">
        <v>172</v>
      </c>
      <c r="G42" s="21">
        <v>90</v>
      </c>
      <c r="H42" s="35" t="s">
        <v>172</v>
      </c>
      <c r="I42" s="21">
        <f>G42*E42</f>
        <v>5832.0000000000009</v>
      </c>
      <c r="J42" s="35"/>
      <c r="K42" s="21"/>
      <c r="L42" s="35"/>
      <c r="M42" s="21"/>
      <c r="N42" s="55"/>
      <c r="O42" s="36"/>
      <c r="P42" s="21">
        <v>7.2</v>
      </c>
      <c r="Q42" s="21">
        <v>3</v>
      </c>
      <c r="R42" s="21">
        <v>1</v>
      </c>
      <c r="S42" s="21">
        <v>3</v>
      </c>
      <c r="T42" s="21">
        <f t="shared" si="2"/>
        <v>64.800000000000011</v>
      </c>
    </row>
    <row r="43" spans="2:20" x14ac:dyDescent="0.3">
      <c r="B43" s="21">
        <v>37</v>
      </c>
      <c r="C43" s="24" t="s">
        <v>53</v>
      </c>
      <c r="D43" s="25" t="s">
        <v>54</v>
      </c>
      <c r="E43" s="34">
        <f>T43</f>
        <v>64.800000000000011</v>
      </c>
      <c r="F43" s="35" t="s">
        <v>172</v>
      </c>
      <c r="G43" s="21">
        <v>90</v>
      </c>
      <c r="H43" s="35" t="s">
        <v>172</v>
      </c>
      <c r="I43" s="21">
        <f>G43*E43</f>
        <v>5832.0000000000009</v>
      </c>
      <c r="J43" s="35"/>
      <c r="K43" s="21"/>
      <c r="L43" s="35"/>
      <c r="M43" s="21"/>
      <c r="N43" s="55"/>
      <c r="O43" s="36"/>
      <c r="P43" s="21">
        <v>7.2</v>
      </c>
      <c r="Q43" s="21">
        <v>3</v>
      </c>
      <c r="R43" s="21">
        <v>1</v>
      </c>
      <c r="S43" s="21">
        <v>3</v>
      </c>
      <c r="T43" s="21">
        <f t="shared" si="2"/>
        <v>64.800000000000011</v>
      </c>
    </row>
    <row r="44" spans="2:20" x14ac:dyDescent="0.3">
      <c r="B44" s="21">
        <v>38</v>
      </c>
      <c r="C44" s="24" t="s">
        <v>55</v>
      </c>
      <c r="D44" s="25" t="s">
        <v>56</v>
      </c>
      <c r="E44" s="34">
        <v>0</v>
      </c>
      <c r="F44" s="35" t="s">
        <v>172</v>
      </c>
      <c r="G44" s="21">
        <v>90</v>
      </c>
      <c r="H44" s="35" t="s">
        <v>172</v>
      </c>
      <c r="I44" s="21">
        <f>G44*E44</f>
        <v>0</v>
      </c>
      <c r="J44" s="35"/>
      <c r="K44" s="21"/>
      <c r="L44" s="35"/>
      <c r="M44" s="21"/>
      <c r="N44" s="55"/>
      <c r="O44" s="36"/>
      <c r="P44" s="21">
        <v>7.2</v>
      </c>
      <c r="Q44" s="21">
        <v>0</v>
      </c>
      <c r="R44" s="21">
        <v>1</v>
      </c>
      <c r="S44" s="21">
        <v>3</v>
      </c>
      <c r="T44" s="21">
        <f t="shared" si="2"/>
        <v>0</v>
      </c>
    </row>
    <row r="45" spans="2:20" x14ac:dyDescent="0.3">
      <c r="B45" s="21">
        <v>39</v>
      </c>
      <c r="C45" s="27" t="s">
        <v>57</v>
      </c>
      <c r="D45" s="25" t="s">
        <v>65</v>
      </c>
      <c r="E45" s="34"/>
      <c r="F45" s="35"/>
      <c r="G45" s="21"/>
      <c r="H45" s="35"/>
      <c r="I45" s="21"/>
      <c r="J45" s="35"/>
      <c r="K45" s="21"/>
      <c r="L45" s="52" t="s">
        <v>172</v>
      </c>
      <c r="M45" s="53">
        <f>SUM(K46:K85)</f>
        <v>19296</v>
      </c>
      <c r="N45" s="55">
        <f>(M45/M104)*100</f>
        <v>7.4215384615384616</v>
      </c>
      <c r="O45" s="36"/>
      <c r="P45" s="21"/>
      <c r="Q45" s="21"/>
      <c r="R45" s="21"/>
      <c r="S45" s="21"/>
      <c r="T45" s="21"/>
    </row>
    <row r="46" spans="2:20" x14ac:dyDescent="0.3">
      <c r="B46" s="21">
        <v>40</v>
      </c>
      <c r="C46" s="22">
        <v>4.0999999999999996</v>
      </c>
      <c r="D46" s="25" t="s">
        <v>59</v>
      </c>
      <c r="E46" s="34"/>
      <c r="F46" s="35"/>
      <c r="G46" s="21"/>
      <c r="H46" s="35"/>
      <c r="I46" s="21"/>
      <c r="J46" s="52" t="s">
        <v>172</v>
      </c>
      <c r="K46" s="53">
        <f>SUM(I47:I58)</f>
        <v>2592.0000000000005</v>
      </c>
      <c r="L46" s="35"/>
      <c r="M46" s="21"/>
      <c r="N46" s="55"/>
      <c r="O46" s="36"/>
      <c r="P46" s="21"/>
      <c r="Q46" s="21"/>
      <c r="R46" s="21"/>
      <c r="S46" s="21"/>
      <c r="T46" s="21"/>
    </row>
    <row r="47" spans="2:20" x14ac:dyDescent="0.3">
      <c r="B47" s="21">
        <v>41</v>
      </c>
      <c r="C47" s="24" t="s">
        <v>73</v>
      </c>
      <c r="D47" s="25" t="s">
        <v>85</v>
      </c>
      <c r="E47" s="34">
        <f t="shared" ref="E47:E58" si="4">T47</f>
        <v>2.4000000000000004</v>
      </c>
      <c r="F47" s="35" t="s">
        <v>172</v>
      </c>
      <c r="G47" s="21">
        <v>90</v>
      </c>
      <c r="H47" s="35" t="s">
        <v>172</v>
      </c>
      <c r="I47" s="21">
        <f t="shared" ref="I47:I58" si="5">G47*E47</f>
        <v>216.00000000000003</v>
      </c>
      <c r="J47" s="35"/>
      <c r="K47" s="21"/>
      <c r="L47" s="35"/>
      <c r="M47" s="21"/>
      <c r="N47" s="55"/>
      <c r="O47" s="36"/>
      <c r="P47" s="21">
        <v>0.8</v>
      </c>
      <c r="Q47" s="21">
        <v>1</v>
      </c>
      <c r="R47" s="21">
        <v>1</v>
      </c>
      <c r="S47" s="21">
        <v>3</v>
      </c>
      <c r="T47" s="21">
        <f t="shared" si="2"/>
        <v>2.4000000000000004</v>
      </c>
    </row>
    <row r="48" spans="2:20" x14ac:dyDescent="0.3">
      <c r="B48" s="21">
        <v>42</v>
      </c>
      <c r="C48" s="28" t="s">
        <v>74</v>
      </c>
      <c r="D48" s="25" t="s">
        <v>86</v>
      </c>
      <c r="E48" s="34">
        <f t="shared" si="4"/>
        <v>2.4000000000000004</v>
      </c>
      <c r="F48" s="35" t="s">
        <v>172</v>
      </c>
      <c r="G48" s="21">
        <v>90</v>
      </c>
      <c r="H48" s="35" t="s">
        <v>172</v>
      </c>
      <c r="I48" s="21">
        <f t="shared" si="5"/>
        <v>216.00000000000003</v>
      </c>
      <c r="J48" s="35"/>
      <c r="K48" s="21"/>
      <c r="L48" s="35"/>
      <c r="M48" s="21"/>
      <c r="N48" s="55"/>
      <c r="O48" s="36"/>
      <c r="P48" s="21">
        <v>0.8</v>
      </c>
      <c r="Q48" s="21">
        <v>1</v>
      </c>
      <c r="R48" s="21">
        <v>1</v>
      </c>
      <c r="S48" s="21">
        <v>3</v>
      </c>
      <c r="T48" s="21">
        <f t="shared" si="2"/>
        <v>2.4000000000000004</v>
      </c>
    </row>
    <row r="49" spans="2:20" x14ac:dyDescent="0.3">
      <c r="B49" s="21">
        <v>43</v>
      </c>
      <c r="C49" s="24" t="s">
        <v>75</v>
      </c>
      <c r="D49" s="25" t="s">
        <v>87</v>
      </c>
      <c r="E49" s="34">
        <f t="shared" si="4"/>
        <v>2.4000000000000004</v>
      </c>
      <c r="F49" s="35" t="s">
        <v>172</v>
      </c>
      <c r="G49" s="21">
        <v>90</v>
      </c>
      <c r="H49" s="35" t="s">
        <v>172</v>
      </c>
      <c r="I49" s="21">
        <f t="shared" si="5"/>
        <v>216.00000000000003</v>
      </c>
      <c r="J49" s="35"/>
      <c r="K49" s="21"/>
      <c r="L49" s="35"/>
      <c r="M49" s="21"/>
      <c r="N49" s="55"/>
      <c r="O49" s="36"/>
      <c r="P49" s="21">
        <v>0.8</v>
      </c>
      <c r="Q49" s="21">
        <v>1</v>
      </c>
      <c r="R49" s="21">
        <v>1</v>
      </c>
      <c r="S49" s="21">
        <v>3</v>
      </c>
      <c r="T49" s="21">
        <f t="shared" si="2"/>
        <v>2.4000000000000004</v>
      </c>
    </row>
    <row r="50" spans="2:20" x14ac:dyDescent="0.3">
      <c r="B50" s="21">
        <v>44</v>
      </c>
      <c r="C50" s="28" t="s">
        <v>76</v>
      </c>
      <c r="D50" s="25" t="s">
        <v>88</v>
      </c>
      <c r="E50" s="34">
        <f t="shared" si="4"/>
        <v>2.4000000000000004</v>
      </c>
      <c r="F50" s="35" t="s">
        <v>172</v>
      </c>
      <c r="G50" s="21">
        <v>90</v>
      </c>
      <c r="H50" s="35" t="s">
        <v>172</v>
      </c>
      <c r="I50" s="21">
        <f t="shared" si="5"/>
        <v>216.00000000000003</v>
      </c>
      <c r="J50" s="35"/>
      <c r="K50" s="21"/>
      <c r="L50" s="35"/>
      <c r="M50" s="21"/>
      <c r="N50" s="55"/>
      <c r="O50" s="36"/>
      <c r="P50" s="21">
        <v>0.8</v>
      </c>
      <c r="Q50" s="21">
        <v>1</v>
      </c>
      <c r="R50" s="21">
        <v>1</v>
      </c>
      <c r="S50" s="21">
        <v>3</v>
      </c>
      <c r="T50" s="21">
        <f t="shared" si="2"/>
        <v>2.4000000000000004</v>
      </c>
    </row>
    <row r="51" spans="2:20" x14ac:dyDescent="0.3">
      <c r="B51" s="21">
        <v>45</v>
      </c>
      <c r="C51" s="24" t="s">
        <v>77</v>
      </c>
      <c r="D51" s="25" t="s">
        <v>89</v>
      </c>
      <c r="E51" s="34">
        <f t="shared" si="4"/>
        <v>2.4000000000000004</v>
      </c>
      <c r="F51" s="35" t="s">
        <v>172</v>
      </c>
      <c r="G51" s="21">
        <v>90</v>
      </c>
      <c r="H51" s="35" t="s">
        <v>172</v>
      </c>
      <c r="I51" s="21">
        <f t="shared" si="5"/>
        <v>216.00000000000003</v>
      </c>
      <c r="J51" s="35"/>
      <c r="K51" s="21"/>
      <c r="L51" s="35"/>
      <c r="M51" s="21"/>
      <c r="N51" s="55"/>
      <c r="O51" s="36"/>
      <c r="P51" s="21">
        <v>0.8</v>
      </c>
      <c r="Q51" s="21">
        <v>1</v>
      </c>
      <c r="R51" s="21">
        <v>1</v>
      </c>
      <c r="S51" s="21">
        <v>3</v>
      </c>
      <c r="T51" s="21">
        <f t="shared" si="2"/>
        <v>2.4000000000000004</v>
      </c>
    </row>
    <row r="52" spans="2:20" x14ac:dyDescent="0.3">
      <c r="B52" s="21">
        <v>46</v>
      </c>
      <c r="C52" s="28" t="s">
        <v>78</v>
      </c>
      <c r="D52" s="25" t="s">
        <v>90</v>
      </c>
      <c r="E52" s="34">
        <f t="shared" si="4"/>
        <v>2.4000000000000004</v>
      </c>
      <c r="F52" s="35" t="s">
        <v>172</v>
      </c>
      <c r="G52" s="21">
        <v>90</v>
      </c>
      <c r="H52" s="35" t="s">
        <v>172</v>
      </c>
      <c r="I52" s="21">
        <f t="shared" si="5"/>
        <v>216.00000000000003</v>
      </c>
      <c r="J52" s="35"/>
      <c r="K52" s="21"/>
      <c r="L52" s="35"/>
      <c r="M52" s="21"/>
      <c r="N52" s="55"/>
      <c r="O52" s="36"/>
      <c r="P52" s="21">
        <v>0.8</v>
      </c>
      <c r="Q52" s="21">
        <v>1</v>
      </c>
      <c r="R52" s="21">
        <v>1</v>
      </c>
      <c r="S52" s="21">
        <v>3</v>
      </c>
      <c r="T52" s="21">
        <f t="shared" si="2"/>
        <v>2.4000000000000004</v>
      </c>
    </row>
    <row r="53" spans="2:20" x14ac:dyDescent="0.3">
      <c r="B53" s="21">
        <v>47</v>
      </c>
      <c r="C53" s="24" t="s">
        <v>79</v>
      </c>
      <c r="D53" s="25" t="s">
        <v>91</v>
      </c>
      <c r="E53" s="34">
        <f t="shared" si="4"/>
        <v>2.4000000000000004</v>
      </c>
      <c r="F53" s="35" t="s">
        <v>172</v>
      </c>
      <c r="G53" s="21">
        <v>90</v>
      </c>
      <c r="H53" s="35" t="s">
        <v>172</v>
      </c>
      <c r="I53" s="21">
        <f t="shared" si="5"/>
        <v>216.00000000000003</v>
      </c>
      <c r="J53" s="35"/>
      <c r="K53" s="21"/>
      <c r="L53" s="35"/>
      <c r="M53" s="21"/>
      <c r="N53" s="55"/>
      <c r="O53" s="36"/>
      <c r="P53" s="21">
        <v>0.8</v>
      </c>
      <c r="Q53" s="21">
        <v>1</v>
      </c>
      <c r="R53" s="21">
        <v>1</v>
      </c>
      <c r="S53" s="21">
        <v>3</v>
      </c>
      <c r="T53" s="21">
        <f t="shared" si="2"/>
        <v>2.4000000000000004</v>
      </c>
    </row>
    <row r="54" spans="2:20" x14ac:dyDescent="0.3">
      <c r="B54" s="21">
        <v>48</v>
      </c>
      <c r="C54" s="28" t="s">
        <v>80</v>
      </c>
      <c r="D54" s="25" t="s">
        <v>92</v>
      </c>
      <c r="E54" s="34">
        <f t="shared" si="4"/>
        <v>2.4000000000000004</v>
      </c>
      <c r="F54" s="35" t="s">
        <v>172</v>
      </c>
      <c r="G54" s="21">
        <v>90</v>
      </c>
      <c r="H54" s="35" t="s">
        <v>172</v>
      </c>
      <c r="I54" s="21">
        <f t="shared" si="5"/>
        <v>216.00000000000003</v>
      </c>
      <c r="J54" s="35"/>
      <c r="K54" s="21"/>
      <c r="L54" s="35"/>
      <c r="M54" s="21"/>
      <c r="N54" s="55"/>
      <c r="O54" s="36"/>
      <c r="P54" s="21">
        <v>0.8</v>
      </c>
      <c r="Q54" s="21">
        <v>1</v>
      </c>
      <c r="R54" s="21">
        <v>1</v>
      </c>
      <c r="S54" s="21">
        <v>3</v>
      </c>
      <c r="T54" s="21">
        <f t="shared" si="2"/>
        <v>2.4000000000000004</v>
      </c>
    </row>
    <row r="55" spans="2:20" x14ac:dyDescent="0.3">
      <c r="B55" s="21">
        <v>49</v>
      </c>
      <c r="C55" s="24" t="s">
        <v>81</v>
      </c>
      <c r="D55" s="25" t="s">
        <v>93</v>
      </c>
      <c r="E55" s="34">
        <f t="shared" si="4"/>
        <v>2.4000000000000004</v>
      </c>
      <c r="F55" s="35" t="s">
        <v>172</v>
      </c>
      <c r="G55" s="21">
        <v>90</v>
      </c>
      <c r="H55" s="35" t="s">
        <v>172</v>
      </c>
      <c r="I55" s="21">
        <f t="shared" si="5"/>
        <v>216.00000000000003</v>
      </c>
      <c r="J55" s="35"/>
      <c r="K55" s="21"/>
      <c r="L55" s="35"/>
      <c r="M55" s="21"/>
      <c r="N55" s="55"/>
      <c r="O55" s="36"/>
      <c r="P55" s="21">
        <v>0.8</v>
      </c>
      <c r="Q55" s="21">
        <v>1</v>
      </c>
      <c r="R55" s="21">
        <v>1</v>
      </c>
      <c r="S55" s="21">
        <v>3</v>
      </c>
      <c r="T55" s="21">
        <f t="shared" si="2"/>
        <v>2.4000000000000004</v>
      </c>
    </row>
    <row r="56" spans="2:20" x14ac:dyDescent="0.3">
      <c r="B56" s="21">
        <v>50</v>
      </c>
      <c r="C56" s="28" t="s">
        <v>82</v>
      </c>
      <c r="D56" s="25" t="s">
        <v>94</v>
      </c>
      <c r="E56" s="34">
        <f t="shared" si="4"/>
        <v>2.4000000000000004</v>
      </c>
      <c r="F56" s="35" t="s">
        <v>172</v>
      </c>
      <c r="G56" s="21">
        <v>90</v>
      </c>
      <c r="H56" s="35" t="s">
        <v>172</v>
      </c>
      <c r="I56" s="21">
        <f t="shared" si="5"/>
        <v>216.00000000000003</v>
      </c>
      <c r="J56" s="35"/>
      <c r="K56" s="21"/>
      <c r="L56" s="35"/>
      <c r="M56" s="21"/>
      <c r="N56" s="55"/>
      <c r="O56" s="36"/>
      <c r="P56" s="21">
        <v>0.8</v>
      </c>
      <c r="Q56" s="21">
        <v>1</v>
      </c>
      <c r="R56" s="21">
        <v>1</v>
      </c>
      <c r="S56" s="21">
        <v>3</v>
      </c>
      <c r="T56" s="21">
        <f t="shared" si="2"/>
        <v>2.4000000000000004</v>
      </c>
    </row>
    <row r="57" spans="2:20" x14ac:dyDescent="0.3">
      <c r="B57" s="21">
        <v>51</v>
      </c>
      <c r="C57" s="24" t="s">
        <v>83</v>
      </c>
      <c r="D57" s="25" t="s">
        <v>95</v>
      </c>
      <c r="E57" s="34">
        <f t="shared" si="4"/>
        <v>2.4000000000000004</v>
      </c>
      <c r="F57" s="35" t="s">
        <v>172</v>
      </c>
      <c r="G57" s="21">
        <v>90</v>
      </c>
      <c r="H57" s="35" t="s">
        <v>172</v>
      </c>
      <c r="I57" s="21">
        <f t="shared" si="5"/>
        <v>216.00000000000003</v>
      </c>
      <c r="J57" s="35"/>
      <c r="K57" s="21"/>
      <c r="L57" s="35"/>
      <c r="M57" s="21"/>
      <c r="N57" s="55"/>
      <c r="O57" s="36"/>
      <c r="P57" s="21">
        <v>0.8</v>
      </c>
      <c r="Q57" s="21">
        <v>1</v>
      </c>
      <c r="R57" s="21">
        <v>1</v>
      </c>
      <c r="S57" s="21">
        <v>3</v>
      </c>
      <c r="T57" s="21">
        <f t="shared" si="2"/>
        <v>2.4000000000000004</v>
      </c>
    </row>
    <row r="58" spans="2:20" x14ac:dyDescent="0.3">
      <c r="B58" s="21">
        <v>52</v>
      </c>
      <c r="C58" s="28" t="s">
        <v>84</v>
      </c>
      <c r="D58" s="25" t="s">
        <v>96</v>
      </c>
      <c r="E58" s="34">
        <f t="shared" si="4"/>
        <v>2.4000000000000004</v>
      </c>
      <c r="F58" s="35" t="s">
        <v>172</v>
      </c>
      <c r="G58" s="21">
        <v>90</v>
      </c>
      <c r="H58" s="35" t="s">
        <v>172</v>
      </c>
      <c r="I58" s="21">
        <f t="shared" si="5"/>
        <v>216.00000000000003</v>
      </c>
      <c r="J58" s="35"/>
      <c r="K58" s="21"/>
      <c r="L58" s="35"/>
      <c r="M58" s="21"/>
      <c r="N58" s="55"/>
      <c r="O58" s="36"/>
      <c r="P58" s="21">
        <v>0.8</v>
      </c>
      <c r="Q58" s="21">
        <v>1</v>
      </c>
      <c r="R58" s="21">
        <v>1</v>
      </c>
      <c r="S58" s="21">
        <v>3</v>
      </c>
      <c r="T58" s="21">
        <f t="shared" si="2"/>
        <v>2.4000000000000004</v>
      </c>
    </row>
    <row r="59" spans="2:20" x14ac:dyDescent="0.3">
      <c r="B59" s="21">
        <v>53</v>
      </c>
      <c r="C59" s="22">
        <v>4.2</v>
      </c>
      <c r="D59" s="25" t="s">
        <v>58</v>
      </c>
      <c r="E59" s="34"/>
      <c r="F59" s="35"/>
      <c r="G59" s="21"/>
      <c r="H59" s="35"/>
      <c r="I59" s="21"/>
      <c r="J59" s="52" t="s">
        <v>172</v>
      </c>
      <c r="K59" s="53">
        <f>SUM(I60:I71)</f>
        <v>11520</v>
      </c>
      <c r="L59" s="35"/>
      <c r="M59" s="21"/>
      <c r="N59" s="55"/>
      <c r="O59" s="36"/>
      <c r="P59" s="21"/>
      <c r="Q59" s="21"/>
      <c r="R59" s="21"/>
      <c r="S59" s="21"/>
      <c r="T59" s="21"/>
    </row>
    <row r="60" spans="2:20" x14ac:dyDescent="0.3">
      <c r="B60" s="21">
        <v>54</v>
      </c>
      <c r="C60" s="28" t="s">
        <v>97</v>
      </c>
      <c r="D60" s="25" t="s">
        <v>109</v>
      </c>
      <c r="E60" s="34">
        <f t="shared" ref="E60:E71" si="6">T60</f>
        <v>8</v>
      </c>
      <c r="F60" s="35" t="s">
        <v>172</v>
      </c>
      <c r="G60" s="21">
        <v>120</v>
      </c>
      <c r="H60" s="35" t="s">
        <v>172</v>
      </c>
      <c r="I60" s="21">
        <f t="shared" ref="I60:I71" si="7">G60*E60</f>
        <v>960</v>
      </c>
      <c r="J60" s="35"/>
      <c r="K60" s="21"/>
      <c r="L60" s="35"/>
      <c r="M60" s="21"/>
      <c r="N60" s="55"/>
      <c r="O60" s="36"/>
      <c r="P60" s="21">
        <v>8</v>
      </c>
      <c r="Q60" s="21">
        <v>1</v>
      </c>
      <c r="R60" s="21">
        <v>1</v>
      </c>
      <c r="S60" s="21">
        <v>1</v>
      </c>
      <c r="T60" s="21">
        <f t="shared" si="2"/>
        <v>8</v>
      </c>
    </row>
    <row r="61" spans="2:20" x14ac:dyDescent="0.3">
      <c r="B61" s="21">
        <v>55</v>
      </c>
      <c r="C61" s="28" t="s">
        <v>98</v>
      </c>
      <c r="D61" s="25" t="s">
        <v>120</v>
      </c>
      <c r="E61" s="34">
        <f t="shared" si="6"/>
        <v>8</v>
      </c>
      <c r="F61" s="35" t="s">
        <v>172</v>
      </c>
      <c r="G61" s="21">
        <v>120</v>
      </c>
      <c r="H61" s="35" t="s">
        <v>172</v>
      </c>
      <c r="I61" s="21">
        <f t="shared" si="7"/>
        <v>960</v>
      </c>
      <c r="J61" s="35"/>
      <c r="K61" s="21"/>
      <c r="L61" s="35"/>
      <c r="M61" s="21"/>
      <c r="N61" s="55"/>
      <c r="O61" s="36"/>
      <c r="P61" s="21">
        <v>8</v>
      </c>
      <c r="Q61" s="21">
        <v>1</v>
      </c>
      <c r="R61" s="21">
        <v>1</v>
      </c>
      <c r="S61" s="21">
        <v>1</v>
      </c>
      <c r="T61" s="21">
        <f t="shared" si="2"/>
        <v>8</v>
      </c>
    </row>
    <row r="62" spans="2:20" x14ac:dyDescent="0.3">
      <c r="B62" s="21">
        <v>56</v>
      </c>
      <c r="C62" s="28" t="s">
        <v>99</v>
      </c>
      <c r="D62" s="25" t="s">
        <v>110</v>
      </c>
      <c r="E62" s="34">
        <f t="shared" si="6"/>
        <v>8</v>
      </c>
      <c r="F62" s="35" t="s">
        <v>172</v>
      </c>
      <c r="G62" s="21">
        <v>120</v>
      </c>
      <c r="H62" s="35" t="s">
        <v>172</v>
      </c>
      <c r="I62" s="21">
        <f t="shared" si="7"/>
        <v>960</v>
      </c>
      <c r="J62" s="35"/>
      <c r="K62" s="21"/>
      <c r="L62" s="35"/>
      <c r="M62" s="21"/>
      <c r="N62" s="55"/>
      <c r="O62" s="36"/>
      <c r="P62" s="21">
        <v>8</v>
      </c>
      <c r="Q62" s="21">
        <v>1</v>
      </c>
      <c r="R62" s="21">
        <v>1</v>
      </c>
      <c r="S62" s="21">
        <v>1</v>
      </c>
      <c r="T62" s="21">
        <f t="shared" si="2"/>
        <v>8</v>
      </c>
    </row>
    <row r="63" spans="2:20" x14ac:dyDescent="0.3">
      <c r="B63" s="21">
        <v>57</v>
      </c>
      <c r="C63" s="28" t="s">
        <v>100</v>
      </c>
      <c r="D63" s="25" t="s">
        <v>111</v>
      </c>
      <c r="E63" s="34">
        <f t="shared" si="6"/>
        <v>8</v>
      </c>
      <c r="F63" s="35" t="s">
        <v>172</v>
      </c>
      <c r="G63" s="21">
        <v>120</v>
      </c>
      <c r="H63" s="35" t="s">
        <v>172</v>
      </c>
      <c r="I63" s="21">
        <f t="shared" si="7"/>
        <v>960</v>
      </c>
      <c r="J63" s="35"/>
      <c r="K63" s="21"/>
      <c r="L63" s="35"/>
      <c r="M63" s="21"/>
      <c r="N63" s="55"/>
      <c r="O63" s="36"/>
      <c r="P63" s="21">
        <v>8</v>
      </c>
      <c r="Q63" s="21">
        <v>1</v>
      </c>
      <c r="R63" s="21">
        <v>1</v>
      </c>
      <c r="S63" s="21">
        <v>1</v>
      </c>
      <c r="T63" s="21">
        <f t="shared" si="2"/>
        <v>8</v>
      </c>
    </row>
    <row r="64" spans="2:20" x14ac:dyDescent="0.3">
      <c r="B64" s="21">
        <v>58</v>
      </c>
      <c r="C64" s="28" t="s">
        <v>101</v>
      </c>
      <c r="D64" s="25" t="s">
        <v>112</v>
      </c>
      <c r="E64" s="34">
        <f t="shared" si="6"/>
        <v>8</v>
      </c>
      <c r="F64" s="35" t="s">
        <v>172</v>
      </c>
      <c r="G64" s="21">
        <v>120</v>
      </c>
      <c r="H64" s="35" t="s">
        <v>172</v>
      </c>
      <c r="I64" s="21">
        <f t="shared" si="7"/>
        <v>960</v>
      </c>
      <c r="J64" s="35"/>
      <c r="K64" s="21"/>
      <c r="L64" s="35"/>
      <c r="M64" s="21"/>
      <c r="N64" s="55"/>
      <c r="O64" s="36"/>
      <c r="P64" s="21">
        <v>8</v>
      </c>
      <c r="Q64" s="21">
        <v>1</v>
      </c>
      <c r="R64" s="21">
        <v>1</v>
      </c>
      <c r="S64" s="21">
        <v>1</v>
      </c>
      <c r="T64" s="21">
        <f t="shared" si="2"/>
        <v>8</v>
      </c>
    </row>
    <row r="65" spans="2:20" x14ac:dyDescent="0.3">
      <c r="B65" s="21">
        <v>59</v>
      </c>
      <c r="C65" s="28" t="s">
        <v>102</v>
      </c>
      <c r="D65" s="25" t="s">
        <v>113</v>
      </c>
      <c r="E65" s="34">
        <f t="shared" si="6"/>
        <v>8</v>
      </c>
      <c r="F65" s="35" t="s">
        <v>172</v>
      </c>
      <c r="G65" s="21">
        <v>120</v>
      </c>
      <c r="H65" s="35" t="s">
        <v>172</v>
      </c>
      <c r="I65" s="21">
        <f t="shared" si="7"/>
        <v>960</v>
      </c>
      <c r="J65" s="35"/>
      <c r="K65" s="21"/>
      <c r="L65" s="35"/>
      <c r="M65" s="21"/>
      <c r="N65" s="55"/>
      <c r="O65" s="36"/>
      <c r="P65" s="21">
        <v>8</v>
      </c>
      <c r="Q65" s="21">
        <v>1</v>
      </c>
      <c r="R65" s="21">
        <v>1</v>
      </c>
      <c r="S65" s="21">
        <v>1</v>
      </c>
      <c r="T65" s="21">
        <f t="shared" si="2"/>
        <v>8</v>
      </c>
    </row>
    <row r="66" spans="2:20" x14ac:dyDescent="0.3">
      <c r="B66" s="21">
        <v>60</v>
      </c>
      <c r="C66" s="28" t="s">
        <v>103</v>
      </c>
      <c r="D66" s="25" t="s">
        <v>114</v>
      </c>
      <c r="E66" s="34">
        <f t="shared" si="6"/>
        <v>8</v>
      </c>
      <c r="F66" s="35" t="s">
        <v>172</v>
      </c>
      <c r="G66" s="21">
        <v>120</v>
      </c>
      <c r="H66" s="35" t="s">
        <v>172</v>
      </c>
      <c r="I66" s="21">
        <f t="shared" si="7"/>
        <v>960</v>
      </c>
      <c r="J66" s="35"/>
      <c r="K66" s="21"/>
      <c r="L66" s="35"/>
      <c r="M66" s="21"/>
      <c r="N66" s="55"/>
      <c r="O66" s="36"/>
      <c r="P66" s="21">
        <v>8</v>
      </c>
      <c r="Q66" s="21">
        <v>1</v>
      </c>
      <c r="R66" s="21">
        <v>1</v>
      </c>
      <c r="S66" s="21">
        <v>1</v>
      </c>
      <c r="T66" s="21">
        <f t="shared" si="2"/>
        <v>8</v>
      </c>
    </row>
    <row r="67" spans="2:20" x14ac:dyDescent="0.3">
      <c r="B67" s="21">
        <v>61</v>
      </c>
      <c r="C67" s="28" t="s">
        <v>104</v>
      </c>
      <c r="D67" s="25" t="s">
        <v>115</v>
      </c>
      <c r="E67" s="34">
        <f t="shared" si="6"/>
        <v>8</v>
      </c>
      <c r="F67" s="35" t="s">
        <v>172</v>
      </c>
      <c r="G67" s="21">
        <v>120</v>
      </c>
      <c r="H67" s="35" t="s">
        <v>172</v>
      </c>
      <c r="I67" s="21">
        <f t="shared" si="7"/>
        <v>960</v>
      </c>
      <c r="J67" s="35"/>
      <c r="K67" s="21"/>
      <c r="L67" s="35"/>
      <c r="M67" s="21"/>
      <c r="N67" s="55"/>
      <c r="O67" s="36"/>
      <c r="P67" s="21">
        <v>8</v>
      </c>
      <c r="Q67" s="21">
        <v>1</v>
      </c>
      <c r="R67" s="21">
        <v>1</v>
      </c>
      <c r="S67" s="21">
        <v>1</v>
      </c>
      <c r="T67" s="21">
        <f t="shared" si="2"/>
        <v>8</v>
      </c>
    </row>
    <row r="68" spans="2:20" x14ac:dyDescent="0.3">
      <c r="B68" s="21">
        <v>62</v>
      </c>
      <c r="C68" s="28" t="s">
        <v>105</v>
      </c>
      <c r="D68" s="25" t="s">
        <v>116</v>
      </c>
      <c r="E68" s="34">
        <f t="shared" si="6"/>
        <v>8</v>
      </c>
      <c r="F68" s="35" t="s">
        <v>172</v>
      </c>
      <c r="G68" s="21">
        <v>120</v>
      </c>
      <c r="H68" s="35" t="s">
        <v>172</v>
      </c>
      <c r="I68" s="21">
        <f t="shared" si="7"/>
        <v>960</v>
      </c>
      <c r="J68" s="35"/>
      <c r="K68" s="21"/>
      <c r="L68" s="35"/>
      <c r="M68" s="21"/>
      <c r="N68" s="55"/>
      <c r="O68" s="36"/>
      <c r="P68" s="21">
        <v>8</v>
      </c>
      <c r="Q68" s="21">
        <v>1</v>
      </c>
      <c r="R68" s="21">
        <v>1</v>
      </c>
      <c r="S68" s="21">
        <v>1</v>
      </c>
      <c r="T68" s="21">
        <f t="shared" si="2"/>
        <v>8</v>
      </c>
    </row>
    <row r="69" spans="2:20" x14ac:dyDescent="0.3">
      <c r="B69" s="21">
        <v>63</v>
      </c>
      <c r="C69" s="28" t="s">
        <v>106</v>
      </c>
      <c r="D69" s="25" t="s">
        <v>117</v>
      </c>
      <c r="E69" s="34">
        <f t="shared" si="6"/>
        <v>8</v>
      </c>
      <c r="F69" s="35" t="s">
        <v>172</v>
      </c>
      <c r="G69" s="21">
        <v>120</v>
      </c>
      <c r="H69" s="35" t="s">
        <v>172</v>
      </c>
      <c r="I69" s="21">
        <f t="shared" si="7"/>
        <v>960</v>
      </c>
      <c r="J69" s="35"/>
      <c r="K69" s="21"/>
      <c r="L69" s="35"/>
      <c r="M69" s="21"/>
      <c r="N69" s="55"/>
      <c r="O69" s="36"/>
      <c r="P69" s="21">
        <v>8</v>
      </c>
      <c r="Q69" s="21">
        <v>1</v>
      </c>
      <c r="R69" s="21">
        <v>1</v>
      </c>
      <c r="S69" s="21">
        <v>1</v>
      </c>
      <c r="T69" s="21">
        <f t="shared" si="2"/>
        <v>8</v>
      </c>
    </row>
    <row r="70" spans="2:20" x14ac:dyDescent="0.3">
      <c r="B70" s="21">
        <v>64</v>
      </c>
      <c r="C70" s="28" t="s">
        <v>107</v>
      </c>
      <c r="D70" s="25" t="s">
        <v>118</v>
      </c>
      <c r="E70" s="34">
        <f t="shared" si="6"/>
        <v>8</v>
      </c>
      <c r="F70" s="35" t="s">
        <v>172</v>
      </c>
      <c r="G70" s="21">
        <v>120</v>
      </c>
      <c r="H70" s="35" t="s">
        <v>172</v>
      </c>
      <c r="I70" s="21">
        <f t="shared" si="7"/>
        <v>960</v>
      </c>
      <c r="J70" s="35"/>
      <c r="K70" s="21"/>
      <c r="L70" s="35"/>
      <c r="M70" s="21"/>
      <c r="N70" s="55"/>
      <c r="O70" s="36"/>
      <c r="P70" s="21">
        <v>8</v>
      </c>
      <c r="Q70" s="21">
        <v>1</v>
      </c>
      <c r="R70" s="21">
        <v>1</v>
      </c>
      <c r="S70" s="21">
        <v>1</v>
      </c>
      <c r="T70" s="21">
        <f t="shared" si="2"/>
        <v>8</v>
      </c>
    </row>
    <row r="71" spans="2:20" x14ac:dyDescent="0.3">
      <c r="B71" s="21">
        <v>65</v>
      </c>
      <c r="C71" s="28" t="s">
        <v>108</v>
      </c>
      <c r="D71" s="25" t="s">
        <v>119</v>
      </c>
      <c r="E71" s="34">
        <f t="shared" si="6"/>
        <v>8</v>
      </c>
      <c r="F71" s="35" t="s">
        <v>172</v>
      </c>
      <c r="G71" s="21">
        <v>120</v>
      </c>
      <c r="H71" s="35" t="s">
        <v>172</v>
      </c>
      <c r="I71" s="21">
        <f t="shared" si="7"/>
        <v>960</v>
      </c>
      <c r="J71" s="35"/>
      <c r="K71" s="21"/>
      <c r="L71" s="35"/>
      <c r="M71" s="21"/>
      <c r="N71" s="55"/>
      <c r="O71" s="36"/>
      <c r="P71" s="21">
        <v>8</v>
      </c>
      <c r="Q71" s="21">
        <v>1</v>
      </c>
      <c r="R71" s="21">
        <v>1</v>
      </c>
      <c r="S71" s="21">
        <v>1</v>
      </c>
      <c r="T71" s="21">
        <f t="shared" si="2"/>
        <v>8</v>
      </c>
    </row>
    <row r="72" spans="2:20" x14ac:dyDescent="0.3">
      <c r="B72" s="21">
        <v>66</v>
      </c>
      <c r="C72" s="22">
        <v>4.3</v>
      </c>
      <c r="D72" s="25" t="s">
        <v>60</v>
      </c>
      <c r="E72" s="34"/>
      <c r="F72" s="35"/>
      <c r="G72" s="21"/>
      <c r="H72" s="35"/>
      <c r="I72" s="21"/>
      <c r="J72" s="52" t="s">
        <v>172</v>
      </c>
      <c r="K72" s="53">
        <f>SUM(I73:I84)</f>
        <v>2592.0000000000005</v>
      </c>
      <c r="L72" s="35"/>
      <c r="M72" s="21"/>
      <c r="N72" s="55"/>
      <c r="O72" s="36"/>
      <c r="P72" s="21"/>
      <c r="Q72" s="21"/>
      <c r="R72" s="21"/>
      <c r="S72" s="21"/>
      <c r="T72" s="21"/>
    </row>
    <row r="73" spans="2:20" x14ac:dyDescent="0.3">
      <c r="B73" s="21">
        <v>67</v>
      </c>
      <c r="C73" s="24" t="s">
        <v>121</v>
      </c>
      <c r="D73" s="25" t="s">
        <v>133</v>
      </c>
      <c r="E73" s="34">
        <f t="shared" ref="E73:E84" si="8">T73</f>
        <v>2.4000000000000004</v>
      </c>
      <c r="F73" s="35" t="s">
        <v>172</v>
      </c>
      <c r="G73" s="21">
        <v>90</v>
      </c>
      <c r="H73" s="35" t="s">
        <v>172</v>
      </c>
      <c r="I73" s="21">
        <f t="shared" ref="I73:I84" si="9">G73*E73</f>
        <v>216.00000000000003</v>
      </c>
      <c r="J73" s="35"/>
      <c r="K73" s="21"/>
      <c r="L73" s="35"/>
      <c r="M73" s="21"/>
      <c r="N73" s="55"/>
      <c r="O73" s="36"/>
      <c r="P73" s="21">
        <v>0.8</v>
      </c>
      <c r="Q73" s="21">
        <v>1</v>
      </c>
      <c r="R73" s="21">
        <v>1</v>
      </c>
      <c r="S73" s="21">
        <v>3</v>
      </c>
      <c r="T73" s="21">
        <f t="shared" si="2"/>
        <v>2.4000000000000004</v>
      </c>
    </row>
    <row r="74" spans="2:20" x14ac:dyDescent="0.3">
      <c r="B74" s="21">
        <v>68</v>
      </c>
      <c r="C74" s="24" t="s">
        <v>122</v>
      </c>
      <c r="D74" s="25" t="s">
        <v>134</v>
      </c>
      <c r="E74" s="34">
        <f t="shared" si="8"/>
        <v>2.4000000000000004</v>
      </c>
      <c r="F74" s="35" t="s">
        <v>172</v>
      </c>
      <c r="G74" s="21">
        <v>90</v>
      </c>
      <c r="H74" s="35" t="s">
        <v>172</v>
      </c>
      <c r="I74" s="21">
        <f t="shared" si="9"/>
        <v>216.00000000000003</v>
      </c>
      <c r="J74" s="35"/>
      <c r="K74" s="21"/>
      <c r="L74" s="35"/>
      <c r="M74" s="21"/>
      <c r="N74" s="55"/>
      <c r="O74" s="36"/>
      <c r="P74" s="21">
        <v>0.8</v>
      </c>
      <c r="Q74" s="21">
        <v>1</v>
      </c>
      <c r="R74" s="21">
        <v>1</v>
      </c>
      <c r="S74" s="21">
        <v>3</v>
      </c>
      <c r="T74" s="21">
        <f t="shared" si="2"/>
        <v>2.4000000000000004</v>
      </c>
    </row>
    <row r="75" spans="2:20" x14ac:dyDescent="0.3">
      <c r="B75" s="21">
        <v>69</v>
      </c>
      <c r="C75" s="24" t="s">
        <v>123</v>
      </c>
      <c r="D75" s="25" t="s">
        <v>135</v>
      </c>
      <c r="E75" s="34">
        <f t="shared" si="8"/>
        <v>2.4000000000000004</v>
      </c>
      <c r="F75" s="35" t="s">
        <v>172</v>
      </c>
      <c r="G75" s="21">
        <v>90</v>
      </c>
      <c r="H75" s="35" t="s">
        <v>172</v>
      </c>
      <c r="I75" s="21">
        <f t="shared" si="9"/>
        <v>216.00000000000003</v>
      </c>
      <c r="J75" s="35"/>
      <c r="K75" s="21"/>
      <c r="L75" s="35"/>
      <c r="M75" s="21"/>
      <c r="N75" s="55"/>
      <c r="O75" s="36"/>
      <c r="P75" s="21">
        <v>0.8</v>
      </c>
      <c r="Q75" s="21">
        <v>1</v>
      </c>
      <c r="R75" s="21">
        <v>1</v>
      </c>
      <c r="S75" s="21">
        <v>3</v>
      </c>
      <c r="T75" s="21">
        <f t="shared" ref="T75:T101" si="10">(P75*Q75*R75*S75)</f>
        <v>2.4000000000000004</v>
      </c>
    </row>
    <row r="76" spans="2:20" x14ac:dyDescent="0.3">
      <c r="B76" s="21">
        <v>70</v>
      </c>
      <c r="C76" s="24" t="s">
        <v>124</v>
      </c>
      <c r="D76" s="25" t="s">
        <v>136</v>
      </c>
      <c r="E76" s="34">
        <f t="shared" si="8"/>
        <v>2.4000000000000004</v>
      </c>
      <c r="F76" s="35" t="s">
        <v>172</v>
      </c>
      <c r="G76" s="21">
        <v>90</v>
      </c>
      <c r="H76" s="35" t="s">
        <v>172</v>
      </c>
      <c r="I76" s="21">
        <f t="shared" si="9"/>
        <v>216.00000000000003</v>
      </c>
      <c r="J76" s="35"/>
      <c r="K76" s="21"/>
      <c r="L76" s="35"/>
      <c r="M76" s="21"/>
      <c r="N76" s="55"/>
      <c r="O76" s="36"/>
      <c r="P76" s="21">
        <v>0.8</v>
      </c>
      <c r="Q76" s="21">
        <v>1</v>
      </c>
      <c r="R76" s="21">
        <v>1</v>
      </c>
      <c r="S76" s="21">
        <v>3</v>
      </c>
      <c r="T76" s="21">
        <f t="shared" si="10"/>
        <v>2.4000000000000004</v>
      </c>
    </row>
    <row r="77" spans="2:20" x14ac:dyDescent="0.3">
      <c r="B77" s="21">
        <v>71</v>
      </c>
      <c r="C77" s="24" t="s">
        <v>125</v>
      </c>
      <c r="D77" s="25" t="s">
        <v>137</v>
      </c>
      <c r="E77" s="34">
        <f t="shared" si="8"/>
        <v>2.4000000000000004</v>
      </c>
      <c r="F77" s="35" t="s">
        <v>172</v>
      </c>
      <c r="G77" s="21">
        <v>90</v>
      </c>
      <c r="H77" s="35" t="s">
        <v>172</v>
      </c>
      <c r="I77" s="21">
        <f t="shared" si="9"/>
        <v>216.00000000000003</v>
      </c>
      <c r="J77" s="35"/>
      <c r="K77" s="21"/>
      <c r="L77" s="35"/>
      <c r="M77" s="21"/>
      <c r="N77" s="55"/>
      <c r="O77" s="36"/>
      <c r="P77" s="21">
        <v>0.8</v>
      </c>
      <c r="Q77" s="21">
        <v>1</v>
      </c>
      <c r="R77" s="21">
        <v>1</v>
      </c>
      <c r="S77" s="21">
        <v>3</v>
      </c>
      <c r="T77" s="21">
        <f t="shared" si="10"/>
        <v>2.4000000000000004</v>
      </c>
    </row>
    <row r="78" spans="2:20" x14ac:dyDescent="0.3">
      <c r="B78" s="21">
        <v>72</v>
      </c>
      <c r="C78" s="24" t="s">
        <v>126</v>
      </c>
      <c r="D78" s="25" t="s">
        <v>138</v>
      </c>
      <c r="E78" s="34">
        <f t="shared" si="8"/>
        <v>2.4000000000000004</v>
      </c>
      <c r="F78" s="35" t="s">
        <v>172</v>
      </c>
      <c r="G78" s="21">
        <v>90</v>
      </c>
      <c r="H78" s="35" t="s">
        <v>172</v>
      </c>
      <c r="I78" s="21">
        <f t="shared" si="9"/>
        <v>216.00000000000003</v>
      </c>
      <c r="J78" s="35"/>
      <c r="K78" s="21"/>
      <c r="L78" s="35"/>
      <c r="M78" s="21"/>
      <c r="N78" s="55"/>
      <c r="O78" s="36"/>
      <c r="P78" s="21">
        <v>0.8</v>
      </c>
      <c r="Q78" s="21">
        <v>1</v>
      </c>
      <c r="R78" s="21">
        <v>1</v>
      </c>
      <c r="S78" s="21">
        <v>3</v>
      </c>
      <c r="T78" s="21">
        <f t="shared" si="10"/>
        <v>2.4000000000000004</v>
      </c>
    </row>
    <row r="79" spans="2:20" x14ac:dyDescent="0.3">
      <c r="B79" s="21">
        <v>73</v>
      </c>
      <c r="C79" s="24" t="s">
        <v>127</v>
      </c>
      <c r="D79" s="25" t="s">
        <v>139</v>
      </c>
      <c r="E79" s="34">
        <f t="shared" si="8"/>
        <v>2.4000000000000004</v>
      </c>
      <c r="F79" s="35" t="s">
        <v>172</v>
      </c>
      <c r="G79" s="21">
        <v>90</v>
      </c>
      <c r="H79" s="35" t="s">
        <v>172</v>
      </c>
      <c r="I79" s="21">
        <f t="shared" si="9"/>
        <v>216.00000000000003</v>
      </c>
      <c r="J79" s="35"/>
      <c r="K79" s="21"/>
      <c r="L79" s="35"/>
      <c r="M79" s="21"/>
      <c r="N79" s="55"/>
      <c r="O79" s="36"/>
      <c r="P79" s="21">
        <v>0.8</v>
      </c>
      <c r="Q79" s="21">
        <v>1</v>
      </c>
      <c r="R79" s="21">
        <v>1</v>
      </c>
      <c r="S79" s="21">
        <v>3</v>
      </c>
      <c r="T79" s="21">
        <f t="shared" si="10"/>
        <v>2.4000000000000004</v>
      </c>
    </row>
    <row r="80" spans="2:20" x14ac:dyDescent="0.3">
      <c r="B80" s="21">
        <v>74</v>
      </c>
      <c r="C80" s="24" t="s">
        <v>128</v>
      </c>
      <c r="D80" s="25" t="s">
        <v>140</v>
      </c>
      <c r="E80" s="34">
        <f t="shared" si="8"/>
        <v>2.4000000000000004</v>
      </c>
      <c r="F80" s="35" t="s">
        <v>172</v>
      </c>
      <c r="G80" s="21">
        <v>90</v>
      </c>
      <c r="H80" s="35" t="s">
        <v>172</v>
      </c>
      <c r="I80" s="21">
        <f t="shared" si="9"/>
        <v>216.00000000000003</v>
      </c>
      <c r="J80" s="35"/>
      <c r="K80" s="21"/>
      <c r="L80" s="35"/>
      <c r="M80" s="21"/>
      <c r="N80" s="55"/>
      <c r="O80" s="36"/>
      <c r="P80" s="21">
        <v>0.8</v>
      </c>
      <c r="Q80" s="21">
        <v>1</v>
      </c>
      <c r="R80" s="21">
        <v>1</v>
      </c>
      <c r="S80" s="21">
        <v>3</v>
      </c>
      <c r="T80" s="21">
        <f t="shared" si="10"/>
        <v>2.4000000000000004</v>
      </c>
    </row>
    <row r="81" spans="2:20" x14ac:dyDescent="0.3">
      <c r="B81" s="21">
        <v>75</v>
      </c>
      <c r="C81" s="24" t="s">
        <v>129</v>
      </c>
      <c r="D81" s="25" t="s">
        <v>141</v>
      </c>
      <c r="E81" s="34">
        <f t="shared" si="8"/>
        <v>2.4000000000000004</v>
      </c>
      <c r="F81" s="35" t="s">
        <v>172</v>
      </c>
      <c r="G81" s="21">
        <v>90</v>
      </c>
      <c r="H81" s="35" t="s">
        <v>172</v>
      </c>
      <c r="I81" s="21">
        <f t="shared" si="9"/>
        <v>216.00000000000003</v>
      </c>
      <c r="J81" s="35"/>
      <c r="K81" s="21"/>
      <c r="L81" s="35"/>
      <c r="M81" s="21"/>
      <c r="N81" s="55"/>
      <c r="O81" s="36"/>
      <c r="P81" s="21">
        <v>0.8</v>
      </c>
      <c r="Q81" s="21">
        <v>1</v>
      </c>
      <c r="R81" s="21">
        <v>1</v>
      </c>
      <c r="S81" s="21">
        <v>3</v>
      </c>
      <c r="T81" s="21">
        <f t="shared" si="10"/>
        <v>2.4000000000000004</v>
      </c>
    </row>
    <row r="82" spans="2:20" x14ac:dyDescent="0.3">
      <c r="B82" s="21">
        <v>76</v>
      </c>
      <c r="C82" s="24" t="s">
        <v>130</v>
      </c>
      <c r="D82" s="25" t="s">
        <v>142</v>
      </c>
      <c r="E82" s="34">
        <f t="shared" si="8"/>
        <v>2.4000000000000004</v>
      </c>
      <c r="F82" s="35" t="s">
        <v>172</v>
      </c>
      <c r="G82" s="21">
        <v>90</v>
      </c>
      <c r="H82" s="35" t="s">
        <v>172</v>
      </c>
      <c r="I82" s="21">
        <f t="shared" si="9"/>
        <v>216.00000000000003</v>
      </c>
      <c r="J82" s="35"/>
      <c r="K82" s="21"/>
      <c r="L82" s="35"/>
      <c r="M82" s="21"/>
      <c r="N82" s="55"/>
      <c r="O82" s="36"/>
      <c r="P82" s="21">
        <v>0.8</v>
      </c>
      <c r="Q82" s="21">
        <v>1</v>
      </c>
      <c r="R82" s="21">
        <v>1</v>
      </c>
      <c r="S82" s="21">
        <v>3</v>
      </c>
      <c r="T82" s="21">
        <f t="shared" si="10"/>
        <v>2.4000000000000004</v>
      </c>
    </row>
    <row r="83" spans="2:20" x14ac:dyDescent="0.3">
      <c r="B83" s="21">
        <v>77</v>
      </c>
      <c r="C83" s="24" t="s">
        <v>131</v>
      </c>
      <c r="D83" s="25" t="s">
        <v>143</v>
      </c>
      <c r="E83" s="34">
        <f t="shared" si="8"/>
        <v>2.4000000000000004</v>
      </c>
      <c r="F83" s="35" t="s">
        <v>172</v>
      </c>
      <c r="G83" s="21">
        <v>90</v>
      </c>
      <c r="H83" s="35" t="s">
        <v>172</v>
      </c>
      <c r="I83" s="21">
        <f t="shared" si="9"/>
        <v>216.00000000000003</v>
      </c>
      <c r="J83" s="35"/>
      <c r="K83" s="21"/>
      <c r="L83" s="35"/>
      <c r="M83" s="21"/>
      <c r="N83" s="55"/>
      <c r="O83" s="36"/>
      <c r="P83" s="21">
        <v>0.8</v>
      </c>
      <c r="Q83" s="21">
        <v>1</v>
      </c>
      <c r="R83" s="21">
        <v>1</v>
      </c>
      <c r="S83" s="21">
        <v>3</v>
      </c>
      <c r="T83" s="21">
        <f t="shared" si="10"/>
        <v>2.4000000000000004</v>
      </c>
    </row>
    <row r="84" spans="2:20" x14ac:dyDescent="0.3">
      <c r="B84" s="21">
        <v>78</v>
      </c>
      <c r="C84" s="24" t="s">
        <v>132</v>
      </c>
      <c r="D84" s="25" t="s">
        <v>144</v>
      </c>
      <c r="E84" s="34">
        <f t="shared" si="8"/>
        <v>2.4000000000000004</v>
      </c>
      <c r="F84" s="35" t="s">
        <v>172</v>
      </c>
      <c r="G84" s="21">
        <v>90</v>
      </c>
      <c r="H84" s="35" t="s">
        <v>172</v>
      </c>
      <c r="I84" s="21">
        <f t="shared" si="9"/>
        <v>216.00000000000003</v>
      </c>
      <c r="J84" s="35"/>
      <c r="K84" s="21"/>
      <c r="L84" s="35"/>
      <c r="M84" s="21"/>
      <c r="N84" s="55"/>
      <c r="O84" s="36"/>
      <c r="P84" s="21">
        <v>0.8</v>
      </c>
      <c r="Q84" s="21">
        <v>1</v>
      </c>
      <c r="R84" s="21">
        <v>1</v>
      </c>
      <c r="S84" s="21">
        <v>3</v>
      </c>
      <c r="T84" s="21">
        <f t="shared" si="10"/>
        <v>2.4000000000000004</v>
      </c>
    </row>
    <row r="85" spans="2:20" x14ac:dyDescent="0.3">
      <c r="B85" s="21">
        <v>79</v>
      </c>
      <c r="C85" s="22">
        <v>4.4000000000000004</v>
      </c>
      <c r="D85" s="25" t="s">
        <v>61</v>
      </c>
      <c r="E85" s="34"/>
      <c r="F85" s="35"/>
      <c r="G85" s="21"/>
      <c r="H85" s="35"/>
      <c r="I85" s="21"/>
      <c r="J85" s="52" t="s">
        <v>172</v>
      </c>
      <c r="K85" s="53">
        <f>SUM(I86:I97)</f>
        <v>2592.0000000000005</v>
      </c>
      <c r="L85" s="35"/>
      <c r="M85" s="21"/>
      <c r="N85" s="55"/>
      <c r="O85" s="36"/>
      <c r="P85" s="21"/>
      <c r="Q85" s="21"/>
      <c r="R85" s="21"/>
      <c r="S85" s="21"/>
      <c r="T85" s="21"/>
    </row>
    <row r="86" spans="2:20" x14ac:dyDescent="0.3">
      <c r="B86" s="21">
        <v>80</v>
      </c>
      <c r="C86" s="24" t="s">
        <v>73</v>
      </c>
      <c r="D86" s="25" t="s">
        <v>145</v>
      </c>
      <c r="E86" s="34">
        <f t="shared" ref="E86:E97" si="11">T86</f>
        <v>2.4000000000000004</v>
      </c>
      <c r="F86" s="35" t="s">
        <v>172</v>
      </c>
      <c r="G86" s="21">
        <v>90</v>
      </c>
      <c r="H86" s="35" t="s">
        <v>172</v>
      </c>
      <c r="I86" s="21">
        <f t="shared" ref="I86:I97" si="12">G86*E86</f>
        <v>216.00000000000003</v>
      </c>
      <c r="J86" s="35"/>
      <c r="K86" s="21"/>
      <c r="L86" s="35"/>
      <c r="M86" s="21"/>
      <c r="N86" s="55"/>
      <c r="O86" s="36"/>
      <c r="P86" s="21">
        <v>0.8</v>
      </c>
      <c r="Q86" s="21">
        <v>1</v>
      </c>
      <c r="R86" s="21">
        <v>1</v>
      </c>
      <c r="S86" s="21">
        <v>3</v>
      </c>
      <c r="T86" s="21">
        <f t="shared" si="10"/>
        <v>2.4000000000000004</v>
      </c>
    </row>
    <row r="87" spans="2:20" x14ac:dyDescent="0.3">
      <c r="B87" s="21">
        <v>81</v>
      </c>
      <c r="C87" s="24" t="s">
        <v>74</v>
      </c>
      <c r="D87" s="25" t="s">
        <v>146</v>
      </c>
      <c r="E87" s="34">
        <f t="shared" si="11"/>
        <v>2.4000000000000004</v>
      </c>
      <c r="F87" s="35" t="s">
        <v>172</v>
      </c>
      <c r="G87" s="21">
        <v>90</v>
      </c>
      <c r="H87" s="35" t="s">
        <v>172</v>
      </c>
      <c r="I87" s="21">
        <f t="shared" si="12"/>
        <v>216.00000000000003</v>
      </c>
      <c r="J87" s="35"/>
      <c r="K87" s="21"/>
      <c r="L87" s="35"/>
      <c r="M87" s="21"/>
      <c r="N87" s="55"/>
      <c r="O87" s="36"/>
      <c r="P87" s="21">
        <v>0.8</v>
      </c>
      <c r="Q87" s="21">
        <v>1</v>
      </c>
      <c r="R87" s="21">
        <v>1</v>
      </c>
      <c r="S87" s="21">
        <v>3</v>
      </c>
      <c r="T87" s="21">
        <f t="shared" si="10"/>
        <v>2.4000000000000004</v>
      </c>
    </row>
    <row r="88" spans="2:20" x14ac:dyDescent="0.3">
      <c r="B88" s="21">
        <v>82</v>
      </c>
      <c r="C88" s="24" t="s">
        <v>75</v>
      </c>
      <c r="D88" s="25" t="s">
        <v>147</v>
      </c>
      <c r="E88" s="34">
        <f t="shared" si="11"/>
        <v>2.4000000000000004</v>
      </c>
      <c r="F88" s="35" t="s">
        <v>172</v>
      </c>
      <c r="G88" s="21">
        <v>90</v>
      </c>
      <c r="H88" s="35" t="s">
        <v>172</v>
      </c>
      <c r="I88" s="21">
        <f t="shared" si="12"/>
        <v>216.00000000000003</v>
      </c>
      <c r="J88" s="35"/>
      <c r="K88" s="21"/>
      <c r="L88" s="35"/>
      <c r="M88" s="21"/>
      <c r="N88" s="55"/>
      <c r="O88" s="36"/>
      <c r="P88" s="21">
        <v>0.8</v>
      </c>
      <c r="Q88" s="21">
        <v>1</v>
      </c>
      <c r="R88" s="21">
        <v>1</v>
      </c>
      <c r="S88" s="21">
        <v>3</v>
      </c>
      <c r="T88" s="21">
        <f t="shared" si="10"/>
        <v>2.4000000000000004</v>
      </c>
    </row>
    <row r="89" spans="2:20" x14ac:dyDescent="0.3">
      <c r="B89" s="21">
        <v>83</v>
      </c>
      <c r="C89" s="24" t="s">
        <v>76</v>
      </c>
      <c r="D89" s="25" t="s">
        <v>148</v>
      </c>
      <c r="E89" s="34">
        <f t="shared" si="11"/>
        <v>2.4000000000000004</v>
      </c>
      <c r="F89" s="35" t="s">
        <v>172</v>
      </c>
      <c r="G89" s="21">
        <v>90</v>
      </c>
      <c r="H89" s="35" t="s">
        <v>172</v>
      </c>
      <c r="I89" s="21">
        <f t="shared" si="12"/>
        <v>216.00000000000003</v>
      </c>
      <c r="J89" s="35"/>
      <c r="K89" s="21"/>
      <c r="L89" s="35"/>
      <c r="M89" s="21"/>
      <c r="N89" s="55"/>
      <c r="O89" s="36"/>
      <c r="P89" s="21">
        <v>0.8</v>
      </c>
      <c r="Q89" s="21">
        <v>1</v>
      </c>
      <c r="R89" s="21">
        <v>1</v>
      </c>
      <c r="S89" s="21">
        <v>3</v>
      </c>
      <c r="T89" s="21">
        <f t="shared" si="10"/>
        <v>2.4000000000000004</v>
      </c>
    </row>
    <row r="90" spans="2:20" x14ac:dyDescent="0.3">
      <c r="B90" s="21">
        <v>84</v>
      </c>
      <c r="C90" s="24" t="s">
        <v>77</v>
      </c>
      <c r="D90" s="25" t="s">
        <v>149</v>
      </c>
      <c r="E90" s="34">
        <f t="shared" si="11"/>
        <v>2.4000000000000004</v>
      </c>
      <c r="F90" s="35" t="s">
        <v>172</v>
      </c>
      <c r="G90" s="21">
        <v>90</v>
      </c>
      <c r="H90" s="35" t="s">
        <v>172</v>
      </c>
      <c r="I90" s="21">
        <f t="shared" si="12"/>
        <v>216.00000000000003</v>
      </c>
      <c r="J90" s="35"/>
      <c r="K90" s="21"/>
      <c r="L90" s="35"/>
      <c r="M90" s="21"/>
      <c r="N90" s="55"/>
      <c r="O90" s="36"/>
      <c r="P90" s="21">
        <v>0.8</v>
      </c>
      <c r="Q90" s="21">
        <v>1</v>
      </c>
      <c r="R90" s="21">
        <v>1</v>
      </c>
      <c r="S90" s="21">
        <v>3</v>
      </c>
      <c r="T90" s="21">
        <f t="shared" si="10"/>
        <v>2.4000000000000004</v>
      </c>
    </row>
    <row r="91" spans="2:20" x14ac:dyDescent="0.3">
      <c r="B91" s="21">
        <v>85</v>
      </c>
      <c r="C91" s="24" t="s">
        <v>78</v>
      </c>
      <c r="D91" s="25" t="s">
        <v>150</v>
      </c>
      <c r="E91" s="34">
        <f t="shared" si="11"/>
        <v>2.4000000000000004</v>
      </c>
      <c r="F91" s="35" t="s">
        <v>172</v>
      </c>
      <c r="G91" s="21">
        <v>90</v>
      </c>
      <c r="H91" s="35" t="s">
        <v>172</v>
      </c>
      <c r="I91" s="21">
        <f t="shared" si="12"/>
        <v>216.00000000000003</v>
      </c>
      <c r="J91" s="35"/>
      <c r="K91" s="21"/>
      <c r="L91" s="35"/>
      <c r="M91" s="21"/>
      <c r="N91" s="55"/>
      <c r="O91" s="36"/>
      <c r="P91" s="21">
        <v>0.8</v>
      </c>
      <c r="Q91" s="21">
        <v>1</v>
      </c>
      <c r="R91" s="21">
        <v>1</v>
      </c>
      <c r="S91" s="21">
        <v>3</v>
      </c>
      <c r="T91" s="21">
        <f t="shared" si="10"/>
        <v>2.4000000000000004</v>
      </c>
    </row>
    <row r="92" spans="2:20" x14ac:dyDescent="0.3">
      <c r="B92" s="21">
        <v>86</v>
      </c>
      <c r="C92" s="24" t="s">
        <v>79</v>
      </c>
      <c r="D92" s="25" t="s">
        <v>151</v>
      </c>
      <c r="E92" s="34">
        <f t="shared" si="11"/>
        <v>2.4000000000000004</v>
      </c>
      <c r="F92" s="35" t="s">
        <v>172</v>
      </c>
      <c r="G92" s="21">
        <v>90</v>
      </c>
      <c r="H92" s="35" t="s">
        <v>172</v>
      </c>
      <c r="I92" s="21">
        <f t="shared" si="12"/>
        <v>216.00000000000003</v>
      </c>
      <c r="J92" s="35"/>
      <c r="K92" s="21"/>
      <c r="L92" s="35"/>
      <c r="M92" s="21"/>
      <c r="N92" s="55"/>
      <c r="O92" s="36"/>
      <c r="P92" s="21">
        <v>0.8</v>
      </c>
      <c r="Q92" s="21">
        <v>1</v>
      </c>
      <c r="R92" s="21">
        <v>1</v>
      </c>
      <c r="S92" s="21">
        <v>3</v>
      </c>
      <c r="T92" s="21">
        <f t="shared" si="10"/>
        <v>2.4000000000000004</v>
      </c>
    </row>
    <row r="93" spans="2:20" x14ac:dyDescent="0.3">
      <c r="B93" s="21">
        <v>87</v>
      </c>
      <c r="C93" s="24" t="s">
        <v>80</v>
      </c>
      <c r="D93" s="25" t="s">
        <v>152</v>
      </c>
      <c r="E93" s="34">
        <f t="shared" si="11"/>
        <v>2.4000000000000004</v>
      </c>
      <c r="F93" s="35" t="s">
        <v>172</v>
      </c>
      <c r="G93" s="21">
        <v>90</v>
      </c>
      <c r="H93" s="35" t="s">
        <v>172</v>
      </c>
      <c r="I93" s="21">
        <f t="shared" si="12"/>
        <v>216.00000000000003</v>
      </c>
      <c r="J93" s="35"/>
      <c r="K93" s="21"/>
      <c r="L93" s="35"/>
      <c r="M93" s="21"/>
      <c r="N93" s="55"/>
      <c r="O93" s="36"/>
      <c r="P93" s="21">
        <v>0.8</v>
      </c>
      <c r="Q93" s="21">
        <v>1</v>
      </c>
      <c r="R93" s="21">
        <v>1</v>
      </c>
      <c r="S93" s="21">
        <v>3</v>
      </c>
      <c r="T93" s="21">
        <f t="shared" si="10"/>
        <v>2.4000000000000004</v>
      </c>
    </row>
    <row r="94" spans="2:20" x14ac:dyDescent="0.3">
      <c r="B94" s="21">
        <v>88</v>
      </c>
      <c r="C94" s="24" t="s">
        <v>81</v>
      </c>
      <c r="D94" s="25" t="s">
        <v>153</v>
      </c>
      <c r="E94" s="34">
        <f t="shared" si="11"/>
        <v>2.4000000000000004</v>
      </c>
      <c r="F94" s="35" t="s">
        <v>172</v>
      </c>
      <c r="G94" s="21">
        <v>90</v>
      </c>
      <c r="H94" s="35" t="s">
        <v>172</v>
      </c>
      <c r="I94" s="21">
        <f t="shared" si="12"/>
        <v>216.00000000000003</v>
      </c>
      <c r="J94" s="35"/>
      <c r="K94" s="21"/>
      <c r="L94" s="35"/>
      <c r="M94" s="21"/>
      <c r="N94" s="55"/>
      <c r="O94" s="36"/>
      <c r="P94" s="21">
        <v>0.8</v>
      </c>
      <c r="Q94" s="21">
        <v>1</v>
      </c>
      <c r="R94" s="21">
        <v>1</v>
      </c>
      <c r="S94" s="21">
        <v>3</v>
      </c>
      <c r="T94" s="21">
        <f t="shared" si="10"/>
        <v>2.4000000000000004</v>
      </c>
    </row>
    <row r="95" spans="2:20" x14ac:dyDescent="0.3">
      <c r="B95" s="21">
        <v>89</v>
      </c>
      <c r="C95" s="24" t="s">
        <v>82</v>
      </c>
      <c r="D95" s="25" t="s">
        <v>154</v>
      </c>
      <c r="E95" s="34">
        <f t="shared" si="11"/>
        <v>2.4000000000000004</v>
      </c>
      <c r="F95" s="35" t="s">
        <v>172</v>
      </c>
      <c r="G95" s="21">
        <v>90</v>
      </c>
      <c r="H95" s="35" t="s">
        <v>172</v>
      </c>
      <c r="I95" s="21">
        <f t="shared" si="12"/>
        <v>216.00000000000003</v>
      </c>
      <c r="J95" s="35"/>
      <c r="K95" s="21"/>
      <c r="L95" s="35"/>
      <c r="M95" s="21"/>
      <c r="N95" s="55"/>
      <c r="O95" s="36"/>
      <c r="P95" s="21">
        <v>0.8</v>
      </c>
      <c r="Q95" s="21">
        <v>1</v>
      </c>
      <c r="R95" s="21">
        <v>1</v>
      </c>
      <c r="S95" s="21">
        <v>3</v>
      </c>
      <c r="T95" s="21">
        <f t="shared" si="10"/>
        <v>2.4000000000000004</v>
      </c>
    </row>
    <row r="96" spans="2:20" x14ac:dyDescent="0.3">
      <c r="B96" s="21">
        <v>90</v>
      </c>
      <c r="C96" s="24" t="s">
        <v>83</v>
      </c>
      <c r="D96" s="25" t="s">
        <v>155</v>
      </c>
      <c r="E96" s="34">
        <f t="shared" si="11"/>
        <v>2.4000000000000004</v>
      </c>
      <c r="F96" s="35" t="s">
        <v>172</v>
      </c>
      <c r="G96" s="21">
        <v>90</v>
      </c>
      <c r="H96" s="35" t="s">
        <v>172</v>
      </c>
      <c r="I96" s="21">
        <f t="shared" si="12"/>
        <v>216.00000000000003</v>
      </c>
      <c r="J96" s="35"/>
      <c r="K96" s="21"/>
      <c r="L96" s="35"/>
      <c r="M96" s="21"/>
      <c r="N96" s="55"/>
      <c r="O96" s="36"/>
      <c r="P96" s="21">
        <v>0.8</v>
      </c>
      <c r="Q96" s="21">
        <v>1</v>
      </c>
      <c r="R96" s="21">
        <v>1</v>
      </c>
      <c r="S96" s="21">
        <v>3</v>
      </c>
      <c r="T96" s="21">
        <f t="shared" si="10"/>
        <v>2.4000000000000004</v>
      </c>
    </row>
    <row r="97" spans="1:20" ht="15" customHeight="1" x14ac:dyDescent="0.3">
      <c r="B97" s="21">
        <v>91</v>
      </c>
      <c r="C97" s="24" t="s">
        <v>84</v>
      </c>
      <c r="D97" s="25" t="s">
        <v>156</v>
      </c>
      <c r="E97" s="34">
        <f t="shared" si="11"/>
        <v>2.4000000000000004</v>
      </c>
      <c r="F97" s="35" t="s">
        <v>172</v>
      </c>
      <c r="G97" s="21">
        <v>90</v>
      </c>
      <c r="H97" s="35" t="s">
        <v>172</v>
      </c>
      <c r="I97" s="21">
        <f t="shared" si="12"/>
        <v>216.00000000000003</v>
      </c>
      <c r="J97" s="35"/>
      <c r="K97" s="21"/>
      <c r="L97" s="35"/>
      <c r="M97" s="21"/>
      <c r="N97" s="55"/>
      <c r="O97" s="36"/>
      <c r="P97" s="21">
        <v>0.8</v>
      </c>
      <c r="Q97" s="21">
        <v>1</v>
      </c>
      <c r="R97" s="21">
        <v>1</v>
      </c>
      <c r="S97" s="21">
        <v>3</v>
      </c>
      <c r="T97" s="21">
        <f t="shared" si="10"/>
        <v>2.4000000000000004</v>
      </c>
    </row>
    <row r="98" spans="1:20" x14ac:dyDescent="0.3">
      <c r="B98" s="21">
        <v>92</v>
      </c>
      <c r="C98" s="26">
        <v>5</v>
      </c>
      <c r="D98" s="25" t="s">
        <v>62</v>
      </c>
      <c r="E98" s="34"/>
      <c r="F98" s="35"/>
      <c r="G98" s="21"/>
      <c r="H98" s="35"/>
      <c r="I98" s="21"/>
      <c r="J98" s="35"/>
      <c r="K98" s="21"/>
      <c r="L98" s="50" t="s">
        <v>172</v>
      </c>
      <c r="M98" s="51">
        <f>SUM(K100:K101)</f>
        <v>1920</v>
      </c>
      <c r="N98" s="55">
        <f>(M98/M104)*100</f>
        <v>0.73846153846153839</v>
      </c>
      <c r="O98" s="36"/>
      <c r="P98" s="21"/>
      <c r="Q98" s="21"/>
      <c r="R98" s="21"/>
      <c r="S98" s="21"/>
      <c r="T98" s="21"/>
    </row>
    <row r="99" spans="1:20" x14ac:dyDescent="0.3">
      <c r="B99" s="21">
        <v>93</v>
      </c>
      <c r="C99" s="22">
        <v>5.0999999999999996</v>
      </c>
      <c r="D99" s="25" t="s">
        <v>63</v>
      </c>
      <c r="E99" s="34"/>
      <c r="F99" s="35"/>
      <c r="G99" s="21"/>
      <c r="H99" s="35"/>
      <c r="I99" s="21"/>
      <c r="J99" s="35"/>
      <c r="K99" s="21"/>
      <c r="L99" s="35"/>
      <c r="M99" s="21"/>
      <c r="N99" s="55"/>
      <c r="O99" s="36"/>
      <c r="P99" s="21"/>
      <c r="Q99" s="21"/>
      <c r="R99" s="21"/>
      <c r="S99" s="21"/>
      <c r="T99" s="21"/>
    </row>
    <row r="100" spans="1:20" x14ac:dyDescent="0.3">
      <c r="B100" s="21">
        <v>94</v>
      </c>
      <c r="C100" s="22">
        <v>5.2</v>
      </c>
      <c r="D100" s="25" t="s">
        <v>64</v>
      </c>
      <c r="E100" s="34">
        <f>T100</f>
        <v>8</v>
      </c>
      <c r="F100" s="35" t="s">
        <v>172</v>
      </c>
      <c r="G100" s="21">
        <v>120</v>
      </c>
      <c r="H100" s="35" t="s">
        <v>172</v>
      </c>
      <c r="I100" s="21">
        <f>G100*E100</f>
        <v>960</v>
      </c>
      <c r="J100" s="50" t="s">
        <v>172</v>
      </c>
      <c r="K100" s="51">
        <f>SUM(I100)</f>
        <v>960</v>
      </c>
      <c r="L100" s="35"/>
      <c r="M100" s="21"/>
      <c r="N100" s="55"/>
      <c r="O100" s="36"/>
      <c r="P100" s="21">
        <v>8</v>
      </c>
      <c r="Q100" s="21">
        <v>1</v>
      </c>
      <c r="R100" s="21">
        <v>1</v>
      </c>
      <c r="S100" s="21">
        <v>1</v>
      </c>
      <c r="T100" s="21">
        <f t="shared" si="10"/>
        <v>8</v>
      </c>
    </row>
    <row r="101" spans="1:20" x14ac:dyDescent="0.3">
      <c r="B101" s="21">
        <v>95</v>
      </c>
      <c r="C101" s="29">
        <v>5.3</v>
      </c>
      <c r="D101" s="30" t="s">
        <v>171</v>
      </c>
      <c r="E101" s="34">
        <f>T101</f>
        <v>8</v>
      </c>
      <c r="F101" s="35" t="s">
        <v>172</v>
      </c>
      <c r="G101" s="21">
        <v>120</v>
      </c>
      <c r="H101" s="35" t="s">
        <v>172</v>
      </c>
      <c r="I101" s="21">
        <f>G101*E101</f>
        <v>960</v>
      </c>
      <c r="J101" s="50" t="s">
        <v>172</v>
      </c>
      <c r="K101" s="51">
        <f>SUM(I101)</f>
        <v>960</v>
      </c>
      <c r="L101" s="35"/>
      <c r="M101" s="21"/>
      <c r="N101" s="55"/>
      <c r="O101" s="36"/>
      <c r="P101" s="21">
        <v>8</v>
      </c>
      <c r="Q101" s="21">
        <v>1</v>
      </c>
      <c r="R101" s="21">
        <v>1</v>
      </c>
      <c r="S101" s="21">
        <v>1</v>
      </c>
      <c r="T101" s="21">
        <f t="shared" si="10"/>
        <v>8</v>
      </c>
    </row>
    <row r="102" spans="1:20" s="56" customFormat="1" ht="18.600000000000001" customHeight="1" x14ac:dyDescent="0.3">
      <c r="A102" s="1"/>
      <c r="B102" s="68" t="s">
        <v>173</v>
      </c>
      <c r="C102" s="57"/>
      <c r="D102" s="58"/>
      <c r="E102" s="58"/>
      <c r="F102" s="59"/>
      <c r="G102" s="57"/>
      <c r="H102" s="59"/>
      <c r="I102" s="57"/>
      <c r="J102" s="59"/>
      <c r="K102" s="57"/>
      <c r="L102" s="59"/>
      <c r="M102" s="60">
        <f>SUM(M7:M98)</f>
        <v>143088</v>
      </c>
      <c r="N102" s="66">
        <f>SUM(N7:N98)</f>
        <v>55.033846153846156</v>
      </c>
      <c r="O102" s="57"/>
      <c r="P102" s="57"/>
      <c r="Q102" s="57"/>
      <c r="R102" s="57"/>
      <c r="S102" s="57"/>
      <c r="T102" s="57"/>
    </row>
    <row r="103" spans="1:20" s="56" customFormat="1" ht="18.600000000000001" customHeight="1" x14ac:dyDescent="0.3">
      <c r="A103" s="1"/>
      <c r="B103" s="69" t="s">
        <v>175</v>
      </c>
      <c r="C103" s="61"/>
      <c r="D103" s="62"/>
      <c r="E103" s="62"/>
      <c r="F103" s="63"/>
      <c r="G103" s="61"/>
      <c r="H103" s="63"/>
      <c r="I103" s="61"/>
      <c r="J103" s="63"/>
      <c r="K103" s="61"/>
      <c r="L103" s="63"/>
      <c r="M103" s="64">
        <f>(M104-M102)</f>
        <v>116912</v>
      </c>
      <c r="N103" s="67">
        <f>(M103/M104)*100</f>
        <v>44.966153846153844</v>
      </c>
      <c r="O103" s="61"/>
      <c r="P103" s="61"/>
      <c r="Q103" s="61"/>
      <c r="R103" s="61"/>
      <c r="S103" s="61"/>
      <c r="T103" s="61"/>
    </row>
    <row r="104" spans="1:20" s="56" customFormat="1" ht="18.600000000000001" customHeight="1" x14ac:dyDescent="0.3">
      <c r="A104" s="1"/>
      <c r="B104" s="69" t="s">
        <v>174</v>
      </c>
      <c r="C104" s="61"/>
      <c r="D104" s="62"/>
      <c r="E104" s="62"/>
      <c r="F104" s="63"/>
      <c r="G104" s="61"/>
      <c r="H104" s="63"/>
      <c r="I104" s="61"/>
      <c r="J104" s="63"/>
      <c r="K104" s="61"/>
      <c r="L104" s="63"/>
      <c r="M104" s="65">
        <v>260000</v>
      </c>
      <c r="N104" s="61"/>
      <c r="O104" s="61"/>
      <c r="P104" s="61"/>
      <c r="Q104" s="61"/>
      <c r="R104" s="61"/>
      <c r="S104" s="61"/>
      <c r="T104" s="61"/>
    </row>
    <row r="105" spans="1:20" x14ac:dyDescent="0.3">
      <c r="B105" s="16"/>
      <c r="D105" s="4"/>
    </row>
    <row r="106" spans="1:20" x14ac:dyDescent="0.3">
      <c r="B106" s="16"/>
      <c r="D106" s="4"/>
    </row>
  </sheetData>
  <mergeCells count="1">
    <mergeCell ref="K5:K6"/>
  </mergeCells>
  <phoneticPr fontId="3" type="noConversion"/>
  <printOptions horizontalCentered="1"/>
  <pageMargins left="0.25" right="0.25" top="0.75" bottom="0.75" header="0.3" footer="0.3"/>
  <pageSetup paperSize="9" scale="4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Sheet1!prevWBS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tamim hasan</dc:creator>
  <cp:lastModifiedBy>Tamim Hasan</cp:lastModifiedBy>
  <cp:lastPrinted>2023-09-24T21:54:35Z</cp:lastPrinted>
  <dcterms:created xsi:type="dcterms:W3CDTF">2015-06-05T18:17:20Z</dcterms:created>
  <dcterms:modified xsi:type="dcterms:W3CDTF">2023-09-24T21:55:54Z</dcterms:modified>
</cp:coreProperties>
</file>