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SEME2\7401 LEADERSHIP IN IT PROJECT MANAGEMENT\Assignment 2\Final one\"/>
    </mc:Choice>
  </mc:AlternateContent>
  <xr:revisionPtr revIDLastSave="0" documentId="13_ncr:1_{C7F1272A-9654-4E3E-9DB6-D22A727E8DF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nancial Analysis " sheetId="1" r:id="rId1"/>
    <sheet name="Pay Ba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F6" i="2"/>
  <c r="F7" i="2"/>
  <c r="F5" i="2"/>
  <c r="F4" i="2"/>
  <c r="G4" i="2" s="1"/>
  <c r="G5" i="2" s="1"/>
  <c r="G6" i="2" s="1"/>
  <c r="G7" i="2" s="1"/>
  <c r="E4" i="2"/>
  <c r="E5" i="2" s="1"/>
  <c r="E6" i="2" s="1"/>
  <c r="E7" i="2" s="1"/>
  <c r="C4" i="2"/>
  <c r="C5" i="2" s="1"/>
  <c r="C6" i="2" s="1"/>
  <c r="C7" i="2" s="1"/>
  <c r="B9" i="1" l="1"/>
  <c r="B10" i="1" s="1"/>
  <c r="C9" i="1"/>
  <c r="E13" i="1" l="1"/>
  <c r="E14" i="1" s="1"/>
  <c r="D13" i="1"/>
  <c r="D14" i="1" s="1"/>
  <c r="C13" i="1"/>
  <c r="C14" i="1" s="1"/>
  <c r="B13" i="1"/>
  <c r="B14" i="1" s="1"/>
  <c r="D9" i="1"/>
  <c r="D10" i="1" s="1"/>
  <c r="E9" i="1"/>
  <c r="C10" i="1"/>
  <c r="E10" i="1"/>
  <c r="F10" i="1" l="1"/>
  <c r="D16" i="1"/>
  <c r="B16" i="1"/>
  <c r="B17" i="1" s="1"/>
  <c r="F14" i="1"/>
  <c r="C16" i="1"/>
  <c r="E16" i="1"/>
  <c r="C17" i="1" l="1"/>
  <c r="D17" i="1" s="1"/>
  <c r="E17" i="1" s="1"/>
  <c r="F16" i="1"/>
  <c r="B19" i="1"/>
</calcChain>
</file>

<file path=xl/sharedStrings.xml><?xml version="1.0" encoding="utf-8"?>
<sst xmlns="http://schemas.openxmlformats.org/spreadsheetml/2006/main" count="28" uniqueCount="26">
  <si>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</si>
  <si>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</si>
  <si>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</si>
  <si>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</si>
  <si>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</si>
  <si>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</si>
  <si>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</si>
  <si>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</si>
  <si>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</si>
  <si>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</si>
  <si>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</si>
  <si>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</si>
  <si>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</si>
  <si>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</si>
  <si>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Payback in Year 2</t>
  </si>
  <si>
    <t>Financial Analysis for Heartland Equestrian Centre App Project</t>
  </si>
  <si>
    <t>There are no additional benefits for improved productivity.</t>
  </si>
  <si>
    <t>The tax rate will remain constant for the entire term.</t>
  </si>
  <si>
    <t>Discount Rate</t>
  </si>
  <si>
    <t>Inflows (Benefits)</t>
  </si>
  <si>
    <t>Outflows (Costs)</t>
  </si>
  <si>
    <t xml:space="preserve">Cash Flow </t>
  </si>
  <si>
    <t xml:space="preserve">Cumulative Cash Flow </t>
  </si>
  <si>
    <t>Payback (years)</t>
  </si>
  <si>
    <t>Cumulative Costs</t>
  </si>
  <si>
    <t>Cumulative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</si>
</sst>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;\(0.00\)"/>
    <numFmt numFmtId="166" formatCode="0_);\(0\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b/>
      <sz val="12"/>
      <name val="Calibri Light"/>
      <family val="2"/>
    </font>
    <font>
      <b/>
      <sz val="18"/>
      <name val="Calibri Light"/>
      <family val="2"/>
    </font>
    <font>
      <b/>
      <sz val="10"/>
      <name val="Calibri Light"/>
      <family val="2"/>
    </font>
    <font>
      <b/>
      <sz val="10"/>
      <color rgb="FF00B050"/>
      <name val="Calibri Light"/>
      <family val="2"/>
    </font>
    <font>
      <b/>
      <sz val="18"/>
      <color theme="0"/>
      <name val="Calibri Light"/>
      <family val="2"/>
    </font>
    <font>
      <b/>
      <sz val="10"/>
      <color theme="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8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wrapText="1"/>
    </xf>
    <xf numFmtId="0" fontId="6" fillId="0" borderId="1" xfId="0" applyFont="1" applyBorder="1"/>
    <xf numFmtId="10" fontId="7" fillId="0" borderId="1" xfId="0" applyNumberFormat="1" applyFont="1" applyBorder="1"/>
    <xf numFmtId="0" fontId="3" fillId="0" borderId="1" xfId="0" applyFont="1" applyBorder="1"/>
    <xf numFmtId="9" fontId="6" fillId="0" borderId="1" xfId="0" applyNumberFormat="1" applyFont="1" applyBorder="1"/>
    <xf numFmtId="0" fontId="7" fillId="0" borderId="1" xfId="2" applyNumberFormat="1" applyFont="1" applyBorder="1"/>
    <xf numFmtId="0" fontId="7" fillId="0" borderId="1" xfId="0" applyFont="1" applyBorder="1"/>
    <xf numFmtId="3" fontId="7" fillId="0" borderId="1" xfId="0" applyNumberFormat="1" applyFont="1" applyBorder="1"/>
    <xf numFmtId="2" fontId="3" fillId="0" borderId="1" xfId="0" applyNumberFormat="1" applyFont="1" applyBorder="1"/>
    <xf numFmtId="164" fontId="6" fillId="0" borderId="1" xfId="1" applyNumberFormat="1" applyFont="1" applyBorder="1"/>
    <xf numFmtId="164" fontId="6" fillId="0" borderId="1" xfId="0" applyNumberFormat="1" applyFont="1" applyBorder="1"/>
    <xf numFmtId="37" fontId="7" fillId="0" borderId="1" xfId="1" applyNumberFormat="1" applyFont="1" applyBorder="1"/>
    <xf numFmtId="0" fontId="6" fillId="0" borderId="1" xfId="1" applyNumberFormat="1" applyFont="1" applyBorder="1"/>
    <xf numFmtId="164" fontId="3" fillId="0" borderId="1" xfId="0" applyNumberFormat="1" applyFont="1" applyBorder="1"/>
    <xf numFmtId="0" fontId="6" fillId="0" borderId="1" xfId="0" applyFont="1" applyBorder="1" applyAlignment="1">
      <alignment horizontal="right"/>
    </xf>
    <xf numFmtId="9" fontId="6" fillId="0" borderId="1" xfId="3" applyFont="1" applyBorder="1"/>
    <xf numFmtId="0" fontId="6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3" fillId="0" borderId="0" xfId="0" applyNumberFormat="1" applyFont="1"/>
    <xf numFmtId="165" fontId="3" fillId="0" borderId="0" xfId="0" applyNumberFormat="1" applyFont="1" applyAlignment="1">
      <alignment horizontal="center" wrapText="1"/>
    </xf>
    <xf numFmtId="165" fontId="3" fillId="0" borderId="0" xfId="0" applyNumberFormat="1" applyFont="1"/>
    <xf numFmtId="166" fontId="3" fillId="0" borderId="0" xfId="0" applyNumberFormat="1" applyFont="1" applyBorder="1"/>
    <xf numFmtId="165" fontId="3" fillId="0" borderId="0" xfId="0" applyNumberFormat="1" applyFont="1" applyBorder="1"/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6" fontId="9" fillId="3" borderId="1" xfId="0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3000000}"/>
    <cellStyle name="Percent" xfId="3" builtinId="5"/>
    <cellStyle name="Percent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 Back</a:t>
            </a:r>
          </a:p>
        </c:rich>
      </c:tx>
      <c:layout>
        <c:manualLayout>
          <c:xMode val="edge"/>
          <c:yMode val="edge"/>
          <c:x val="0.43127777777777776"/>
          <c:y val="2.5193797168111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'Pay Back'!$C$3</c:f>
              <c:strCache>
                <c:ptCount val="1"/>
                <c:pt idx="0">
                  <c:v>Cumulative Benefits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'Pay Back'!$A$4:$A$7</c:f>
              <c:numCache>
                <c:formatCode>0_);\(0\)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'Pay Back'!$C$4:$C$7</c:f>
              <c:numCache>
                <c:formatCode>0_);\(0\)</c:formatCode>
                <c:ptCount val="4"/>
                <c:pt idx="0">
                  <c:v>0</c:v>
                </c:pt>
                <c:pt idx="1">
                  <c:v>130000</c:v>
                </c:pt>
                <c:pt idx="2">
                  <c:v>260000</c:v>
                </c:pt>
                <c:pt idx="3">
                  <c:v>390000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5-48E0-9FC0-BA0C8C91EF9D}"/>
            </c:ext>
          </c:extLst>
        </c:ser>
        <c:ser>
          <c:idx val="2"/>
          <c:order val="2"/>
          <c:tx>
            <c:strRef>
              <c:f>'Pay Back'!$E$3</c:f>
              <c:strCache>
                <c:ptCount val="1"/>
                <c:pt idx="0">
                  <c:v>Cumulative 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'Pay Back'!$A$4:$A$7</c:f>
              <c:numCache>
                <c:formatCode>0_);\(0\)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'Pay Back'!$E$4:$E$7</c:f>
              <c:numCache>
                <c:formatCode>0_);\(0\)</c:formatCode>
                <c:ptCount val="4"/>
                <c:pt idx="0">
                  <c:v>220000</c:v>
                </c:pt>
                <c:pt idx="1">
                  <c:v>230000</c:v>
                </c:pt>
                <c:pt idx="2">
                  <c:v>245000</c:v>
                </c:pt>
                <c:pt idx="3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5-48E0-9FC0-BA0C8C91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06735"/>
        <c:axId val="177073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'Pay Back'!$A$3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'Pay Back'!$A$4:$A$7</c15:sqref>
                        </c15:formulaRef>
                      </c:ext>
                    </c:extLst>
                    <c:numCache>
                      <c:formatCode>0_);\(0\)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'Pay Back'!$A$4:$A$7</c15:sqref>
                        </c15:formulaRef>
                      </c:ext>
                    </c:extLst>
                    <c:numCache>
                      <c:formatCode>0_);\(0\)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95-48E0-9FC0-BA0C8C91EF9D}"/>
                  </c:ext>
                </c:extLst>
              </c15:ser>
            </c15:filteredLineSeries>
          </c:ext>
        </c:extLst>
      </c:lineChart>
      <c:catAx>
        <c:axId val="161770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34751"/>
        <c:crosses val="autoZero"/>
        <c:auto val="1"/>
        <c:lblAlgn val="ctr"/>
        <c:lblOffset val="100"/>
        <c:noMultiLvlLbl val="0"/>
      </c:catAx>
      <c:valAx>
        <c:axId val="17707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85725</xdr:rowOff>
    </xdr:from>
    <xdr:to>
      <xdr:col>6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177165</xdr:colOff>
      <xdr:row>17</xdr:row>
      <xdr:rowOff>53340</xdr:rowOff>
    </xdr:from>
    <xdr:to>
      <xdr:col>3</xdr:col>
      <xdr:colOff>177165</xdr:colOff>
      <xdr:row>19</xdr:row>
      <xdr:rowOff>15240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4215765" y="352806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67407</xdr:colOff>
      <xdr:row>10</xdr:row>
      <xdr:rowOff>90852</xdr:rowOff>
    </xdr:from>
    <xdr:to>
      <xdr:col>6</xdr:col>
      <xdr:colOff>20515</xdr:colOff>
      <xdr:row>27</xdr:row>
      <xdr:rowOff>126022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268220-D534-EFCA-932E-AE3EE0727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showGridLines="0" workbookViewId="0">
      <selection activeCell="I7" sqref="I7"/>
    </sheetView>
  </sheetViews>
  <sheetFormatPr defaultRowHeight="13.8" x14ac:dyDescent="0.3"/>
  <cols>
    <col min="1" max="1" width="37.5546875" style="1" customWidth="1"/>
    <col min="2" max="2" width="11.5546875" style="1" bestFit="1" customWidth="1"/>
    <col min="3" max="3" width="17" style="1" customWidth="1"/>
    <col min="4" max="4" width="15" style="1" customWidth="1"/>
    <col min="5" max="5" width="8.88671875" style="1" bestFit="1" customWidth="1"/>
    <col min="6" max="6" width="9.5546875" style="1" bestFit="1" customWidth="1"/>
    <col min="7" max="16384" width="8.88671875" style="1"/>
  </cols>
  <sheetData>
    <row r="1" spans="1:7" ht="42" customHeight="1" x14ac:dyDescent="0.3">
      <c r="A1" s="5" t="s">
        <v>15</v>
      </c>
      <c r="B1" s="5"/>
      <c r="C1" s="5"/>
      <c r="D1" s="5"/>
      <c r="E1" s="5"/>
      <c r="F1" s="5"/>
      <c r="G1" s="5"/>
    </row>
    <row r="2" spans="1:7" ht="23.4" x14ac:dyDescent="0.45">
      <c r="A2" s="2"/>
      <c r="B2" s="2"/>
      <c r="C2" s="2"/>
      <c r="D2" s="3"/>
      <c r="E2" s="3"/>
      <c r="F2" s="3"/>
      <c r="G2" s="3"/>
    </row>
    <row r="3" spans="1:7" x14ac:dyDescent="0.3">
      <c r="A3" s="6"/>
      <c r="B3" s="6"/>
      <c r="C3" s="6"/>
      <c r="D3" s="6"/>
      <c r="E3" s="6"/>
      <c r="F3" s="6"/>
      <c r="G3" s="6"/>
    </row>
    <row r="4" spans="1:7" x14ac:dyDescent="0.3">
      <c r="A4" s="7" t="s">
        <v>0</v>
      </c>
      <c r="B4" s="8">
        <v>0.1</v>
      </c>
      <c r="C4" s="9"/>
      <c r="D4" s="9"/>
      <c r="E4" s="9"/>
      <c r="F4" s="9"/>
      <c r="G4" s="9"/>
    </row>
    <row r="5" spans="1:7" x14ac:dyDescent="0.3">
      <c r="A5" s="7"/>
      <c r="B5" s="10"/>
      <c r="C5" s="9"/>
      <c r="D5" s="9"/>
      <c r="E5" s="9"/>
      <c r="F5" s="9"/>
      <c r="G5" s="9"/>
    </row>
    <row r="6" spans="1:7" x14ac:dyDescent="0.3">
      <c r="A6" s="9" t="s">
        <v>12</v>
      </c>
      <c r="B6" s="9"/>
      <c r="C6" s="9"/>
      <c r="D6" s="7" t="s">
        <v>8</v>
      </c>
      <c r="E6" s="9"/>
      <c r="F6" s="7"/>
      <c r="G6" s="9"/>
    </row>
    <row r="7" spans="1:7" x14ac:dyDescent="0.3">
      <c r="A7" s="9"/>
      <c r="B7" s="11">
        <v>0</v>
      </c>
      <c r="C7" s="12">
        <v>1</v>
      </c>
      <c r="D7" s="12">
        <v>2</v>
      </c>
      <c r="E7" s="12">
        <v>3</v>
      </c>
      <c r="F7" s="7" t="s">
        <v>10</v>
      </c>
      <c r="G7" s="9"/>
    </row>
    <row r="8" spans="1:7" x14ac:dyDescent="0.3">
      <c r="A8" s="9" t="s">
        <v>1</v>
      </c>
      <c r="B8" s="13">
        <v>220000</v>
      </c>
      <c r="C8" s="13">
        <v>10000</v>
      </c>
      <c r="D8" s="13">
        <v>15000</v>
      </c>
      <c r="E8" s="13">
        <v>15000</v>
      </c>
      <c r="F8" s="9"/>
      <c r="G8" s="9"/>
    </row>
    <row r="9" spans="1:7" x14ac:dyDescent="0.3">
      <c r="A9" s="9" t="s">
        <v>2</v>
      </c>
      <c r="B9" s="14">
        <f>ROUND(1/(1+$B$4)^B$7,2)</f>
        <v>1</v>
      </c>
      <c r="C9" s="14">
        <f>ROUND(1/(1+$B$4)^C$7,2)</f>
        <v>0.91</v>
      </c>
      <c r="D9" s="14">
        <f>ROUND(1/(1+$B$4)^D$7,2)</f>
        <v>0.83</v>
      </c>
      <c r="E9" s="14">
        <f>ROUND(1/(1+$B$4)^E$7,2)</f>
        <v>0.75</v>
      </c>
      <c r="F9" s="9"/>
      <c r="G9" s="9"/>
    </row>
    <row r="10" spans="1:7" x14ac:dyDescent="0.3">
      <c r="A10" s="7" t="s">
        <v>3</v>
      </c>
      <c r="B10" s="15">
        <f>B8*B9</f>
        <v>220000</v>
      </c>
      <c r="C10" s="15">
        <f>C8*C9</f>
        <v>9100</v>
      </c>
      <c r="D10" s="15">
        <f>D8*D9</f>
        <v>12450</v>
      </c>
      <c r="E10" s="15">
        <f>E8*E9</f>
        <v>11250</v>
      </c>
      <c r="F10" s="16">
        <f>SUM(B10:E10)</f>
        <v>252800</v>
      </c>
      <c r="G10" s="9"/>
    </row>
    <row r="11" spans="1:7" x14ac:dyDescent="0.3">
      <c r="A11" s="9"/>
      <c r="B11" s="9"/>
      <c r="C11" s="9"/>
      <c r="D11" s="9"/>
      <c r="E11" s="9"/>
      <c r="F11" s="9"/>
      <c r="G11" s="9"/>
    </row>
    <row r="12" spans="1:7" x14ac:dyDescent="0.3">
      <c r="A12" s="9" t="s">
        <v>4</v>
      </c>
      <c r="B12" s="17">
        <v>0</v>
      </c>
      <c r="C12" s="17">
        <v>130000</v>
      </c>
      <c r="D12" s="17">
        <v>130000</v>
      </c>
      <c r="E12" s="17">
        <v>130000</v>
      </c>
      <c r="F12" s="9"/>
      <c r="G12" s="9"/>
    </row>
    <row r="13" spans="1:7" x14ac:dyDescent="0.3">
      <c r="A13" s="9" t="s">
        <v>2</v>
      </c>
      <c r="B13" s="14">
        <f>ROUND(1/(1+$B$4)^B$7,2)</f>
        <v>1</v>
      </c>
      <c r="C13" s="14">
        <f>ROUND(1/(1+$B$4)^C$7,2)</f>
        <v>0.91</v>
      </c>
      <c r="D13" s="14">
        <f>ROUND(1/(1+$B$4)^D$7,2)</f>
        <v>0.83</v>
      </c>
      <c r="E13" s="14">
        <f>ROUND(1/(1+$B$4)^E$7,2)</f>
        <v>0.75</v>
      </c>
      <c r="F13" s="9"/>
      <c r="G13" s="9"/>
    </row>
    <row r="14" spans="1:7" x14ac:dyDescent="0.3">
      <c r="A14" s="7" t="s">
        <v>5</v>
      </c>
      <c r="B14" s="18">
        <f>B12*B13</f>
        <v>0</v>
      </c>
      <c r="C14" s="15">
        <f>C12*C13</f>
        <v>118300</v>
      </c>
      <c r="D14" s="15">
        <f>D12*D13</f>
        <v>107900</v>
      </c>
      <c r="E14" s="15">
        <f>E12*E13</f>
        <v>97500</v>
      </c>
      <c r="F14" s="15">
        <f>SUM(B14:E14)</f>
        <v>323700</v>
      </c>
      <c r="G14" s="9"/>
    </row>
    <row r="15" spans="1:7" x14ac:dyDescent="0.3">
      <c r="A15" s="9"/>
      <c r="B15" s="9"/>
      <c r="C15" s="9"/>
      <c r="D15" s="9"/>
      <c r="E15" s="9"/>
      <c r="F15" s="9"/>
      <c r="G15" s="9"/>
    </row>
    <row r="16" spans="1:7" x14ac:dyDescent="0.3">
      <c r="A16" s="9" t="s">
        <v>6</v>
      </c>
      <c r="B16" s="19">
        <f>B14-B10</f>
        <v>-220000</v>
      </c>
      <c r="C16" s="19">
        <f>C14-C10</f>
        <v>109200</v>
      </c>
      <c r="D16" s="19">
        <f>D14-D10</f>
        <v>95450</v>
      </c>
      <c r="E16" s="19">
        <f>E14-E10</f>
        <v>86250</v>
      </c>
      <c r="F16" s="16">
        <f>F14-F10</f>
        <v>70900</v>
      </c>
      <c r="G16" s="20" t="s">
        <v>9</v>
      </c>
    </row>
    <row r="17" spans="1:7" x14ac:dyDescent="0.3">
      <c r="A17" s="9" t="s">
        <v>7</v>
      </c>
      <c r="B17" s="19">
        <f>B16</f>
        <v>-220000</v>
      </c>
      <c r="C17" s="19">
        <f>B17+C16</f>
        <v>-110800</v>
      </c>
      <c r="D17" s="19">
        <f>C17+D16</f>
        <v>-15350</v>
      </c>
      <c r="E17" s="19">
        <f>D17+E16</f>
        <v>70900</v>
      </c>
      <c r="F17" s="9"/>
      <c r="G17" s="9"/>
    </row>
    <row r="18" spans="1:7" x14ac:dyDescent="0.3">
      <c r="A18" s="9"/>
      <c r="B18" s="9"/>
      <c r="C18" s="9"/>
      <c r="D18" s="9"/>
      <c r="E18" s="9"/>
      <c r="F18" s="9"/>
      <c r="G18" s="9"/>
    </row>
    <row r="19" spans="1:7" x14ac:dyDescent="0.3">
      <c r="A19" s="7" t="s">
        <v>11</v>
      </c>
      <c r="B19" s="21">
        <f>(F14-F10)/F10</f>
        <v>0.28045886075949367</v>
      </c>
      <c r="C19" s="9"/>
      <c r="D19" s="9"/>
      <c r="E19" s="9"/>
      <c r="F19" s="9"/>
      <c r="G19" s="9"/>
    </row>
    <row r="20" spans="1:7" x14ac:dyDescent="0.3">
      <c r="A20" s="9"/>
      <c r="B20" s="22" t="s">
        <v>14</v>
      </c>
      <c r="C20" s="22"/>
      <c r="D20" s="22"/>
      <c r="E20" s="9"/>
      <c r="F20" s="9"/>
      <c r="G20" s="9"/>
    </row>
    <row r="21" spans="1:7" x14ac:dyDescent="0.3">
      <c r="A21" s="4"/>
    </row>
    <row r="23" spans="1:7" x14ac:dyDescent="0.3">
      <c r="A23" s="1" t="s">
        <v>13</v>
      </c>
    </row>
    <row r="24" spans="1:7" x14ac:dyDescent="0.3">
      <c r="A24" s="1" t="s">
        <v>16</v>
      </c>
    </row>
    <row r="25" spans="1:7" x14ac:dyDescent="0.3">
      <c r="A25" s="1" t="s">
        <v>17</v>
      </c>
    </row>
  </sheetData>
  <mergeCells count="2">
    <mergeCell ref="B20:D20"/>
    <mergeCell ref="A1:G1"/>
  </mergeCells>
  <phoneticPr fontId="0" type="noConversion"/>
  <printOptions horizontalCentered="1" gridLines="1"/>
  <pageMargins left="0.75" right="0.75" top="1" bottom="1" header="0.5" footer="0.5"/>
  <pageSetup paperSize="9" scale="8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B57E-9743-4E35-BBFA-3ADB3657F873}">
  <dimension ref="A1:M14"/>
  <sheetViews>
    <sheetView tabSelected="1" zoomScale="130" zoomScaleNormal="130" workbookViewId="0">
      <selection activeCell="I10" sqref="I10"/>
    </sheetView>
  </sheetViews>
  <sheetFormatPr defaultColWidth="10.5546875" defaultRowHeight="13.8" x14ac:dyDescent="0.3"/>
  <cols>
    <col min="1" max="1" width="14.33203125" style="26" customWidth="1"/>
    <col min="2" max="11" width="10.5546875" style="26"/>
    <col min="12" max="13" width="10.5546875" style="1"/>
    <col min="14" max="16384" width="10.5546875" style="26"/>
  </cols>
  <sheetData>
    <row r="1" spans="1:8" x14ac:dyDescent="0.3">
      <c r="C1" s="24"/>
      <c r="D1" s="24"/>
      <c r="E1" s="25"/>
      <c r="F1" s="25"/>
      <c r="G1" s="24"/>
    </row>
    <row r="2" spans="1:8" x14ac:dyDescent="0.3">
      <c r="A2" s="23" t="s">
        <v>18</v>
      </c>
      <c r="B2" s="23">
        <v>0.1</v>
      </c>
      <c r="C2" s="24"/>
      <c r="D2" s="24"/>
      <c r="E2" s="25"/>
      <c r="F2" s="25"/>
      <c r="G2" s="24"/>
    </row>
    <row r="3" spans="1:8" s="28" customFormat="1" ht="41.4" x14ac:dyDescent="0.3">
      <c r="A3" s="35" t="s">
        <v>8</v>
      </c>
      <c r="B3" s="35" t="s">
        <v>19</v>
      </c>
      <c r="C3" s="35" t="s">
        <v>25</v>
      </c>
      <c r="D3" s="35" t="s">
        <v>20</v>
      </c>
      <c r="E3" s="35" t="s">
        <v>24</v>
      </c>
      <c r="F3" s="35" t="s">
        <v>21</v>
      </c>
      <c r="G3" s="35" t="s">
        <v>22</v>
      </c>
      <c r="H3" s="27"/>
    </row>
    <row r="4" spans="1:8" x14ac:dyDescent="0.3">
      <c r="A4" s="31">
        <v>0</v>
      </c>
      <c r="B4" s="32">
        <v>0</v>
      </c>
      <c r="C4" s="32">
        <f>B4</f>
        <v>0</v>
      </c>
      <c r="D4" s="32">
        <v>220000</v>
      </c>
      <c r="E4" s="32">
        <f>D4</f>
        <v>220000</v>
      </c>
      <c r="F4" s="32">
        <f>(B4-D4)</f>
        <v>-220000</v>
      </c>
      <c r="G4" s="32">
        <f>F4</f>
        <v>-220000</v>
      </c>
    </row>
    <row r="5" spans="1:8" x14ac:dyDescent="0.3">
      <c r="A5" s="31">
        <v>1</v>
      </c>
      <c r="B5" s="32">
        <v>130000</v>
      </c>
      <c r="C5" s="32">
        <f>C4+B5</f>
        <v>130000</v>
      </c>
      <c r="D5" s="32">
        <v>10000</v>
      </c>
      <c r="E5" s="32">
        <f>E4+D5</f>
        <v>230000</v>
      </c>
      <c r="F5" s="32">
        <f>(B5-D5)</f>
        <v>120000</v>
      </c>
      <c r="G5" s="32">
        <f>G4+F5</f>
        <v>-100000</v>
      </c>
    </row>
    <row r="6" spans="1:8" x14ac:dyDescent="0.3">
      <c r="A6" s="31">
        <v>2</v>
      </c>
      <c r="B6" s="32">
        <v>130000</v>
      </c>
      <c r="C6" s="32">
        <f>C5+B6</f>
        <v>260000</v>
      </c>
      <c r="D6" s="32">
        <v>15000</v>
      </c>
      <c r="E6" s="32">
        <f t="shared" ref="E6:E7" si="0">E5+D6</f>
        <v>245000</v>
      </c>
      <c r="F6" s="32">
        <f>(B6-D6)</f>
        <v>115000</v>
      </c>
      <c r="G6" s="32">
        <f t="shared" ref="G6:G7" si="1">G5+F6</f>
        <v>15000</v>
      </c>
    </row>
    <row r="7" spans="1:8" x14ac:dyDescent="0.3">
      <c r="A7" s="31">
        <v>3</v>
      </c>
      <c r="B7" s="32">
        <v>130000</v>
      </c>
      <c r="C7" s="32">
        <f>C6+B7</f>
        <v>390000</v>
      </c>
      <c r="D7" s="32">
        <v>15000</v>
      </c>
      <c r="E7" s="32">
        <f t="shared" si="0"/>
        <v>260000</v>
      </c>
      <c r="F7" s="32">
        <f>(B7-D7)</f>
        <v>115000</v>
      </c>
      <c r="G7" s="32">
        <f t="shared" si="1"/>
        <v>130000</v>
      </c>
    </row>
    <row r="8" spans="1:8" x14ac:dyDescent="0.3">
      <c r="A8" s="28"/>
      <c r="B8" s="28"/>
      <c r="C8" s="28"/>
      <c r="D8" s="28"/>
      <c r="E8" s="28"/>
      <c r="F8" s="28"/>
      <c r="G8" s="28"/>
    </row>
    <row r="9" spans="1:8" x14ac:dyDescent="0.3">
      <c r="E9" s="1"/>
      <c r="F9" s="1"/>
    </row>
    <row r="10" spans="1:8" x14ac:dyDescent="0.3">
      <c r="A10" s="33" t="s">
        <v>23</v>
      </c>
      <c r="B10" s="34">
        <f>D4/F5</f>
        <v>1.8333333333333333</v>
      </c>
      <c r="E10" s="1"/>
      <c r="F10" s="1"/>
    </row>
    <row r="11" spans="1:8" x14ac:dyDescent="0.3">
      <c r="B11" s="29"/>
      <c r="C11" s="29"/>
      <c r="D11" s="29"/>
      <c r="E11" s="29"/>
      <c r="F11" s="29"/>
    </row>
    <row r="12" spans="1:8" s="28" customFormat="1" x14ac:dyDescent="0.3">
      <c r="B12" s="30"/>
      <c r="C12" s="30"/>
      <c r="D12" s="30"/>
      <c r="E12" s="30"/>
      <c r="F12" s="30"/>
    </row>
    <row r="13" spans="1:8" x14ac:dyDescent="0.3">
      <c r="B13" s="29"/>
      <c r="C13" s="29"/>
      <c r="D13" s="29"/>
      <c r="E13" s="29"/>
      <c r="F13" s="29"/>
    </row>
    <row r="14" spans="1:8" x14ac:dyDescent="0.3">
      <c r="B14" s="29"/>
      <c r="C14" s="29"/>
      <c r="D14" s="29"/>
      <c r="E14" s="29"/>
      <c r="F14" s="29"/>
    </row>
  </sheetData>
  <printOptions horizontalCentere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Analysis </vt:lpstr>
      <vt:lpstr>Pay Back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Tamim Hasan</cp:lastModifiedBy>
  <cp:lastPrinted>2023-10-01T07:34:06Z</cp:lastPrinted>
  <dcterms:created xsi:type="dcterms:W3CDTF">2003-02-20T16:30:31Z</dcterms:created>
  <dcterms:modified xsi:type="dcterms:W3CDTF">2023-10-01T07:34:09Z</dcterms:modified>
</cp:coreProperties>
</file>