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QlyDuAn\New folder\"/>
    </mc:Choice>
  </mc:AlternateContent>
  <xr:revisionPtr revIDLastSave="0" documentId="13_ncr:1_{4CE70D24-F86E-45FA-B064-A822AC3F228A}" xr6:coauthVersionLast="47" xr6:coauthVersionMax="47" xr10:uidLastSave="{00000000-0000-0000-0000-000000000000}"/>
  <bookViews>
    <workbookView xWindow="-28920" yWindow="-120" windowWidth="29040" windowHeight="15720" activeTab="2" xr2:uid="{9348D2FF-ED38-4F5C-B815-C61C63BEA159}"/>
  </bookViews>
  <sheets>
    <sheet name="Ước lượng thời gian" sheetId="1" r:id="rId1"/>
    <sheet name="Danh sách công việc" sheetId="2" r:id="rId2"/>
    <sheet name="Bảng chi phí" sheetId="3" r:id="rId3"/>
    <sheet name="Phân bổ nhân lực, tài nguyê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3" l="1"/>
  <c r="H20" i="3"/>
  <c r="G20" i="3"/>
  <c r="F20" i="3"/>
  <c r="E20" i="3"/>
  <c r="D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20" i="1"/>
  <c r="E20" i="1"/>
  <c r="D20" i="1"/>
  <c r="G19" i="1"/>
  <c r="I19" i="1" s="1"/>
  <c r="G18" i="1"/>
  <c r="I18" i="1" s="1"/>
  <c r="I17" i="1"/>
  <c r="G17" i="1"/>
  <c r="G16" i="1"/>
  <c r="I16" i="1" s="1"/>
  <c r="G15" i="1"/>
  <c r="I15" i="1" s="1"/>
  <c r="G14" i="1"/>
  <c r="I14" i="1" s="1"/>
  <c r="I13" i="1"/>
  <c r="G13" i="1"/>
  <c r="I12" i="1"/>
  <c r="G12" i="1"/>
  <c r="G11" i="1"/>
  <c r="I11" i="1" s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I20" i="1" s="1"/>
  <c r="G2" i="1"/>
  <c r="G20" i="1" s="1"/>
</calcChain>
</file>

<file path=xl/sharedStrings.xml><?xml version="1.0" encoding="utf-8"?>
<sst xmlns="http://schemas.openxmlformats.org/spreadsheetml/2006/main" count="173" uniqueCount="106">
  <si>
    <t>STT</t>
  </si>
  <si>
    <t>Tên công việc</t>
  </si>
  <si>
    <t>MO</t>
  </si>
  <si>
    <t>ML</t>
  </si>
  <si>
    <t>MP</t>
  </si>
  <si>
    <t>EST</t>
  </si>
  <si>
    <t>%</t>
  </si>
  <si>
    <t>EST CUỐI CÙNG</t>
  </si>
  <si>
    <t>Lập kế hoạch 
dự án</t>
  </si>
  <si>
    <t xml:space="preserve"> Họp bàn các bên liên quan</t>
  </si>
  <si>
    <t>Xác định trách nhiệm các bên</t>
  </si>
  <si>
    <t>Xác định nhân lực, kinh phí, 
mục tiêu, mục đích, pham vi 
dự án, …</t>
  </si>
  <si>
    <t>Thu thập và 
đặc tả yêu cầu</t>
  </si>
  <si>
    <t>Gặp gỡ khách hàng</t>
  </si>
  <si>
    <t>Thu thập yêu cầu</t>
  </si>
  <si>
    <t>Đặc tả yêu cầu</t>
  </si>
  <si>
    <t>Phân tích và
 thiết kế</t>
  </si>
  <si>
    <t>Phân tích hệ thống qua tài liệu 
đặc tả</t>
  </si>
  <si>
    <t>Thiết kế giao diện phần mềm</t>
  </si>
  <si>
    <t>Thiết kế cơ sở dữ liệu</t>
  </si>
  <si>
    <t xml:space="preserve">Xây dựng
hệ thống </t>
  </si>
  <si>
    <t>Xây dựng phần mềm dựa trên 
bản thiết kế</t>
  </si>
  <si>
    <t>Xây dựng các chức năng theo
yêu cầu khách hàng</t>
  </si>
  <si>
    <t>Kiểm thử, 
chỉnh sửa
và triển khai
cài đặt</t>
  </si>
  <si>
    <t>Kiểm tra lại các module</t>
  </si>
  <si>
    <t>Kiểm tra chỉnh sửa
lại các chức năng</t>
  </si>
  <si>
    <t>Cài đặt cho khách hàng</t>
  </si>
  <si>
    <t>Bàn giao 
sản phẩm
đã hoàn chỉnh</t>
  </si>
  <si>
    <t>Bàn giao sản phẩm</t>
  </si>
  <si>
    <t>Hướng dẫn sử dụng và bảo trì</t>
  </si>
  <si>
    <t>Bàn giao tài liệu</t>
  </si>
  <si>
    <t>Ký kết xác nhận kết thúc dự án</t>
  </si>
  <si>
    <t>Tổng thời gian</t>
  </si>
  <si>
    <t>Thời gian thực hiện công việc</t>
  </si>
  <si>
    <t>Ngày bắt đầu sớm</t>
  </si>
  <si>
    <t>Ngày kết thúc sớm</t>
  </si>
  <si>
    <t>Ngày bắt đầu muộn</t>
  </si>
  <si>
    <t>Ngày kết thúc muộn</t>
  </si>
  <si>
    <t>Độ thư giãn</t>
  </si>
  <si>
    <t>Đường găng</t>
  </si>
  <si>
    <t>Lập kế hoạch dự án</t>
  </si>
  <si>
    <t>Họp bàn các bên liên quan</t>
  </si>
  <si>
    <t>Có</t>
  </si>
  <si>
    <t>Xác định nhân lực, mực tiêu, mục đích, phạm vi dự án,...</t>
  </si>
  <si>
    <t>Thu thập và đặc tả yêu cầu</t>
  </si>
  <si>
    <t>Không</t>
  </si>
  <si>
    <t>Phân tích và thiết kế</t>
  </si>
  <si>
    <t>Phân tích hệ thống qua tài liệu đặc tả</t>
  </si>
  <si>
    <t>Xây dựng hệ thống</t>
  </si>
  <si>
    <t>Xây dựng phần mềm dựa trên bản thiết kế</t>
  </si>
  <si>
    <t>Xây dựng các chức năng theo yêu cầu khách hàng</t>
  </si>
  <si>
    <t>Kiểm thử, chỉnh sửa và triển khai cài đặt</t>
  </si>
  <si>
    <t>Kiểm tra chỉnh sửa lại các chức năng</t>
  </si>
  <si>
    <t>Bàn giao sản phẩm đã hoàn chỉnh</t>
  </si>
  <si>
    <t>Số hiệu CV</t>
  </si>
  <si>
    <t>Tiền công, tiền lương</t>
  </si>
  <si>
    <t>Thiết bị</t>
  </si>
  <si>
    <t>Văn phòng phẩm</t>
  </si>
  <si>
    <t>Huấn luyện</t>
  </si>
  <si>
    <t>Khác</t>
  </si>
  <si>
    <t>Tổng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</si>
  <si>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</si>
  <si>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</si>
  <si>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</si>
  <si>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</si>
  <si>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</si>
  <si>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</si>
  <si>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</si>
  <si>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</si>
  <si>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</si>
  <si>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</si>
  <si>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</si>
  <si>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</si>
  <si>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</si>
  <si>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</si>
  <si>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</si>
  <si>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</si>
  <si>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</si>
  <si>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</si>
  <si>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Tên nhân lực/ Tài nguyên</t>
  </si>
  <si>
    <t>Kiểu</t>
  </si>
  <si>
    <t>Đơn vị</t>
  </si>
  <si>
    <t>Hiệu suất làm việc</t>
  </si>
  <si>
    <t>Lương/ Giá cả</t>
  </si>
  <si>
    <t>Lương ngoài giờ</t>
  </si>
  <si>
    <t>Tạ Minh Quang</t>
  </si>
  <si>
    <t>Nhân lực</t>
  </si>
  <si>
    <t>$3.00/hr</t>
  </si>
  <si>
    <t>$5.00/hr</t>
  </si>
  <si>
    <t>Tăng Tự Phú</t>
  </si>
  <si>
    <t>$2.00/hr</t>
  </si>
  <si>
    <t>Hoàng Đức Thắng</t>
  </si>
  <si>
    <t>$1.00/hr</t>
  </si>
  <si>
    <t>Nguyễn Trọng Ninh</t>
  </si>
  <si>
    <t>Laptop</t>
  </si>
  <si>
    <t>Máy móc</t>
  </si>
  <si>
    <t>$0.5/hr</t>
  </si>
  <si>
    <t>Sổ ghi chép</t>
  </si>
  <si>
    <t>Nguyên vật liệu</t>
  </si>
  <si>
    <t>Quyển</t>
  </si>
  <si>
    <t>Bút</t>
  </si>
  <si>
    <t>Chiếc</t>
  </si>
  <si>
    <t>Đồ ăn</t>
  </si>
  <si>
    <t>Xuất</t>
  </si>
  <si>
    <t>Nước</t>
  </si>
  <si>
    <t>Chai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</si>
</sst>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&quot;$&quot;#,##0.00"/>
  </numFmts>
  <fonts count="9" x14ac:knownFonts="1">
    <font>
      <sz val="12"/>
      <color theme="1"/>
      <name val="Times New Roman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.9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8" fontId="0" fillId="0" borderId="1" xfId="0" applyNumberFormat="1" applyBorder="1" applyAlignment="1">
      <alignment vertical="center"/>
    </xf>
    <xf numFmtId="8" fontId="0" fillId="0" borderId="1" xfId="0" applyNumberForma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9" fontId="8" fillId="0" borderId="1" xfId="0" applyNumberFormat="1" applyFont="1" applyBorder="1" applyAlignment="1">
      <alignment horizontal="center" vertical="center" wrapText="1"/>
    </xf>
    <xf numFmtId="8" fontId="8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D187-BA57-42D3-B5C9-A0C0DB4329DB}">
  <dimension ref="A1:I20"/>
  <sheetViews>
    <sheetView workbookViewId="0">
      <selection activeCell="G4" sqref="G4"/>
    </sheetView>
  </sheetViews>
  <sheetFormatPr defaultRowHeight="15.75" x14ac:dyDescent="0.25"/>
  <cols>
    <col min="3" max="3" width="30.625" bestFit="1" customWidth="1"/>
    <col min="7" max="7" width="18.5" customWidth="1"/>
    <col min="8" max="8" width="16.125" customWidth="1"/>
    <col min="9" max="9" width="25.25" customWidth="1"/>
  </cols>
  <sheetData>
    <row r="1" spans="1:9" ht="20.25" x14ac:dyDescent="0.25">
      <c r="A1" s="1" t="s">
        <v>0</v>
      </c>
      <c r="B1" s="2" t="s">
        <v>1</v>
      </c>
      <c r="C1" s="2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8.75" x14ac:dyDescent="0.25">
      <c r="A2" s="4">
        <v>1</v>
      </c>
      <c r="B2" s="5" t="s">
        <v>8</v>
      </c>
      <c r="C2" s="6" t="s">
        <v>9</v>
      </c>
      <c r="D2" s="7">
        <v>1</v>
      </c>
      <c r="E2" s="7">
        <v>2</v>
      </c>
      <c r="F2" s="7">
        <v>3</v>
      </c>
      <c r="G2" s="8">
        <f xml:space="preserve"> (D2 + 4* E2 + F2)/6</f>
        <v>2</v>
      </c>
      <c r="H2" s="9">
        <v>0.08</v>
      </c>
      <c r="I2" s="8">
        <f xml:space="preserve"> G2 + G2 * H2</f>
        <v>2.16</v>
      </c>
    </row>
    <row r="3" spans="1:9" ht="18.75" x14ac:dyDescent="0.25">
      <c r="A3" s="10"/>
      <c r="B3" s="11"/>
      <c r="C3" s="6" t="s">
        <v>10</v>
      </c>
      <c r="D3" s="7">
        <v>1</v>
      </c>
      <c r="E3" s="7">
        <v>2</v>
      </c>
      <c r="F3" s="7">
        <v>3</v>
      </c>
      <c r="G3" s="8">
        <f t="shared" ref="G3:G19" si="0" xml:space="preserve"> (D3 + 4* E3 + F3)/6</f>
        <v>2</v>
      </c>
      <c r="H3" s="9">
        <v>0.08</v>
      </c>
      <c r="I3" s="8">
        <f t="shared" ref="I3:I18" si="1" xml:space="preserve"> G3 + G3 * H3</f>
        <v>2.16</v>
      </c>
    </row>
    <row r="4" spans="1:9" ht="243.75" x14ac:dyDescent="0.25">
      <c r="A4" s="12"/>
      <c r="B4" s="11"/>
      <c r="C4" s="13" t="s">
        <v>11</v>
      </c>
      <c r="D4" s="7">
        <v>1</v>
      </c>
      <c r="E4" s="7">
        <v>2</v>
      </c>
      <c r="F4" s="7">
        <v>3</v>
      </c>
      <c r="G4" s="8">
        <f t="shared" si="0"/>
        <v>2</v>
      </c>
      <c r="H4" s="9">
        <v>0.08</v>
      </c>
      <c r="I4" s="8">
        <f t="shared" si="1"/>
        <v>2.16</v>
      </c>
    </row>
    <row r="5" spans="1:9" ht="18.75" x14ac:dyDescent="0.25">
      <c r="A5" s="4">
        <v>2</v>
      </c>
      <c r="B5" s="5" t="s">
        <v>12</v>
      </c>
      <c r="C5" s="6" t="s">
        <v>13</v>
      </c>
      <c r="D5" s="7">
        <v>1</v>
      </c>
      <c r="E5" s="7">
        <v>2</v>
      </c>
      <c r="F5" s="7">
        <v>3</v>
      </c>
      <c r="G5" s="8">
        <f t="shared" si="0"/>
        <v>2</v>
      </c>
      <c r="H5" s="9">
        <v>0.08</v>
      </c>
      <c r="I5" s="8">
        <f t="shared" si="1"/>
        <v>2.16</v>
      </c>
    </row>
    <row r="6" spans="1:9" ht="18.75" x14ac:dyDescent="0.25">
      <c r="A6" s="10"/>
      <c r="B6" s="11"/>
      <c r="C6" s="6" t="s">
        <v>14</v>
      </c>
      <c r="D6" s="7">
        <v>1</v>
      </c>
      <c r="E6" s="7">
        <v>2</v>
      </c>
      <c r="F6" s="7">
        <v>4</v>
      </c>
      <c r="G6" s="8">
        <f t="shared" si="0"/>
        <v>2.1666666666666665</v>
      </c>
      <c r="H6" s="9">
        <v>0.08</v>
      </c>
      <c r="I6" s="8">
        <f t="shared" si="1"/>
        <v>2.34</v>
      </c>
    </row>
    <row r="7" spans="1:9" ht="18.75" x14ac:dyDescent="0.25">
      <c r="A7" s="12"/>
      <c r="B7" s="11"/>
      <c r="C7" s="6" t="s">
        <v>15</v>
      </c>
      <c r="D7" s="7">
        <v>2</v>
      </c>
      <c r="E7" s="7">
        <v>3</v>
      </c>
      <c r="F7" s="7">
        <v>5</v>
      </c>
      <c r="G7" s="8">
        <f t="shared" si="0"/>
        <v>3.1666666666666665</v>
      </c>
      <c r="H7" s="9">
        <v>0.08</v>
      </c>
      <c r="I7" s="8">
        <f t="shared" si="1"/>
        <v>3.42</v>
      </c>
    </row>
    <row r="8" spans="1:9" ht="112.5" x14ac:dyDescent="0.25">
      <c r="A8" s="4">
        <v>3</v>
      </c>
      <c r="B8" s="5" t="s">
        <v>16</v>
      </c>
      <c r="C8" s="14" t="s">
        <v>17</v>
      </c>
      <c r="D8" s="7">
        <v>2</v>
      </c>
      <c r="E8" s="7">
        <v>4</v>
      </c>
      <c r="F8" s="7">
        <v>7</v>
      </c>
      <c r="G8" s="8">
        <f t="shared" si="0"/>
        <v>4.166666666666667</v>
      </c>
      <c r="H8" s="9">
        <v>0.08</v>
      </c>
      <c r="I8" s="8">
        <f t="shared" si="1"/>
        <v>4.5</v>
      </c>
    </row>
    <row r="9" spans="1:9" ht="18.75" x14ac:dyDescent="0.25">
      <c r="A9" s="10"/>
      <c r="B9" s="11"/>
      <c r="C9" s="15" t="s">
        <v>18</v>
      </c>
      <c r="D9" s="7">
        <v>2</v>
      </c>
      <c r="E9" s="7">
        <v>3</v>
      </c>
      <c r="F9" s="7">
        <v>5</v>
      </c>
      <c r="G9" s="8">
        <f t="shared" si="0"/>
        <v>3.1666666666666665</v>
      </c>
      <c r="H9" s="9">
        <v>0.08</v>
      </c>
      <c r="I9" s="8">
        <f t="shared" si="1"/>
        <v>3.42</v>
      </c>
    </row>
    <row r="10" spans="1:9" ht="18.75" x14ac:dyDescent="0.25">
      <c r="A10" s="12"/>
      <c r="B10" s="11"/>
      <c r="C10" s="15" t="s">
        <v>19</v>
      </c>
      <c r="D10" s="7">
        <v>3</v>
      </c>
      <c r="E10" s="7">
        <v>6</v>
      </c>
      <c r="F10" s="7">
        <v>10</v>
      </c>
      <c r="G10" s="8">
        <f t="shared" si="0"/>
        <v>6.166666666666667</v>
      </c>
      <c r="H10" s="9">
        <v>0.08</v>
      </c>
      <c r="I10" s="8">
        <f t="shared" si="1"/>
        <v>6.66</v>
      </c>
    </row>
    <row r="11" spans="1:9" ht="131.25" x14ac:dyDescent="0.25">
      <c r="A11" s="11">
        <v>4</v>
      </c>
      <c r="B11" s="5" t="s">
        <v>20</v>
      </c>
      <c r="C11" s="14" t="s">
        <v>21</v>
      </c>
      <c r="D11" s="7">
        <v>10</v>
      </c>
      <c r="E11" s="7">
        <v>14</v>
      </c>
      <c r="F11" s="7">
        <v>21</v>
      </c>
      <c r="G11" s="8">
        <f t="shared" si="0"/>
        <v>14.5</v>
      </c>
      <c r="H11" s="9">
        <v>0.08</v>
      </c>
      <c r="I11" s="8">
        <f t="shared" si="1"/>
        <v>15.66</v>
      </c>
    </row>
    <row r="12" spans="1:9" ht="168.75" x14ac:dyDescent="0.25">
      <c r="A12" s="11"/>
      <c r="B12" s="11"/>
      <c r="C12" s="14" t="s">
        <v>22</v>
      </c>
      <c r="D12" s="7">
        <v>15</v>
      </c>
      <c r="E12" s="7">
        <v>20</v>
      </c>
      <c r="F12" s="7">
        <v>31</v>
      </c>
      <c r="G12" s="8">
        <f t="shared" si="0"/>
        <v>21</v>
      </c>
      <c r="H12" s="9">
        <v>0.08</v>
      </c>
      <c r="I12" s="8">
        <f t="shared" si="1"/>
        <v>22.68</v>
      </c>
    </row>
    <row r="13" spans="1:9" ht="18.75" x14ac:dyDescent="0.25">
      <c r="A13" s="4">
        <v>5</v>
      </c>
      <c r="B13" s="16" t="s">
        <v>23</v>
      </c>
      <c r="C13" s="15" t="s">
        <v>24</v>
      </c>
      <c r="D13" s="7">
        <v>5</v>
      </c>
      <c r="E13" s="7">
        <v>7</v>
      </c>
      <c r="F13" s="7">
        <v>14</v>
      </c>
      <c r="G13" s="8">
        <f t="shared" si="0"/>
        <v>7.833333333333333</v>
      </c>
      <c r="H13" s="9">
        <v>0.08</v>
      </c>
      <c r="I13" s="8">
        <f t="shared" si="1"/>
        <v>8.4599999999999991</v>
      </c>
    </row>
    <row r="14" spans="1:9" ht="112.5" x14ac:dyDescent="0.25">
      <c r="A14" s="10"/>
      <c r="B14" s="10"/>
      <c r="C14" s="14" t="s">
        <v>25</v>
      </c>
      <c r="D14" s="7">
        <v>7</v>
      </c>
      <c r="E14" s="7">
        <v>10</v>
      </c>
      <c r="F14" s="7">
        <v>15</v>
      </c>
      <c r="G14" s="8">
        <f t="shared" si="0"/>
        <v>10.333333333333334</v>
      </c>
      <c r="H14" s="9">
        <v>0.08</v>
      </c>
      <c r="I14" s="8">
        <f t="shared" si="1"/>
        <v>11.16</v>
      </c>
    </row>
    <row r="15" spans="1:9" ht="18.75" x14ac:dyDescent="0.25">
      <c r="A15" s="12"/>
      <c r="B15" s="12"/>
      <c r="C15" s="15" t="s">
        <v>26</v>
      </c>
      <c r="D15" s="7">
        <v>1</v>
      </c>
      <c r="E15" s="7">
        <v>2</v>
      </c>
      <c r="F15" s="7">
        <v>5</v>
      </c>
      <c r="G15" s="8">
        <f t="shared" si="0"/>
        <v>2.3333333333333335</v>
      </c>
      <c r="H15" s="9">
        <v>0.08</v>
      </c>
      <c r="I15" s="8">
        <f t="shared" si="1"/>
        <v>2.52</v>
      </c>
    </row>
    <row r="16" spans="1:9" ht="18.75" x14ac:dyDescent="0.25">
      <c r="A16" s="4">
        <v>6</v>
      </c>
      <c r="B16" s="16" t="s">
        <v>27</v>
      </c>
      <c r="C16" s="15" t="s">
        <v>28</v>
      </c>
      <c r="D16" s="7">
        <v>1</v>
      </c>
      <c r="E16" s="7">
        <v>2</v>
      </c>
      <c r="F16" s="7">
        <v>3</v>
      </c>
      <c r="G16" s="8">
        <f t="shared" si="0"/>
        <v>2</v>
      </c>
      <c r="H16" s="9">
        <v>0.08</v>
      </c>
      <c r="I16" s="8">
        <f t="shared" si="1"/>
        <v>2.16</v>
      </c>
    </row>
    <row r="17" spans="1:9" ht="18.75" x14ac:dyDescent="0.25">
      <c r="A17" s="10"/>
      <c r="B17" s="10"/>
      <c r="C17" s="15" t="s">
        <v>29</v>
      </c>
      <c r="D17" s="7">
        <v>2</v>
      </c>
      <c r="E17" s="7">
        <v>3</v>
      </c>
      <c r="F17" s="7">
        <v>5</v>
      </c>
      <c r="G17" s="8">
        <f t="shared" si="0"/>
        <v>3.1666666666666665</v>
      </c>
      <c r="H17" s="9">
        <v>0.08</v>
      </c>
      <c r="I17" s="8">
        <f t="shared" si="1"/>
        <v>3.42</v>
      </c>
    </row>
    <row r="18" spans="1:9" ht="18.75" x14ac:dyDescent="0.25">
      <c r="A18" s="10"/>
      <c r="B18" s="10"/>
      <c r="C18" s="15" t="s">
        <v>30</v>
      </c>
      <c r="D18" s="7">
        <v>1</v>
      </c>
      <c r="E18" s="7">
        <v>2</v>
      </c>
      <c r="F18" s="7">
        <v>3</v>
      </c>
      <c r="G18" s="8">
        <f t="shared" si="0"/>
        <v>2</v>
      </c>
      <c r="H18" s="9">
        <v>0.08</v>
      </c>
      <c r="I18" s="8">
        <f t="shared" si="1"/>
        <v>2.16</v>
      </c>
    </row>
    <row r="19" spans="1:9" ht="18.75" x14ac:dyDescent="0.25">
      <c r="A19" s="12"/>
      <c r="B19" s="12"/>
      <c r="C19" s="15" t="s">
        <v>31</v>
      </c>
      <c r="D19" s="7">
        <v>1</v>
      </c>
      <c r="E19" s="7">
        <v>2</v>
      </c>
      <c r="F19" s="7">
        <v>3</v>
      </c>
      <c r="G19" s="8">
        <f t="shared" si="0"/>
        <v>2</v>
      </c>
      <c r="H19" s="9">
        <v>0.08</v>
      </c>
      <c r="I19" s="8">
        <f xml:space="preserve"> G19 + G19 * H20</f>
        <v>2.16</v>
      </c>
    </row>
    <row r="20" spans="1:9" ht="18.75" x14ac:dyDescent="0.25">
      <c r="A20" s="17" t="s">
        <v>32</v>
      </c>
      <c r="B20" s="18"/>
      <c r="C20" s="19"/>
      <c r="D20" s="15">
        <f>SUM(D2:D19)</f>
        <v>57</v>
      </c>
      <c r="E20" s="15">
        <f>SUM(E2:E19)</f>
        <v>88</v>
      </c>
      <c r="F20" s="15">
        <f>SUM(F2:F19)</f>
        <v>143</v>
      </c>
      <c r="G20" s="20">
        <f>SUM(G2:G19)</f>
        <v>92</v>
      </c>
      <c r="H20" s="9">
        <v>0.08</v>
      </c>
      <c r="I20" s="20">
        <f>SUM(I2:I19)</f>
        <v>99.359999999999971</v>
      </c>
    </row>
  </sheetData>
  <mergeCells count="14">
    <mergeCell ref="A20:C20"/>
    <mergeCell ref="A11:A12"/>
    <mergeCell ref="B11:B12"/>
    <mergeCell ref="A13:A15"/>
    <mergeCell ref="B13:B15"/>
    <mergeCell ref="A16:A19"/>
    <mergeCell ref="B16:B19"/>
    <mergeCell ref="B1:C1"/>
    <mergeCell ref="A2:A4"/>
    <mergeCell ref="B2:B4"/>
    <mergeCell ref="A5:A7"/>
    <mergeCell ref="B5:B7"/>
    <mergeCell ref="A8:A10"/>
    <mergeCell ref="B8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A3D-22C1-41CF-AB25-32A4D2FB1F4F}">
  <dimension ref="A1:I19"/>
  <sheetViews>
    <sheetView workbookViewId="0">
      <selection sqref="A1:I19"/>
    </sheetView>
  </sheetViews>
  <sheetFormatPr defaultRowHeight="15.75" x14ac:dyDescent="0.25"/>
  <cols>
    <col min="2" max="2" width="15" customWidth="1"/>
    <col min="3" max="3" width="15.875" customWidth="1"/>
    <col min="4" max="4" width="15.75" customWidth="1"/>
    <col min="5" max="5" width="15.375" customWidth="1"/>
    <col min="6" max="6" width="15.125" customWidth="1"/>
    <col min="7" max="7" width="15.25" customWidth="1"/>
    <col min="8" max="8" width="12.875" customWidth="1"/>
  </cols>
  <sheetData>
    <row r="1" spans="1:9" ht="31.5" x14ac:dyDescent="0.25">
      <c r="A1" s="21" t="s">
        <v>1</v>
      </c>
      <c r="B1" s="21"/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</row>
    <row r="2" spans="1:9" ht="31.5" x14ac:dyDescent="0.25">
      <c r="A2" s="23" t="s">
        <v>40</v>
      </c>
      <c r="B2" s="24" t="s">
        <v>41</v>
      </c>
      <c r="C2" s="25">
        <v>2</v>
      </c>
      <c r="D2" s="25">
        <v>1</v>
      </c>
      <c r="E2" s="25">
        <v>2</v>
      </c>
      <c r="F2" s="25">
        <v>1</v>
      </c>
      <c r="G2" s="25">
        <v>2</v>
      </c>
      <c r="H2" s="25">
        <v>0</v>
      </c>
      <c r="I2" s="25" t="s">
        <v>42</v>
      </c>
    </row>
    <row r="3" spans="1:9" ht="31.5" x14ac:dyDescent="0.25">
      <c r="A3" s="23"/>
      <c r="B3" s="24" t="s">
        <v>10</v>
      </c>
      <c r="C3" s="25">
        <v>2</v>
      </c>
      <c r="D3" s="25">
        <v>1</v>
      </c>
      <c r="E3" s="25">
        <v>2</v>
      </c>
      <c r="F3" s="25">
        <v>1</v>
      </c>
      <c r="G3" s="25">
        <v>2</v>
      </c>
      <c r="H3" s="25">
        <v>0</v>
      </c>
      <c r="I3" s="25" t="s">
        <v>42</v>
      </c>
    </row>
    <row r="4" spans="1:9" ht="63" x14ac:dyDescent="0.25">
      <c r="A4" s="23"/>
      <c r="B4" s="24" t="s">
        <v>43</v>
      </c>
      <c r="C4" s="25">
        <v>2</v>
      </c>
      <c r="D4" s="25">
        <v>1</v>
      </c>
      <c r="E4" s="25">
        <v>2</v>
      </c>
      <c r="F4" s="25">
        <v>1</v>
      </c>
      <c r="G4" s="25">
        <v>2</v>
      </c>
      <c r="H4" s="25">
        <v>0</v>
      </c>
      <c r="I4" s="25" t="s">
        <v>42</v>
      </c>
    </row>
    <row r="5" spans="1:9" ht="31.5" x14ac:dyDescent="0.25">
      <c r="A5" s="23" t="s">
        <v>44</v>
      </c>
      <c r="B5" s="24" t="s">
        <v>13</v>
      </c>
      <c r="C5" s="25">
        <v>2</v>
      </c>
      <c r="D5" s="25">
        <v>3</v>
      </c>
      <c r="E5" s="25">
        <v>4</v>
      </c>
      <c r="F5" s="25">
        <v>3</v>
      </c>
      <c r="G5" s="25">
        <v>4</v>
      </c>
      <c r="H5" s="25">
        <v>0</v>
      </c>
      <c r="I5" s="25" t="s">
        <v>42</v>
      </c>
    </row>
    <row r="6" spans="1:9" x14ac:dyDescent="0.25">
      <c r="A6" s="23"/>
      <c r="B6" s="24" t="s">
        <v>14</v>
      </c>
      <c r="C6" s="25">
        <v>2</v>
      </c>
      <c r="D6" s="25">
        <v>3</v>
      </c>
      <c r="E6" s="25">
        <v>4</v>
      </c>
      <c r="F6" s="25">
        <v>4</v>
      </c>
      <c r="G6" s="25">
        <v>5</v>
      </c>
      <c r="H6" s="25">
        <v>1</v>
      </c>
      <c r="I6" s="25" t="s">
        <v>45</v>
      </c>
    </row>
    <row r="7" spans="1:9" x14ac:dyDescent="0.25">
      <c r="A7" s="23"/>
      <c r="B7" s="24" t="s">
        <v>15</v>
      </c>
      <c r="C7" s="25">
        <v>3</v>
      </c>
      <c r="D7" s="25">
        <v>5</v>
      </c>
      <c r="E7" s="25">
        <v>7</v>
      </c>
      <c r="F7" s="25">
        <v>6</v>
      </c>
      <c r="G7" s="25">
        <v>8</v>
      </c>
      <c r="H7" s="25">
        <v>1</v>
      </c>
      <c r="I7" s="25" t="s">
        <v>45</v>
      </c>
    </row>
    <row r="8" spans="1:9" ht="31.5" x14ac:dyDescent="0.25">
      <c r="A8" s="23" t="s">
        <v>46</v>
      </c>
      <c r="B8" s="24" t="s">
        <v>47</v>
      </c>
      <c r="C8" s="25">
        <v>4</v>
      </c>
      <c r="D8" s="25">
        <v>8</v>
      </c>
      <c r="E8" s="25">
        <v>11</v>
      </c>
      <c r="F8" s="25">
        <v>9</v>
      </c>
      <c r="G8" s="25">
        <v>12</v>
      </c>
      <c r="H8" s="25">
        <v>1</v>
      </c>
      <c r="I8" s="25" t="s">
        <v>45</v>
      </c>
    </row>
    <row r="9" spans="1:9" ht="31.5" x14ac:dyDescent="0.25">
      <c r="A9" s="23"/>
      <c r="B9" s="24" t="s">
        <v>18</v>
      </c>
      <c r="C9" s="25">
        <v>3</v>
      </c>
      <c r="D9" s="25">
        <v>8</v>
      </c>
      <c r="E9" s="25">
        <v>10</v>
      </c>
      <c r="F9" s="25">
        <v>9</v>
      </c>
      <c r="G9" s="25">
        <v>11</v>
      </c>
      <c r="H9" s="25">
        <v>1</v>
      </c>
      <c r="I9" s="25" t="s">
        <v>45</v>
      </c>
    </row>
    <row r="10" spans="1:9" ht="31.5" x14ac:dyDescent="0.25">
      <c r="A10" s="23"/>
      <c r="B10" s="24" t="s">
        <v>19</v>
      </c>
      <c r="C10" s="25">
        <v>6</v>
      </c>
      <c r="D10" s="25">
        <v>8</v>
      </c>
      <c r="E10" s="25">
        <v>13</v>
      </c>
      <c r="F10" s="25">
        <v>9</v>
      </c>
      <c r="G10" s="25">
        <v>14</v>
      </c>
      <c r="H10" s="25">
        <v>1</v>
      </c>
      <c r="I10" s="25" t="s">
        <v>45</v>
      </c>
    </row>
    <row r="11" spans="1:9" ht="47.25" x14ac:dyDescent="0.25">
      <c r="A11" s="23" t="s">
        <v>48</v>
      </c>
      <c r="B11" s="24" t="s">
        <v>49</v>
      </c>
      <c r="C11" s="25">
        <v>14</v>
      </c>
      <c r="D11" s="25">
        <v>14</v>
      </c>
      <c r="E11" s="25">
        <v>27</v>
      </c>
      <c r="F11" s="25">
        <v>15</v>
      </c>
      <c r="G11" s="25">
        <v>28</v>
      </c>
      <c r="H11" s="25">
        <v>1</v>
      </c>
      <c r="I11" s="25" t="s">
        <v>45</v>
      </c>
    </row>
    <row r="12" spans="1:9" ht="63" x14ac:dyDescent="0.25">
      <c r="A12" s="23"/>
      <c r="B12" s="24" t="s">
        <v>50</v>
      </c>
      <c r="C12" s="25">
        <v>20</v>
      </c>
      <c r="D12" s="25">
        <v>28</v>
      </c>
      <c r="E12" s="25">
        <v>47</v>
      </c>
      <c r="F12" s="25">
        <v>31</v>
      </c>
      <c r="G12" s="25">
        <v>50</v>
      </c>
      <c r="H12" s="25">
        <v>3</v>
      </c>
      <c r="I12" s="25" t="s">
        <v>45</v>
      </c>
    </row>
    <row r="13" spans="1:9" ht="31.5" x14ac:dyDescent="0.25">
      <c r="A13" s="23" t="s">
        <v>51</v>
      </c>
      <c r="B13" s="24" t="s">
        <v>24</v>
      </c>
      <c r="C13" s="25">
        <v>7</v>
      </c>
      <c r="D13" s="25">
        <v>48</v>
      </c>
      <c r="E13" s="25">
        <v>54</v>
      </c>
      <c r="F13" s="25">
        <v>51</v>
      </c>
      <c r="G13" s="25">
        <v>57</v>
      </c>
      <c r="H13" s="25">
        <v>3</v>
      </c>
      <c r="I13" s="25" t="s">
        <v>45</v>
      </c>
    </row>
    <row r="14" spans="1:9" ht="47.25" x14ac:dyDescent="0.25">
      <c r="A14" s="23"/>
      <c r="B14" s="24" t="s">
        <v>52</v>
      </c>
      <c r="C14" s="25">
        <v>10</v>
      </c>
      <c r="D14" s="25">
        <v>48</v>
      </c>
      <c r="E14" s="25">
        <v>57</v>
      </c>
      <c r="F14" s="25">
        <v>51</v>
      </c>
      <c r="G14" s="25">
        <v>60</v>
      </c>
      <c r="H14" s="25">
        <v>3</v>
      </c>
      <c r="I14" s="25" t="s">
        <v>45</v>
      </c>
    </row>
    <row r="15" spans="1:9" ht="31.5" x14ac:dyDescent="0.25">
      <c r="A15" s="23"/>
      <c r="B15" s="24" t="s">
        <v>26</v>
      </c>
      <c r="C15" s="25">
        <v>2</v>
      </c>
      <c r="D15" s="25">
        <v>58</v>
      </c>
      <c r="E15" s="25">
        <v>59</v>
      </c>
      <c r="F15" s="25">
        <v>61</v>
      </c>
      <c r="G15" s="25">
        <v>62</v>
      </c>
      <c r="H15" s="25">
        <v>3</v>
      </c>
      <c r="I15" s="25" t="s">
        <v>45</v>
      </c>
    </row>
    <row r="16" spans="1:9" ht="31.5" x14ac:dyDescent="0.25">
      <c r="A16" s="23" t="s">
        <v>53</v>
      </c>
      <c r="B16" s="24" t="s">
        <v>28</v>
      </c>
      <c r="C16" s="25">
        <v>2</v>
      </c>
      <c r="D16" s="25">
        <v>60</v>
      </c>
      <c r="E16" s="25">
        <v>61</v>
      </c>
      <c r="F16" s="25">
        <v>63</v>
      </c>
      <c r="G16" s="25">
        <v>64</v>
      </c>
      <c r="H16" s="25">
        <v>3</v>
      </c>
      <c r="I16" s="25" t="s">
        <v>45</v>
      </c>
    </row>
    <row r="17" spans="1:9" ht="31.5" x14ac:dyDescent="0.25">
      <c r="A17" s="23"/>
      <c r="B17" s="24" t="s">
        <v>29</v>
      </c>
      <c r="C17" s="25">
        <v>3</v>
      </c>
      <c r="D17" s="25">
        <v>60</v>
      </c>
      <c r="E17" s="25">
        <v>62</v>
      </c>
      <c r="F17" s="25">
        <v>64</v>
      </c>
      <c r="G17" s="25">
        <v>66</v>
      </c>
      <c r="H17" s="25">
        <v>4</v>
      </c>
      <c r="I17" s="25" t="s">
        <v>45</v>
      </c>
    </row>
    <row r="18" spans="1:9" x14ac:dyDescent="0.25">
      <c r="A18" s="23"/>
      <c r="B18" s="24" t="s">
        <v>30</v>
      </c>
      <c r="C18" s="25">
        <v>2</v>
      </c>
      <c r="D18" s="25">
        <v>60</v>
      </c>
      <c r="E18" s="25">
        <v>61</v>
      </c>
      <c r="F18" s="25">
        <v>63</v>
      </c>
      <c r="G18" s="25">
        <v>64</v>
      </c>
      <c r="H18" s="25">
        <v>4</v>
      </c>
      <c r="I18" s="25" t="s">
        <v>45</v>
      </c>
    </row>
    <row r="19" spans="1:9" ht="31.5" x14ac:dyDescent="0.25">
      <c r="A19" s="23"/>
      <c r="B19" s="24" t="s">
        <v>31</v>
      </c>
      <c r="C19" s="25">
        <v>2</v>
      </c>
      <c r="D19" s="25">
        <v>67</v>
      </c>
      <c r="E19" s="25">
        <v>68</v>
      </c>
      <c r="F19" s="25">
        <v>70</v>
      </c>
      <c r="G19" s="25">
        <v>71</v>
      </c>
      <c r="H19" s="25">
        <v>3</v>
      </c>
      <c r="I19" s="25" t="s">
        <v>45</v>
      </c>
    </row>
  </sheetData>
  <mergeCells count="7">
    <mergeCell ref="A16:A19"/>
    <mergeCell ref="A1:B1"/>
    <mergeCell ref="A2:A4"/>
    <mergeCell ref="A5:A7"/>
    <mergeCell ref="A8:A10"/>
    <mergeCell ref="A11:A12"/>
    <mergeCell ref="A13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8F0E-C1FD-4C5A-A6F8-2F6CCFD01A91}">
  <dimension ref="A1:I20"/>
  <sheetViews>
    <sheetView tabSelected="1" topLeftCell="A13" workbookViewId="0">
      <selection activeCell="K19" sqref="K19"/>
    </sheetView>
  </sheetViews>
  <sheetFormatPr defaultRowHeight="15.75" x14ac:dyDescent="0.25"/>
  <cols>
    <col min="2" max="2" width="17.625" customWidth="1"/>
    <col min="3" max="3" width="18.5" customWidth="1"/>
    <col min="4" max="4" width="15.875" customWidth="1"/>
    <col min="5" max="5" width="16.75" customWidth="1"/>
    <col min="6" max="6" width="12.75" customWidth="1"/>
    <col min="7" max="7" width="14.625" customWidth="1"/>
    <col min="8" max="8" width="12.375" customWidth="1"/>
    <col min="9" max="9" width="9.5" bestFit="1" customWidth="1"/>
  </cols>
  <sheetData>
    <row r="1" spans="1:9" ht="47.25" x14ac:dyDescent="0.25">
      <c r="A1" s="21" t="s">
        <v>1</v>
      </c>
      <c r="B1" s="21"/>
      <c r="C1" s="22" t="s">
        <v>54</v>
      </c>
      <c r="D1" s="22" t="s">
        <v>55</v>
      </c>
      <c r="E1" s="22" t="s">
        <v>56</v>
      </c>
      <c r="F1" s="22" t="s">
        <v>57</v>
      </c>
      <c r="G1" s="22" t="s">
        <v>58</v>
      </c>
      <c r="H1" s="22" t="s">
        <v>59</v>
      </c>
      <c r="I1" s="22" t="s">
        <v>60</v>
      </c>
    </row>
    <row r="2" spans="1:9" ht="47.25" x14ac:dyDescent="0.25">
      <c r="A2" s="23" t="s">
        <v>40</v>
      </c>
      <c r="B2" s="24" t="s">
        <v>41</v>
      </c>
      <c r="C2" s="26" t="s">
        <v>61</v>
      </c>
      <c r="D2" s="27">
        <v>65</v>
      </c>
      <c r="E2" s="27">
        <v>8</v>
      </c>
      <c r="F2" s="27">
        <v>4</v>
      </c>
      <c r="G2" s="27">
        <v>0</v>
      </c>
      <c r="H2" s="27">
        <v>3</v>
      </c>
      <c r="I2" s="28">
        <f xml:space="preserve"> D2 + E2 + F2 + G2 + H2</f>
        <v>80</v>
      </c>
    </row>
    <row r="3" spans="1:9" ht="63" x14ac:dyDescent="0.25">
      <c r="A3" s="23"/>
      <c r="B3" s="24" t="s">
        <v>10</v>
      </c>
      <c r="C3" s="26" t="s">
        <v>62</v>
      </c>
      <c r="D3" s="27">
        <v>40</v>
      </c>
      <c r="E3" s="27">
        <v>8</v>
      </c>
      <c r="F3" s="27">
        <v>4</v>
      </c>
      <c r="G3" s="27">
        <v>0</v>
      </c>
      <c r="H3" s="27">
        <v>3</v>
      </c>
      <c r="I3" s="28">
        <f t="shared" ref="I3:I19" si="0" xml:space="preserve"> D3 + E3 + F3 + G3 + H3</f>
        <v>55</v>
      </c>
    </row>
    <row r="4" spans="1:9" ht="94.5" x14ac:dyDescent="0.25">
      <c r="A4" s="23"/>
      <c r="B4" s="24" t="s">
        <v>43</v>
      </c>
      <c r="C4" s="26" t="s">
        <v>63</v>
      </c>
      <c r="D4" s="27">
        <v>55</v>
      </c>
      <c r="E4" s="27">
        <v>8</v>
      </c>
      <c r="F4" s="27">
        <v>4</v>
      </c>
      <c r="G4" s="27">
        <v>0</v>
      </c>
      <c r="H4" s="27">
        <v>3</v>
      </c>
      <c r="I4" s="28">
        <f t="shared" si="0"/>
        <v>70</v>
      </c>
    </row>
    <row r="5" spans="1:9" ht="47.25" x14ac:dyDescent="0.25">
      <c r="A5" s="23" t="s">
        <v>44</v>
      </c>
      <c r="B5" s="24" t="s">
        <v>13</v>
      </c>
      <c r="C5" s="26" t="s">
        <v>64</v>
      </c>
      <c r="D5" s="27">
        <v>40</v>
      </c>
      <c r="E5" s="27">
        <v>10</v>
      </c>
      <c r="F5" s="27">
        <v>2</v>
      </c>
      <c r="G5" s="27">
        <v>0</v>
      </c>
      <c r="H5" s="27">
        <v>3</v>
      </c>
      <c r="I5" s="28">
        <f t="shared" si="0"/>
        <v>55</v>
      </c>
    </row>
    <row r="6" spans="1:9" ht="31.5" x14ac:dyDescent="0.25">
      <c r="A6" s="23"/>
      <c r="B6" s="24" t="s">
        <v>14</v>
      </c>
      <c r="C6" s="26" t="s">
        <v>65</v>
      </c>
      <c r="D6" s="27">
        <v>5</v>
      </c>
      <c r="E6" s="27">
        <v>10</v>
      </c>
      <c r="F6" s="27">
        <v>2</v>
      </c>
      <c r="G6" s="27">
        <v>0</v>
      </c>
      <c r="H6" s="27">
        <v>3</v>
      </c>
      <c r="I6" s="28">
        <f t="shared" si="0"/>
        <v>20</v>
      </c>
    </row>
    <row r="7" spans="1:9" ht="31.5" x14ac:dyDescent="0.25">
      <c r="A7" s="23"/>
      <c r="B7" s="24" t="s">
        <v>15</v>
      </c>
      <c r="C7" s="26" t="s">
        <v>66</v>
      </c>
      <c r="D7" s="27">
        <v>30</v>
      </c>
      <c r="E7" s="27">
        <v>10</v>
      </c>
      <c r="F7" s="27">
        <v>2</v>
      </c>
      <c r="G7" s="27">
        <v>0</v>
      </c>
      <c r="H7" s="27">
        <v>3</v>
      </c>
      <c r="I7" s="28">
        <f t="shared" si="0"/>
        <v>45</v>
      </c>
    </row>
    <row r="8" spans="1:9" ht="63" x14ac:dyDescent="0.25">
      <c r="A8" s="23" t="s">
        <v>46</v>
      </c>
      <c r="B8" s="24" t="s">
        <v>47</v>
      </c>
      <c r="C8" s="26" t="s">
        <v>67</v>
      </c>
      <c r="D8" s="27">
        <v>75</v>
      </c>
      <c r="E8" s="27">
        <v>20</v>
      </c>
      <c r="F8" s="27">
        <v>2</v>
      </c>
      <c r="G8" s="27">
        <v>0</v>
      </c>
      <c r="H8" s="27">
        <v>3</v>
      </c>
      <c r="I8" s="28">
        <f t="shared" si="0"/>
        <v>100</v>
      </c>
    </row>
    <row r="9" spans="1:9" ht="47.25" x14ac:dyDescent="0.25">
      <c r="A9" s="23"/>
      <c r="B9" s="24" t="s">
        <v>18</v>
      </c>
      <c r="C9" s="26" t="s">
        <v>68</v>
      </c>
      <c r="D9" s="27">
        <v>8</v>
      </c>
      <c r="E9" s="27">
        <v>20</v>
      </c>
      <c r="F9" s="27">
        <v>2</v>
      </c>
      <c r="G9" s="27">
        <v>0</v>
      </c>
      <c r="H9" s="27">
        <v>3</v>
      </c>
      <c r="I9" s="28">
        <f t="shared" si="0"/>
        <v>33</v>
      </c>
    </row>
    <row r="10" spans="1:9" ht="47.25" x14ac:dyDescent="0.25">
      <c r="A10" s="23"/>
      <c r="B10" s="24" t="s">
        <v>19</v>
      </c>
      <c r="C10" s="26" t="s">
        <v>69</v>
      </c>
      <c r="D10" s="27">
        <v>140</v>
      </c>
      <c r="E10" s="27">
        <v>20</v>
      </c>
      <c r="F10" s="27">
        <v>2</v>
      </c>
      <c r="G10" s="27">
        <v>0</v>
      </c>
      <c r="H10" s="27">
        <v>3</v>
      </c>
      <c r="I10" s="28">
        <f t="shared" si="0"/>
        <v>165</v>
      </c>
    </row>
    <row r="11" spans="1:9" ht="78.75" x14ac:dyDescent="0.25">
      <c r="A11" s="23" t="s">
        <v>48</v>
      </c>
      <c r="B11" s="24" t="s">
        <v>49</v>
      </c>
      <c r="C11" s="26" t="s">
        <v>70</v>
      </c>
      <c r="D11" s="27">
        <v>13</v>
      </c>
      <c r="E11" s="27">
        <v>42</v>
      </c>
      <c r="F11" s="27">
        <v>2</v>
      </c>
      <c r="G11" s="27">
        <v>0</v>
      </c>
      <c r="H11" s="27">
        <v>3</v>
      </c>
      <c r="I11" s="28">
        <f t="shared" si="0"/>
        <v>60</v>
      </c>
    </row>
    <row r="12" spans="1:9" ht="94.5" x14ac:dyDescent="0.25">
      <c r="A12" s="23"/>
      <c r="B12" s="24" t="s">
        <v>50</v>
      </c>
      <c r="C12" s="26" t="s">
        <v>71</v>
      </c>
      <c r="D12" s="27">
        <v>618</v>
      </c>
      <c r="E12" s="27">
        <v>42</v>
      </c>
      <c r="F12" s="27">
        <v>2</v>
      </c>
      <c r="G12" s="27">
        <v>0</v>
      </c>
      <c r="H12" s="27">
        <v>3</v>
      </c>
      <c r="I12" s="28">
        <f t="shared" si="0"/>
        <v>665</v>
      </c>
    </row>
    <row r="13" spans="1:9" ht="47.25" x14ac:dyDescent="0.25">
      <c r="A13" s="23" t="s">
        <v>51</v>
      </c>
      <c r="B13" s="24" t="s">
        <v>24</v>
      </c>
      <c r="C13" s="26" t="s">
        <v>72</v>
      </c>
      <c r="D13" s="27">
        <v>20</v>
      </c>
      <c r="E13" s="27">
        <v>8</v>
      </c>
      <c r="F13" s="27">
        <v>3</v>
      </c>
      <c r="G13" s="27">
        <v>0</v>
      </c>
      <c r="H13" s="27">
        <v>3</v>
      </c>
      <c r="I13" s="28">
        <f t="shared" si="0"/>
        <v>34</v>
      </c>
    </row>
    <row r="14" spans="1:9" ht="63" x14ac:dyDescent="0.25">
      <c r="A14" s="23"/>
      <c r="B14" s="24" t="s">
        <v>52</v>
      </c>
      <c r="C14" s="26" t="s">
        <v>73</v>
      </c>
      <c r="D14" s="27">
        <v>322</v>
      </c>
      <c r="E14" s="27">
        <v>8</v>
      </c>
      <c r="F14" s="27">
        <v>3</v>
      </c>
      <c r="G14" s="27">
        <v>0</v>
      </c>
      <c r="H14" s="27">
        <v>3</v>
      </c>
      <c r="I14" s="28">
        <f t="shared" si="0"/>
        <v>336</v>
      </c>
    </row>
    <row r="15" spans="1:9" ht="47.25" x14ac:dyDescent="0.25">
      <c r="A15" s="23"/>
      <c r="B15" s="24" t="s">
        <v>26</v>
      </c>
      <c r="C15" s="26" t="s">
        <v>74</v>
      </c>
      <c r="D15" s="27">
        <v>40</v>
      </c>
      <c r="E15" s="27">
        <v>8</v>
      </c>
      <c r="F15" s="27">
        <v>3</v>
      </c>
      <c r="G15" s="27">
        <v>0</v>
      </c>
      <c r="H15" s="27">
        <v>3</v>
      </c>
      <c r="I15" s="28">
        <f t="shared" si="0"/>
        <v>54</v>
      </c>
    </row>
    <row r="16" spans="1:9" ht="31.5" x14ac:dyDescent="0.25">
      <c r="A16" s="23" t="s">
        <v>53</v>
      </c>
      <c r="B16" s="24" t="s">
        <v>28</v>
      </c>
      <c r="C16" s="26" t="s">
        <v>75</v>
      </c>
      <c r="D16" s="27">
        <v>40</v>
      </c>
      <c r="E16" s="27">
        <v>8</v>
      </c>
      <c r="F16" s="27">
        <v>3</v>
      </c>
      <c r="G16" s="27">
        <v>0</v>
      </c>
      <c r="H16" s="27">
        <v>3</v>
      </c>
      <c r="I16" s="28">
        <f t="shared" si="0"/>
        <v>54</v>
      </c>
    </row>
    <row r="17" spans="1:9" ht="63" x14ac:dyDescent="0.25">
      <c r="A17" s="23"/>
      <c r="B17" s="24" t="s">
        <v>29</v>
      </c>
      <c r="C17" s="26" t="s">
        <v>76</v>
      </c>
      <c r="D17" s="27">
        <v>4</v>
      </c>
      <c r="E17" s="27">
        <v>8</v>
      </c>
      <c r="F17" s="27">
        <v>3</v>
      </c>
      <c r="G17" s="27">
        <v>0</v>
      </c>
      <c r="H17" s="27">
        <v>3</v>
      </c>
      <c r="I17" s="28">
        <f t="shared" si="0"/>
        <v>18</v>
      </c>
    </row>
    <row r="18" spans="1:9" ht="31.5" x14ac:dyDescent="0.25">
      <c r="A18" s="23"/>
      <c r="B18" s="24" t="s">
        <v>30</v>
      </c>
      <c r="C18" s="26" t="s">
        <v>77</v>
      </c>
      <c r="D18" s="27">
        <v>10</v>
      </c>
      <c r="E18" s="27">
        <v>8</v>
      </c>
      <c r="F18" s="27">
        <v>3</v>
      </c>
      <c r="G18" s="27">
        <v>0</v>
      </c>
      <c r="H18" s="27">
        <v>3</v>
      </c>
      <c r="I18" s="28">
        <f t="shared" si="0"/>
        <v>24</v>
      </c>
    </row>
    <row r="19" spans="1:9" ht="63" x14ac:dyDescent="0.25">
      <c r="A19" s="23"/>
      <c r="B19" s="24" t="s">
        <v>31</v>
      </c>
      <c r="C19" s="26" t="s">
        <v>78</v>
      </c>
      <c r="D19" s="27">
        <v>40</v>
      </c>
      <c r="E19" s="27">
        <v>8</v>
      </c>
      <c r="F19" s="27">
        <v>3</v>
      </c>
      <c r="G19" s="27">
        <v>0</v>
      </c>
      <c r="H19" s="27">
        <v>3</v>
      </c>
      <c r="I19" s="28">
        <f t="shared" si="0"/>
        <v>54</v>
      </c>
    </row>
    <row r="20" spans="1:9" ht="34.5" customHeight="1" x14ac:dyDescent="0.25">
      <c r="A20" s="29" t="s">
        <v>60</v>
      </c>
      <c r="B20" s="29"/>
      <c r="C20" s="30"/>
      <c r="D20" s="31">
        <f>SUM(D2:D19)</f>
        <v>1565</v>
      </c>
      <c r="E20" s="31">
        <f>SUM(E2:E19)</f>
        <v>254</v>
      </c>
      <c r="F20" s="31">
        <f>SUM(F2:F19)</f>
        <v>49</v>
      </c>
      <c r="G20" s="31">
        <f>SUM(G2:G19)</f>
        <v>0</v>
      </c>
      <c r="H20" s="31">
        <f>SUM(H2:H19)</f>
        <v>54</v>
      </c>
      <c r="I20" s="32">
        <f>SUM(I2:I19)</f>
        <v>1922</v>
      </c>
    </row>
  </sheetData>
  <mergeCells count="8">
    <mergeCell ref="A16:A19"/>
    <mergeCell ref="A20:B20"/>
    <mergeCell ref="A1:B1"/>
    <mergeCell ref="A2:A4"/>
    <mergeCell ref="A5:A7"/>
    <mergeCell ref="A8:A10"/>
    <mergeCell ref="A11:A12"/>
    <mergeCell ref="A13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50A6-1C7A-4452-8314-D4B3ED8EAB78}">
  <dimension ref="A1:G10"/>
  <sheetViews>
    <sheetView workbookViewId="0">
      <selection activeCell="D6" sqref="D6"/>
    </sheetView>
  </sheetViews>
  <sheetFormatPr defaultRowHeight="15.75" x14ac:dyDescent="0.25"/>
  <cols>
    <col min="1" max="1" width="10.625" customWidth="1"/>
    <col min="2" max="2" width="18.875" customWidth="1"/>
    <col min="3" max="3" width="17.875" customWidth="1"/>
    <col min="4" max="4" width="16.625" customWidth="1"/>
    <col min="5" max="5" width="14.5" customWidth="1"/>
    <col min="6" max="6" width="15.875" customWidth="1"/>
    <col min="7" max="7" width="17.875" customWidth="1"/>
  </cols>
  <sheetData>
    <row r="1" spans="1:7" ht="50.25" customHeight="1" x14ac:dyDescent="0.25">
      <c r="A1" s="33" t="s">
        <v>0</v>
      </c>
      <c r="B1" s="33" t="s">
        <v>79</v>
      </c>
      <c r="C1" s="33" t="s">
        <v>80</v>
      </c>
      <c r="D1" s="33" t="s">
        <v>81</v>
      </c>
      <c r="E1" s="33" t="s">
        <v>82</v>
      </c>
      <c r="F1" s="33" t="s">
        <v>83</v>
      </c>
      <c r="G1" s="33" t="s">
        <v>84</v>
      </c>
    </row>
    <row r="2" spans="1:7" ht="39" customHeight="1" x14ac:dyDescent="0.25">
      <c r="A2" s="34">
        <v>1</v>
      </c>
      <c r="B2" s="35" t="s">
        <v>85</v>
      </c>
      <c r="C2" s="35" t="s">
        <v>86</v>
      </c>
      <c r="D2" s="36"/>
      <c r="E2" s="37">
        <v>1</v>
      </c>
      <c r="F2" s="34" t="s">
        <v>87</v>
      </c>
      <c r="G2" s="34" t="s">
        <v>88</v>
      </c>
    </row>
    <row r="3" spans="1:7" ht="38.25" customHeight="1" x14ac:dyDescent="0.25">
      <c r="A3" s="34">
        <v>2</v>
      </c>
      <c r="B3" s="35" t="s">
        <v>89</v>
      </c>
      <c r="C3" s="35" t="s">
        <v>86</v>
      </c>
      <c r="D3" s="36"/>
      <c r="E3" s="37">
        <v>0.7</v>
      </c>
      <c r="F3" s="34" t="s">
        <v>90</v>
      </c>
      <c r="G3" s="34" t="s">
        <v>87</v>
      </c>
    </row>
    <row r="4" spans="1:7" ht="39.75" customHeight="1" x14ac:dyDescent="0.25">
      <c r="A4" s="34">
        <v>3</v>
      </c>
      <c r="B4" s="35" t="s">
        <v>91</v>
      </c>
      <c r="C4" s="35" t="s">
        <v>86</v>
      </c>
      <c r="D4" s="36"/>
      <c r="E4" s="37">
        <v>0.5</v>
      </c>
      <c r="F4" s="34" t="s">
        <v>92</v>
      </c>
      <c r="G4" s="34" t="s">
        <v>90</v>
      </c>
    </row>
    <row r="5" spans="1:7" ht="37.5" x14ac:dyDescent="0.25">
      <c r="A5" s="34">
        <v>4</v>
      </c>
      <c r="B5" s="35" t="s">
        <v>93</v>
      </c>
      <c r="C5" s="35" t="s">
        <v>86</v>
      </c>
      <c r="D5" s="36"/>
      <c r="E5" s="37">
        <v>0.5</v>
      </c>
      <c r="F5" s="34" t="s">
        <v>92</v>
      </c>
      <c r="G5" s="34" t="s">
        <v>90</v>
      </c>
    </row>
    <row r="6" spans="1:7" ht="37.5" customHeight="1" x14ac:dyDescent="0.25">
      <c r="A6" s="34">
        <v>5</v>
      </c>
      <c r="B6" s="35" t="s">
        <v>94</v>
      </c>
      <c r="C6" s="35" t="s">
        <v>95</v>
      </c>
      <c r="D6" s="36"/>
      <c r="E6" s="37">
        <v>1</v>
      </c>
      <c r="F6" s="34" t="s">
        <v>96</v>
      </c>
      <c r="G6" s="34" t="s">
        <v>96</v>
      </c>
    </row>
    <row r="7" spans="1:7" ht="32.25" customHeight="1" x14ac:dyDescent="0.25">
      <c r="A7" s="34">
        <v>6</v>
      </c>
      <c r="B7" s="35" t="s">
        <v>97</v>
      </c>
      <c r="C7" s="35" t="s">
        <v>98</v>
      </c>
      <c r="D7" s="34" t="s">
        <v>99</v>
      </c>
      <c r="E7" s="36"/>
      <c r="F7" s="38">
        <v>0.3</v>
      </c>
      <c r="G7" s="36"/>
    </row>
    <row r="8" spans="1:7" ht="30.75" customHeight="1" x14ac:dyDescent="0.25">
      <c r="A8" s="34">
        <v>7</v>
      </c>
      <c r="B8" s="35" t="s">
        <v>100</v>
      </c>
      <c r="C8" s="35" t="s">
        <v>98</v>
      </c>
      <c r="D8" s="34" t="s">
        <v>101</v>
      </c>
      <c r="E8" s="36"/>
      <c r="F8" s="38">
        <v>0.1</v>
      </c>
      <c r="G8" s="36"/>
    </row>
    <row r="9" spans="1:7" ht="36.75" customHeight="1" x14ac:dyDescent="0.25">
      <c r="A9" s="34">
        <v>8</v>
      </c>
      <c r="B9" s="35" t="s">
        <v>102</v>
      </c>
      <c r="C9" s="35" t="s">
        <v>98</v>
      </c>
      <c r="D9" s="34" t="s">
        <v>103</v>
      </c>
      <c r="E9" s="36"/>
      <c r="F9" s="38">
        <v>0.5</v>
      </c>
      <c r="G9" s="36"/>
    </row>
    <row r="10" spans="1:7" ht="25.5" customHeight="1" x14ac:dyDescent="0.25">
      <c r="A10" s="34">
        <v>9</v>
      </c>
      <c r="B10" s="35" t="s">
        <v>104</v>
      </c>
      <c r="C10" s="35" t="s">
        <v>98</v>
      </c>
      <c r="D10" s="34" t="s">
        <v>105</v>
      </c>
      <c r="E10" s="36"/>
      <c r="F10" s="38">
        <v>0.3</v>
      </c>
      <c r="G10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Ước lượng thời gian</vt:lpstr>
      <vt:lpstr>Danh sách công việc</vt:lpstr>
      <vt:lpstr>Bảng chi phí</vt:lpstr>
      <vt:lpstr>Phân bổ nhân lực, tài nguyên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Minh Quang</dc:creator>
  <cp:lastModifiedBy>Tạ Minh Quang</cp:lastModifiedBy>
  <dcterms:created xsi:type="dcterms:W3CDTF">2022-10-31T16:44:35Z</dcterms:created>
  <dcterms:modified xsi:type="dcterms:W3CDTF">2022-10-31T16:50:06Z</dcterms:modified>
</cp:coreProperties>
</file>