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032516" sheetId="4" r:id="rId1"/>
  </sheets>
  <definedNames>
    <definedName name="±_10_mmHg" localSheetId="0">'032516'!$F$37</definedName>
    <definedName name="±_10_mmHg">#REF!</definedName>
    <definedName name="±_2" localSheetId="0">'032516'!$F$32</definedName>
    <definedName name="±_2">#REF!</definedName>
    <definedName name="±_2°_C" localSheetId="0">'032516'!$G$25</definedName>
    <definedName name="±_2°_C">#REF!</definedName>
    <definedName name="±_4" localSheetId="0">'032516'!$F$42</definedName>
    <definedName name="±_4">#REF!</definedName>
    <definedName name="_xlnm.Print_Area" localSheetId="0">'032516'!$A$1:$G$44</definedName>
  </definedNames>
  <calcPr calcId="152511"/>
</workbook>
</file>

<file path=xl/calcChain.xml><?xml version="1.0" encoding="utf-8"?>
<calcChain xmlns="http://schemas.openxmlformats.org/spreadsheetml/2006/main">
  <c r="D60" i="4" l="1"/>
  <c r="D61" i="4" s="1"/>
  <c r="C54" i="4" l="1"/>
  <c r="D49" i="4"/>
  <c r="D53" i="4" s="1"/>
  <c r="C55" i="4" l="1"/>
  <c r="D55" i="4" s="1"/>
  <c r="D50" i="4"/>
  <c r="E42" i="4" l="1"/>
  <c r="E37" i="4"/>
  <c r="E32" i="4"/>
  <c r="E27" i="4"/>
  <c r="E26" i="4"/>
  <c r="E25" i="4"/>
</calcChain>
</file>

<file path=xl/sharedStrings.xml><?xml version="1.0" encoding="utf-8"?>
<sst xmlns="http://schemas.openxmlformats.org/spreadsheetml/2006/main" count="101" uniqueCount="57">
  <si>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</si>
  <si>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</si>
  <si>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</si>
  <si>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</si>
  <si>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</si>
  <si>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</si>
  <si>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</si>
  <si>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</si>
  <si>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</si>
  <si>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</si>
  <si>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</si>
  <si>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Single-point Temperature Verification</t>
  </si>
  <si>
    <t>Sensor</t>
  </si>
  <si>
    <t>Indicated</t>
  </si>
  <si>
    <t>Reference</t>
  </si>
  <si>
    <t>Difference</t>
  </si>
  <si>
    <t>Tolerance</t>
  </si>
  <si>
    <t>Pass</t>
  </si>
  <si>
    <t>Single-point Relative Humidity Sensor Verification</t>
  </si>
  <si>
    <t>Single-point Barometric Pressure Sensor Verification</t>
  </si>
  <si>
    <t>Ambient Barometric Pressure Sensor</t>
  </si>
  <si>
    <t>Ambient RH Sensor</t>
  </si>
  <si>
    <t>Ambient Temperature Sensor</t>
  </si>
  <si>
    <t>Vol.Flow Rate Sensor</t>
  </si>
  <si>
    <t>Board Temperature Sensor</t>
  </si>
  <si>
    <t>Flow Temperature Sensor</t>
  </si>
  <si>
    <t>Model 5014i</t>
  </si>
  <si>
    <t>Due Date:</t>
  </si>
  <si>
    <t>S/N:</t>
  </si>
  <si>
    <t>External Reference Standard:</t>
  </si>
  <si>
    <t>None</t>
  </si>
  <si>
    <t>± 2° C</t>
  </si>
  <si>
    <t>± 2%</t>
  </si>
  <si>
    <t>± 10 mmHg</t>
  </si>
  <si>
    <t>± 4 %</t>
  </si>
  <si>
    <t>Single-point  Flow Rate Sensor Verification (Volumetric)</t>
  </si>
  <si>
    <t>CM13361015</t>
  </si>
  <si>
    <t>yes</t>
  </si>
  <si>
    <t xml:space="preserve">leak test conducted and passed </t>
  </si>
  <si>
    <t>n/a</t>
  </si>
  <si>
    <t>Delta-Cal</t>
  </si>
  <si>
    <t xml:space="preserve"> Leak Test - LPM</t>
  </si>
  <si>
    <t>As Found</t>
  </si>
  <si>
    <t>Flows measured with NO leak test adapter</t>
  </si>
  <si>
    <t>5014i</t>
  </si>
  <si>
    <t>Flow standard</t>
  </si>
  <si>
    <t>Flows measured WITH leak test adapter</t>
  </si>
  <si>
    <t>Measured diff</t>
  </si>
  <si>
    <t>Corrected diff</t>
  </si>
  <si>
    <t xml:space="preserve">after repair </t>
  </si>
  <si>
    <t xml:space="preserve"> Mass Calibration</t>
  </si>
  <si>
    <t>Old Coefficient</t>
  </si>
  <si>
    <t>New Coefficient</t>
  </si>
  <si>
    <t>% Difference</t>
  </si>
  <si>
    <t>Tolerance ± 5%</t>
  </si>
  <si>
    <t>HC2-S</t>
  </si>
  <si>
    <t>XXX and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</si>
</sst>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/>
        <bgColor theme="9" tint="0.59996337778862885"/>
      </patternFill>
    </fill>
    <fill>
      <patternFill patternType="solid">
        <fgColor theme="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right" vertical="center" shrinkToFit="1"/>
    </xf>
    <xf numFmtId="0" fontId="0" fillId="0" borderId="3" xfId="0" applyBorder="1" applyAlignment="1">
      <alignment horizontal="right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9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3" borderId="10" xfId="0" applyFont="1" applyFill="1" applyBorder="1"/>
    <xf numFmtId="14" fontId="0" fillId="0" borderId="0" xfId="0" applyNumberFormat="1"/>
    <xf numFmtId="0" fontId="5" fillId="0" borderId="0" xfId="0" applyFont="1"/>
    <xf numFmtId="14" fontId="0" fillId="0" borderId="1" xfId="0" applyNumberFormat="1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8" fillId="0" borderId="0" xfId="1" applyFont="1" applyAlignment="1">
      <alignment horizontal="left"/>
    </xf>
    <xf numFmtId="0" fontId="7" fillId="0" borderId="0" xfId="1"/>
    <xf numFmtId="0" fontId="1" fillId="4" borderId="5" xfId="1" applyFont="1" applyFill="1" applyBorder="1" applyAlignment="1">
      <alignment horizontal="right"/>
    </xf>
    <xf numFmtId="0" fontId="7" fillId="5" borderId="0" xfId="1" applyFill="1"/>
    <xf numFmtId="0" fontId="9" fillId="0" borderId="0" xfId="1" applyFont="1" applyAlignment="1"/>
    <xf numFmtId="0" fontId="5" fillId="5" borderId="5" xfId="1" applyFont="1" applyFill="1" applyBorder="1" applyAlignment="1">
      <alignment horizontal="right"/>
    </xf>
    <xf numFmtId="2" fontId="7" fillId="6" borderId="5" xfId="1" applyNumberFormat="1" applyFill="1" applyBorder="1" applyAlignment="1">
      <alignment horizontal="center"/>
    </xf>
    <xf numFmtId="2" fontId="10" fillId="0" borderId="0" xfId="1" applyNumberFormat="1" applyFont="1"/>
    <xf numFmtId="0" fontId="9" fillId="0" borderId="0" xfId="1" applyFont="1" applyAlignment="1">
      <alignment horizontal="left"/>
    </xf>
    <xf numFmtId="0" fontId="10" fillId="0" borderId="0" xfId="1" applyFont="1"/>
    <xf numFmtId="0" fontId="5" fillId="5" borderId="0" xfId="1" applyFont="1" applyFill="1" applyAlignment="1">
      <alignment horizontal="right"/>
    </xf>
    <xf numFmtId="2" fontId="7" fillId="0" borderId="0" xfId="1" applyNumberFormat="1" applyAlignment="1">
      <alignment horizontal="center"/>
    </xf>
    <xf numFmtId="0" fontId="8" fillId="0" borderId="0" xfId="1" applyFont="1"/>
    <xf numFmtId="0" fontId="1" fillId="5" borderId="5" xfId="1" applyFont="1" applyFill="1" applyBorder="1" applyAlignment="1">
      <alignment horizontal="center"/>
    </xf>
    <xf numFmtId="0" fontId="9" fillId="7" borderId="5" xfId="1" applyFont="1" applyFill="1" applyBorder="1" applyAlignment="1">
      <alignment horizontal="center"/>
    </xf>
    <xf numFmtId="0" fontId="1" fillId="0" borderId="0" xfId="1" applyFont="1" applyAlignment="1">
      <alignment horizontal="right"/>
    </xf>
    <xf numFmtId="2" fontId="9" fillId="0" borderId="0" xfId="1" applyNumberFormat="1" applyFont="1" applyAlignment="1">
      <alignment horizontal="center"/>
    </xf>
    <xf numFmtId="0" fontId="7" fillId="0" borderId="0" xfId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0" xfId="0" applyFont="1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2">
    <cellStyle name="Normal" xfId="0" builtinId="0"/>
    <cellStyle name="Normal 2" xfId="1"/>
  </cellStyles>
  <dxfs count="4">
    <dxf>
      <font>
        <b/>
        <i val="0"/>
        <strike val="0"/>
        <color rgb="FF00B400"/>
      </font>
    </dxf>
    <dxf>
      <font>
        <b/>
        <i val="0"/>
        <strike val="0"/>
        <color rgb="FFFF0000"/>
      </font>
    </dxf>
    <dxf>
      <font>
        <b/>
        <i val="0"/>
        <strike val="0"/>
        <color rgb="FF00B4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showWhiteSpace="0" topLeftCell="A13" zoomScaleNormal="100" workbookViewId="0">
      <selection activeCell="C9" sqref="C9"/>
    </sheetView>
  </sheetViews>
  <sheetFormatPr defaultRowHeight="14.4" x14ac:dyDescent="0.3"/>
  <cols>
    <col min="1" max="1" width="5.6640625" customWidth="1"/>
    <col min="2" max="2" width="25" customWidth="1"/>
    <col min="3" max="3" width="12.5546875" customWidth="1"/>
    <col min="4" max="4" width="10.6640625" customWidth="1"/>
    <col min="5" max="5" width="11" customWidth="1"/>
    <col min="6" max="6" width="10" bestFit="1" customWidth="1"/>
    <col min="7" max="7" width="10.5546875" customWidth="1"/>
    <col min="8" max="8" width="10.5546875" bestFit="1" customWidth="1"/>
  </cols>
  <sheetData>
    <row r="1" spans="2:9" x14ac:dyDescent="0.3">
      <c r="B1" s="54"/>
    </row>
    <row r="2" spans="2:9" ht="16.2" thickBot="1" x14ac:dyDescent="0.35">
      <c r="B2" s="25" t="s">
        <v>26</v>
      </c>
    </row>
    <row r="3" spans="2:9" ht="15" thickTop="1" x14ac:dyDescent="0.3">
      <c r="B3" s="1"/>
      <c r="C3" s="3"/>
      <c r="D3" s="3"/>
    </row>
    <row r="4" spans="2:9" x14ac:dyDescent="0.3">
      <c r="B4" s="1" t="s">
        <v>0</v>
      </c>
      <c r="C4" s="28" t="s">
        <v>49</v>
      </c>
      <c r="D4" s="2"/>
      <c r="E4" s="1" t="s">
        <v>3</v>
      </c>
      <c r="F4" s="2">
        <v>132985</v>
      </c>
      <c r="G4" s="2"/>
      <c r="H4" s="3"/>
      <c r="I4" s="3"/>
    </row>
    <row r="5" spans="2:9" x14ac:dyDescent="0.3">
      <c r="B5" s="1" t="s">
        <v>1</v>
      </c>
      <c r="C5" s="29">
        <v>42454</v>
      </c>
      <c r="D5" s="4"/>
      <c r="E5" s="1" t="s">
        <v>4</v>
      </c>
      <c r="F5" s="4" t="s">
        <v>36</v>
      </c>
      <c r="G5" s="4"/>
      <c r="H5" s="3"/>
      <c r="I5" s="3"/>
    </row>
    <row r="6" spans="2:9" x14ac:dyDescent="0.3">
      <c r="B6" s="1" t="s">
        <v>2</v>
      </c>
      <c r="C6" s="4" t="s">
        <v>56</v>
      </c>
      <c r="D6" s="4"/>
      <c r="E6" s="3"/>
      <c r="F6" s="3"/>
      <c r="G6" s="5"/>
      <c r="H6" s="3"/>
      <c r="I6" s="3"/>
    </row>
    <row r="7" spans="2:9" x14ac:dyDescent="0.3">
      <c r="E7" s="3"/>
      <c r="F7" s="3"/>
      <c r="G7" s="3"/>
      <c r="H7" s="3"/>
      <c r="I7" s="3"/>
    </row>
    <row r="8" spans="2:9" x14ac:dyDescent="0.3">
      <c r="D8" s="1" t="s">
        <v>5</v>
      </c>
      <c r="E8" s="30"/>
      <c r="F8" s="3"/>
      <c r="G8" s="5"/>
      <c r="H8" s="3"/>
      <c r="I8" s="3"/>
    </row>
    <row r="9" spans="2:9" x14ac:dyDescent="0.3">
      <c r="B9" s="1" t="s">
        <v>7</v>
      </c>
      <c r="C9" s="2" t="s">
        <v>30</v>
      </c>
      <c r="D9" s="2"/>
      <c r="E9" s="2"/>
      <c r="F9" s="2"/>
      <c r="G9" s="2"/>
      <c r="H9" s="3"/>
      <c r="I9" s="3"/>
    </row>
    <row r="10" spans="2:9" x14ac:dyDescent="0.3">
      <c r="B10" s="2"/>
      <c r="C10" s="2"/>
      <c r="D10" s="2"/>
      <c r="E10" s="2"/>
      <c r="F10" s="2"/>
      <c r="G10" s="2"/>
      <c r="H10" s="3"/>
      <c r="I10" s="3"/>
    </row>
    <row r="11" spans="2:9" x14ac:dyDescent="0.3">
      <c r="D11" s="1" t="s">
        <v>6</v>
      </c>
      <c r="E11" s="30"/>
      <c r="F11" s="3"/>
      <c r="G11" s="3"/>
      <c r="H11" s="3"/>
      <c r="I11" s="3"/>
    </row>
    <row r="12" spans="2:9" x14ac:dyDescent="0.3">
      <c r="B12" s="1" t="s">
        <v>7</v>
      </c>
      <c r="C12" s="2" t="s">
        <v>30</v>
      </c>
      <c r="D12" s="2"/>
      <c r="E12" s="2"/>
      <c r="F12" s="2"/>
      <c r="G12" s="2"/>
      <c r="H12" s="3"/>
      <c r="I12" s="3"/>
    </row>
    <row r="13" spans="2:9" x14ac:dyDescent="0.3">
      <c r="B13" s="2"/>
      <c r="C13" s="2"/>
      <c r="D13" s="2"/>
      <c r="E13" s="2"/>
      <c r="F13" s="2"/>
      <c r="G13" s="2"/>
      <c r="H13" s="3"/>
    </row>
    <row r="14" spans="2:9" x14ac:dyDescent="0.3">
      <c r="D14" s="1" t="s">
        <v>8</v>
      </c>
      <c r="E14" s="30" t="s">
        <v>39</v>
      </c>
      <c r="F14" s="3"/>
      <c r="G14" s="3"/>
      <c r="H14" s="3"/>
    </row>
    <row r="15" spans="2:9" x14ac:dyDescent="0.3">
      <c r="B15" s="1" t="s">
        <v>9</v>
      </c>
      <c r="C15" s="2"/>
      <c r="D15" s="2"/>
      <c r="E15" s="2"/>
      <c r="F15" s="2"/>
      <c r="G15" s="2"/>
      <c r="H15" s="3"/>
    </row>
    <row r="16" spans="2:9" x14ac:dyDescent="0.3">
      <c r="B16" s="2"/>
      <c r="C16" s="2"/>
      <c r="D16" s="2"/>
      <c r="E16" s="2"/>
      <c r="F16" s="2"/>
      <c r="G16" s="2"/>
      <c r="H16" s="3"/>
    </row>
    <row r="17" spans="1:8" x14ac:dyDescent="0.3">
      <c r="B17" s="4"/>
      <c r="C17" s="4"/>
      <c r="D17" s="4"/>
      <c r="E17" s="4"/>
      <c r="F17" s="4"/>
      <c r="G17" s="4"/>
      <c r="H17" s="3"/>
    </row>
    <row r="18" spans="1:8" x14ac:dyDescent="0.3">
      <c r="B18" s="1" t="s">
        <v>10</v>
      </c>
      <c r="C18" s="2"/>
      <c r="D18" s="2"/>
      <c r="E18" s="2"/>
      <c r="F18" s="2"/>
      <c r="G18" s="2"/>
      <c r="H18" s="3"/>
    </row>
    <row r="19" spans="1:8" x14ac:dyDescent="0.3">
      <c r="B19" s="2"/>
      <c r="C19" s="2"/>
      <c r="D19" s="2"/>
      <c r="E19" s="2"/>
      <c r="F19" s="2"/>
      <c r="G19" s="2"/>
      <c r="H19" s="3"/>
    </row>
    <row r="20" spans="1:8" x14ac:dyDescent="0.3">
      <c r="B20" s="4"/>
      <c r="C20" s="4"/>
      <c r="D20" s="4"/>
      <c r="E20" s="4"/>
      <c r="F20" s="4"/>
      <c r="G20" s="4"/>
      <c r="H20" s="3"/>
    </row>
    <row r="22" spans="1:8" ht="15" thickBot="1" x14ac:dyDescent="0.35">
      <c r="A22" s="19" t="s">
        <v>11</v>
      </c>
      <c r="B22" s="19"/>
      <c r="C22" s="19"/>
      <c r="D22" s="19"/>
    </row>
    <row r="23" spans="1:8" x14ac:dyDescent="0.3">
      <c r="B23" s="20" t="s">
        <v>29</v>
      </c>
      <c r="C23" s="27" t="s">
        <v>40</v>
      </c>
      <c r="D23" s="20" t="s">
        <v>28</v>
      </c>
      <c r="E23">
        <v>428</v>
      </c>
      <c r="F23" s="21" t="s">
        <v>27</v>
      </c>
      <c r="G23" s="26">
        <v>42683</v>
      </c>
    </row>
    <row r="24" spans="1:8" ht="23.25" customHeight="1" x14ac:dyDescent="0.3">
      <c r="A24" s="6"/>
      <c r="B24" s="15" t="s">
        <v>12</v>
      </c>
      <c r="C24" s="15" t="s">
        <v>13</v>
      </c>
      <c r="D24" s="22" t="s">
        <v>14</v>
      </c>
      <c r="E24" s="16" t="s">
        <v>15</v>
      </c>
      <c r="F24" s="16" t="s">
        <v>16</v>
      </c>
      <c r="G24" s="16" t="s">
        <v>17</v>
      </c>
      <c r="H24" s="32"/>
    </row>
    <row r="25" spans="1:8" x14ac:dyDescent="0.3">
      <c r="A25" s="55" t="s">
        <v>22</v>
      </c>
      <c r="B25" s="56"/>
      <c r="C25" s="8">
        <v>24.4</v>
      </c>
      <c r="D25" s="23">
        <v>24.4</v>
      </c>
      <c r="E25" s="8">
        <f>(C25-D25)</f>
        <v>0</v>
      </c>
      <c r="F25" s="31" t="s">
        <v>31</v>
      </c>
      <c r="G25" s="8" t="s">
        <v>37</v>
      </c>
      <c r="H25" s="10"/>
    </row>
    <row r="26" spans="1:8" x14ac:dyDescent="0.3">
      <c r="A26" s="14"/>
      <c r="B26" s="34" t="s">
        <v>24</v>
      </c>
      <c r="C26" s="7">
        <v>25.2</v>
      </c>
      <c r="D26" s="23">
        <v>24.2</v>
      </c>
      <c r="E26" s="8">
        <f>(C26-D26)</f>
        <v>1</v>
      </c>
      <c r="F26" s="31" t="s">
        <v>31</v>
      </c>
      <c r="G26" s="8" t="s">
        <v>37</v>
      </c>
      <c r="H26" s="10"/>
    </row>
    <row r="27" spans="1:8" x14ac:dyDescent="0.3">
      <c r="A27" s="14"/>
      <c r="B27" s="34" t="s">
        <v>25</v>
      </c>
      <c r="C27" s="7">
        <v>23.8</v>
      </c>
      <c r="D27" s="53">
        <v>24</v>
      </c>
      <c r="E27" s="8">
        <f>(C27-D27)</f>
        <v>-0.19999999999999929</v>
      </c>
      <c r="F27" s="31" t="s">
        <v>31</v>
      </c>
      <c r="G27" s="8" t="s">
        <v>37</v>
      </c>
      <c r="H27" s="10"/>
    </row>
    <row r="29" spans="1:8" ht="15" thickBot="1" x14ac:dyDescent="0.35">
      <c r="A29" s="19" t="s">
        <v>18</v>
      </c>
      <c r="B29" s="19"/>
      <c r="C29" s="19"/>
      <c r="D29" s="19"/>
    </row>
    <row r="30" spans="1:8" x14ac:dyDescent="0.3">
      <c r="B30" s="20" t="s">
        <v>29</v>
      </c>
      <c r="C30" s="27" t="s">
        <v>55</v>
      </c>
      <c r="D30" s="20" t="s">
        <v>28</v>
      </c>
      <c r="E30">
        <v>61263434</v>
      </c>
      <c r="F30" s="21" t="s">
        <v>27</v>
      </c>
      <c r="G30" s="26">
        <v>42571</v>
      </c>
    </row>
    <row r="31" spans="1:8" ht="24" customHeight="1" x14ac:dyDescent="0.3">
      <c r="A31" s="9"/>
      <c r="B31" s="17" t="s">
        <v>12</v>
      </c>
      <c r="C31" s="17" t="s">
        <v>13</v>
      </c>
      <c r="D31" s="24" t="s">
        <v>14</v>
      </c>
      <c r="E31" s="18" t="s">
        <v>15</v>
      </c>
      <c r="F31" s="18" t="s">
        <v>16</v>
      </c>
      <c r="G31" s="16" t="s">
        <v>17</v>
      </c>
      <c r="H31" s="32"/>
    </row>
    <row r="32" spans="1:8" x14ac:dyDescent="0.3">
      <c r="A32" s="12"/>
      <c r="B32" s="13" t="s">
        <v>21</v>
      </c>
      <c r="C32" s="8">
        <v>6.4</v>
      </c>
      <c r="D32" s="23">
        <v>12.1</v>
      </c>
      <c r="E32" s="8">
        <f>(C32-D32)</f>
        <v>-5.6999999999999993</v>
      </c>
      <c r="F32" s="31" t="s">
        <v>32</v>
      </c>
      <c r="G32" s="8" t="s">
        <v>37</v>
      </c>
      <c r="H32" s="10"/>
    </row>
    <row r="33" spans="1:8" x14ac:dyDescent="0.3">
      <c r="A33" s="10"/>
      <c r="B33" s="11"/>
      <c r="C33" s="10"/>
      <c r="D33" s="10"/>
      <c r="E33" s="10"/>
      <c r="F33" s="10"/>
      <c r="G33" s="10"/>
      <c r="H33" s="10"/>
    </row>
    <row r="34" spans="1:8" ht="15" thickBot="1" x14ac:dyDescent="0.35">
      <c r="A34" s="19" t="s">
        <v>19</v>
      </c>
      <c r="B34" s="19"/>
      <c r="C34" s="19"/>
      <c r="D34" s="19"/>
    </row>
    <row r="35" spans="1:8" ht="15" customHeight="1" x14ac:dyDescent="0.3">
      <c r="B35" s="20" t="s">
        <v>29</v>
      </c>
      <c r="C35" s="27" t="s">
        <v>40</v>
      </c>
      <c r="D35" s="20" t="s">
        <v>28</v>
      </c>
      <c r="E35">
        <v>428</v>
      </c>
      <c r="F35" s="21" t="s">
        <v>27</v>
      </c>
      <c r="G35" s="26">
        <v>42683</v>
      </c>
    </row>
    <row r="36" spans="1:8" ht="23.25" customHeight="1" x14ac:dyDescent="0.3">
      <c r="A36" s="9"/>
      <c r="B36" s="17" t="s">
        <v>12</v>
      </c>
      <c r="C36" s="17" t="s">
        <v>13</v>
      </c>
      <c r="D36" s="24" t="s">
        <v>14</v>
      </c>
      <c r="E36" s="18" t="s">
        <v>15</v>
      </c>
      <c r="F36" s="18" t="s">
        <v>16</v>
      </c>
      <c r="G36" s="16" t="s">
        <v>17</v>
      </c>
      <c r="H36" s="32"/>
    </row>
    <row r="37" spans="1:8" x14ac:dyDescent="0.3">
      <c r="A37" s="6"/>
      <c r="B37" s="34" t="s">
        <v>20</v>
      </c>
      <c r="C37" s="8">
        <v>696.4</v>
      </c>
      <c r="D37" s="23">
        <v>698</v>
      </c>
      <c r="E37" s="8">
        <f>(C37-D37)</f>
        <v>-1.6000000000000227</v>
      </c>
      <c r="F37" s="31" t="s">
        <v>33</v>
      </c>
      <c r="G37" s="8" t="s">
        <v>37</v>
      </c>
      <c r="H37" s="10"/>
    </row>
    <row r="39" spans="1:8" ht="15" thickBot="1" x14ac:dyDescent="0.35">
      <c r="A39" s="19" t="s">
        <v>35</v>
      </c>
      <c r="B39" s="19"/>
      <c r="C39" s="19"/>
      <c r="D39" s="19"/>
    </row>
    <row r="40" spans="1:8" ht="15" customHeight="1" x14ac:dyDescent="0.3">
      <c r="B40" s="20" t="s">
        <v>29</v>
      </c>
      <c r="C40" s="27" t="s">
        <v>40</v>
      </c>
      <c r="D40" s="20" t="s">
        <v>28</v>
      </c>
      <c r="E40">
        <v>428</v>
      </c>
      <c r="F40" s="21" t="s">
        <v>27</v>
      </c>
      <c r="G40" s="26">
        <v>42683</v>
      </c>
    </row>
    <row r="41" spans="1:8" ht="23.25" customHeight="1" x14ac:dyDescent="0.3">
      <c r="A41" s="9"/>
      <c r="B41" s="17" t="s">
        <v>12</v>
      </c>
      <c r="C41" s="17" t="s">
        <v>13</v>
      </c>
      <c r="D41" s="24" t="s">
        <v>14</v>
      </c>
      <c r="E41" s="18" t="s">
        <v>15</v>
      </c>
      <c r="F41" s="18" t="s">
        <v>16</v>
      </c>
      <c r="G41" s="16" t="s">
        <v>17</v>
      </c>
      <c r="H41" s="32"/>
    </row>
    <row r="42" spans="1:8" x14ac:dyDescent="0.3">
      <c r="A42" s="6"/>
      <c r="B42" s="34" t="s">
        <v>23</v>
      </c>
      <c r="C42" s="7">
        <v>16.670000000000002</v>
      </c>
      <c r="D42" s="23">
        <v>16.440000000000001</v>
      </c>
      <c r="E42" s="33">
        <f>(C42-D42)/D42</f>
        <v>1.3990267639902701E-2</v>
      </c>
      <c r="F42" s="31" t="s">
        <v>34</v>
      </c>
      <c r="G42" s="8" t="s">
        <v>37</v>
      </c>
      <c r="H42" s="10"/>
    </row>
    <row r="43" spans="1:8" x14ac:dyDescent="0.3">
      <c r="B43" t="s">
        <v>38</v>
      </c>
    </row>
    <row r="45" spans="1:8" x14ac:dyDescent="0.3">
      <c r="B45" s="20" t="s">
        <v>29</v>
      </c>
      <c r="C45" s="27" t="s">
        <v>40</v>
      </c>
      <c r="D45" s="20" t="s">
        <v>28</v>
      </c>
      <c r="E45">
        <v>428</v>
      </c>
      <c r="F45" s="21" t="s">
        <v>27</v>
      </c>
      <c r="G45" s="26">
        <v>42683</v>
      </c>
    </row>
    <row r="46" spans="1:8" ht="15.6" x14ac:dyDescent="0.3">
      <c r="B46" s="35" t="s">
        <v>41</v>
      </c>
      <c r="C46" s="36"/>
      <c r="D46" s="36"/>
    </row>
    <row r="47" spans="1:8" ht="15.6" x14ac:dyDescent="0.3">
      <c r="B47" s="37" t="s">
        <v>42</v>
      </c>
      <c r="C47" s="38"/>
      <c r="D47" s="38"/>
    </row>
    <row r="48" spans="1:8" ht="15.6" x14ac:dyDescent="0.3">
      <c r="B48" s="39" t="s">
        <v>43</v>
      </c>
      <c r="C48" s="36"/>
      <c r="D48" s="36"/>
    </row>
    <row r="49" spans="2:4" ht="15.6" x14ac:dyDescent="0.3">
      <c r="B49" s="40" t="s">
        <v>44</v>
      </c>
      <c r="C49" s="41">
        <v>16.670000000000002</v>
      </c>
      <c r="D49" s="42">
        <f>IF(C50,(C50-C49)," ")</f>
        <v>-0.23000000000000043</v>
      </c>
    </row>
    <row r="50" spans="2:4" ht="15.6" x14ac:dyDescent="0.3">
      <c r="B50" s="40" t="s">
        <v>45</v>
      </c>
      <c r="C50" s="41">
        <v>16.440000000000001</v>
      </c>
      <c r="D50" s="42">
        <f>IF(C50,(C50-D49)," ")</f>
        <v>16.670000000000002</v>
      </c>
    </row>
    <row r="51" spans="2:4" ht="15.6" x14ac:dyDescent="0.3">
      <c r="B51" s="43" t="s">
        <v>46</v>
      </c>
      <c r="C51" s="36"/>
      <c r="D51" s="44"/>
    </row>
    <row r="52" spans="2:4" ht="15.6" x14ac:dyDescent="0.3">
      <c r="B52" s="40" t="s">
        <v>44</v>
      </c>
      <c r="C52" s="41">
        <v>16.670000000000002</v>
      </c>
      <c r="D52" s="44"/>
    </row>
    <row r="53" spans="2:4" ht="15.6" x14ac:dyDescent="0.3">
      <c r="B53" s="40" t="s">
        <v>45</v>
      </c>
      <c r="C53" s="41">
        <v>16.399999999999999</v>
      </c>
      <c r="D53" s="42">
        <f>IF(C53,(C53-D49)," ")</f>
        <v>16.63</v>
      </c>
    </row>
    <row r="54" spans="2:4" ht="15.6" x14ac:dyDescent="0.3">
      <c r="B54" s="45" t="s">
        <v>47</v>
      </c>
      <c r="C54" s="46">
        <f>IF(C53,(C53-C52)," ")</f>
        <v>-0.27000000000000313</v>
      </c>
      <c r="D54" s="36"/>
    </row>
    <row r="55" spans="2:4" ht="15.6" x14ac:dyDescent="0.3">
      <c r="B55" s="45" t="s">
        <v>48</v>
      </c>
      <c r="C55" s="46">
        <f>IF(C53,((C53-D49)-C52)," ")</f>
        <v>-4.00000000000027E-2</v>
      </c>
      <c r="D55" s="36" t="str">
        <f>IF(C53,IF(ABS(C55)&lt;0.4199,"Leak check Passed","Leak Check Failed"),"")</f>
        <v>Leak check Passed</v>
      </c>
    </row>
    <row r="57" spans="2:4" ht="15.6" x14ac:dyDescent="0.3">
      <c r="B57" s="47" t="s">
        <v>50</v>
      </c>
      <c r="C57" s="36"/>
      <c r="D57" s="36"/>
    </row>
    <row r="58" spans="2:4" ht="15.6" x14ac:dyDescent="0.3">
      <c r="B58" s="36"/>
      <c r="C58" s="48" t="s">
        <v>51</v>
      </c>
      <c r="D58" s="49">
        <v>7288.3</v>
      </c>
    </row>
    <row r="59" spans="2:4" ht="15.6" x14ac:dyDescent="0.3">
      <c r="B59" s="36"/>
      <c r="C59" s="48" t="s">
        <v>52</v>
      </c>
      <c r="D59" s="49">
        <v>7140.1</v>
      </c>
    </row>
    <row r="60" spans="2:4" ht="15.6" x14ac:dyDescent="0.3">
      <c r="B60" s="36"/>
      <c r="C60" s="50" t="s">
        <v>53</v>
      </c>
      <c r="D60" s="51">
        <f>IF(D59,((D59-D58)/D58)*100," ")</f>
        <v>-2.0333959908346229</v>
      </c>
    </row>
    <row r="61" spans="2:4" ht="15.6" x14ac:dyDescent="0.3">
      <c r="B61" s="36"/>
      <c r="C61" s="50" t="s">
        <v>54</v>
      </c>
      <c r="D61" s="52" t="str">
        <f>IF((D60)=" "," ",IF((D60)&gt;5,"Fail, Please Repeat Mass Calibration",IF((D60)&lt;-5,"Fail, Please Repeat Mass Calibration",IF((D60)&lt;=7,"Pass",IF((D60)=0,"Pass")))))</f>
        <v>Pass</v>
      </c>
    </row>
    <row r="62" spans="2:4" x14ac:dyDescent="0.3">
      <c r="B62" s="54"/>
    </row>
  </sheetData>
  <dataConsolidate/>
  <mergeCells count="1">
    <mergeCell ref="A25:B25"/>
  </mergeCells>
  <conditionalFormatting sqref="D55">
    <cfRule type="containsText" dxfId="3" priority="4" operator="containsText" text="Failed">
      <formula>NOT(ISERROR(SEARCH("Failed",D55)))</formula>
    </cfRule>
  </conditionalFormatting>
  <conditionalFormatting sqref="D55">
    <cfRule type="containsText" dxfId="2" priority="3" operator="containsText" text="Pass">
      <formula>NOT(ISERROR(SEARCH("Pass",D55)))</formula>
    </cfRule>
  </conditionalFormatting>
  <conditionalFormatting sqref="D61">
    <cfRule type="containsText" dxfId="1" priority="2" operator="containsText" text="Fail">
      <formula>NOT(ISERROR(SEARCH("Fail",D61)))</formula>
    </cfRule>
  </conditionalFormatting>
  <conditionalFormatting sqref="D61">
    <cfRule type="containsText" dxfId="0" priority="1" operator="containsText" text="Pass">
      <formula>NOT(ISERROR(SEARCH("Pass",D61)))</formula>
    </cfRule>
  </conditionalFormatting>
  <dataValidations count="1">
    <dataValidation type="custom" allowBlank="1" showInputMessage="1" showErrorMessage="1" sqref="D55 D49:D50 D52:D53 C54:C55 D60:D61">
      <formula1>"5*5"</formula1>
    </dataValidation>
  </dataValidations>
  <pageMargins left="0.7" right="0.7" top="0.75" bottom="0.75" header="0.3" footer="0.3"/>
  <pageSetup orientation="portrait" r:id="rId1"/>
  <headerFooter>
    <oddHeader xml:space="preserve">&amp;CAcceptance Test Report
Thermo 5014i
Beta Attenuation Monitor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032516</vt:lpstr>
      <vt:lpstr>'032516'!±_10_mmHg</vt:lpstr>
      <vt:lpstr>'032516'!±_2</vt:lpstr>
      <vt:lpstr>'032516'!±_2°_C</vt:lpstr>
      <vt:lpstr>'032516'!±_4</vt:lpstr>
      <vt:lpstr>'032516'!Print_Area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Nelson</dc:creator>
  <cp:lastModifiedBy>melinda</cp:lastModifiedBy>
  <cp:lastPrinted>2012-05-07T14:34:06Z</cp:lastPrinted>
  <dcterms:created xsi:type="dcterms:W3CDTF">2012-05-04T18:22:43Z</dcterms:created>
  <dcterms:modified xsi:type="dcterms:W3CDTF">2016-05-12T18:33:12Z</dcterms:modified>
</cp:coreProperties>
</file>