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ttamilma_syr_edu/Documents/651 Business Analytics/HW2/"/>
    </mc:Choice>
  </mc:AlternateContent>
  <xr:revisionPtr revIDLastSave="176" documentId="8_{C7E9A13B-FB3A-814C-8C1C-FEC4A7D7939A}" xr6:coauthVersionLast="45" xr6:coauthVersionMax="45" xr10:uidLastSave="{06AB487F-EBC3-3444-805A-26B23162E298}"/>
  <bookViews>
    <workbookView xWindow="14780" yWindow="6280" windowWidth="26840" windowHeight="15940" xr2:uid="{F650E1F8-5244-D449-A543-972E0EB59535}"/>
  </bookViews>
  <sheets>
    <sheet name="Question 1" sheetId="1" r:id="rId1"/>
    <sheet name="Question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K3" i="2" l="1"/>
  <c r="K4" i="2"/>
  <c r="K2" i="2"/>
  <c r="L36" i="1"/>
  <c r="M36" i="1" s="1"/>
  <c r="N36" i="1" s="1"/>
  <c r="L31" i="1"/>
  <c r="M31" i="1" s="1"/>
  <c r="N31" i="1" s="1"/>
  <c r="L23" i="1"/>
  <c r="M23" i="1" s="1"/>
  <c r="N23" i="1" s="1"/>
  <c r="L13" i="1"/>
  <c r="M13" i="1" s="1"/>
  <c r="N13" i="1" s="1"/>
  <c r="R35" i="1"/>
  <c r="D5" i="1" l="1"/>
  <c r="J4" i="2" l="1"/>
  <c r="J3" i="2"/>
  <c r="J2" i="2"/>
</calcChain>
</file>

<file path=xl/sharedStrings.xml><?xml version="1.0" encoding="utf-8"?>
<sst xmlns="http://schemas.openxmlformats.org/spreadsheetml/2006/main" count="167" uniqueCount="75">
  <si>
    <t>Account</t>
  </si>
  <si>
    <t>Duration</t>
  </si>
  <si>
    <t>Cost</t>
  </si>
  <si>
    <t>CPC</t>
  </si>
  <si>
    <t>Effectiveness</t>
  </si>
  <si>
    <t>Whitman.syr.edu</t>
  </si>
  <si>
    <t>Feb 26, 2011 -  Aug 23,2011</t>
  </si>
  <si>
    <t>MBA Marketing – Full-time</t>
  </si>
  <si>
    <t>Oct 26, 2012 – July  1, 2013</t>
  </si>
  <si>
    <t>MBA Marketing – iMBA</t>
  </si>
  <si>
    <t>April 13, 2012 – Oct 25, 2012</t>
  </si>
  <si>
    <t>Delta</t>
  </si>
  <si>
    <t>Sep 23, 2013 – Nov 7, 2013</t>
  </si>
  <si>
    <t>Retained Rate</t>
  </si>
  <si>
    <t>1-Bounce Rate</t>
  </si>
  <si>
    <t>Clicks</t>
  </si>
  <si>
    <t>Cost per Click</t>
  </si>
  <si>
    <t>Sessions</t>
  </si>
  <si>
    <t>Bounce Rate</t>
  </si>
  <si>
    <t>Pages/Session</t>
  </si>
  <si>
    <t>Avg Session Duration</t>
  </si>
  <si>
    <t>Google Ads: Ad Group</t>
  </si>
  <si>
    <t>Pages / Session</t>
  </si>
  <si>
    <t>Goal Conversion Rate</t>
  </si>
  <si>
    <t>Goal Completions</t>
  </si>
  <si>
    <t>Goal Value</t>
  </si>
  <si>
    <t>Non Bounce Rate</t>
  </si>
  <si>
    <t>% New Sessions</t>
  </si>
  <si>
    <t>Ad Group #1</t>
  </si>
  <si>
    <t>Impressions</t>
  </si>
  <si>
    <t>Click Through Rate</t>
  </si>
  <si>
    <t>Anything else???</t>
  </si>
  <si>
    <t>Users</t>
  </si>
  <si>
    <t>Want to retain more people</t>
  </si>
  <si>
    <t>distance learning MBA</t>
  </si>
  <si>
    <t>MBA without GMAT</t>
  </si>
  <si>
    <t>AACSB accredited MBA</t>
  </si>
  <si>
    <t>accredited online MBA</t>
  </si>
  <si>
    <t>accredited MBA</t>
  </si>
  <si>
    <t>Source / Medium</t>
  </si>
  <si>
    <t>Avg. Session Duration</t>
  </si>
  <si>
    <t>New Users</t>
  </si>
  <si>
    <t>CPS</t>
  </si>
  <si>
    <t>delta / print</t>
  </si>
  <si>
    <t>Type</t>
  </si>
  <si>
    <t>Year</t>
  </si>
  <si>
    <t>Source</t>
  </si>
  <si>
    <t>Detail</t>
  </si>
  <si>
    <t>Start Date</t>
  </si>
  <si>
    <t>End Date</t>
  </si>
  <si>
    <t>Student Enrolld</t>
  </si>
  <si>
    <t>Cost/Student</t>
  </si>
  <si>
    <t>Duration in Days</t>
  </si>
  <si>
    <t>Baseline</t>
  </si>
  <si>
    <t>Whitman FT MBA / 59133974</t>
  </si>
  <si>
    <t>Whit MBA / 68555294</t>
  </si>
  <si>
    <t>Prediction</t>
  </si>
  <si>
    <t>Whitman FT MBA / 59133975</t>
  </si>
  <si>
    <t>Whitman FT MBA / 59133976</t>
  </si>
  <si>
    <t>Whitman FT MBA / 59133977</t>
  </si>
  <si>
    <t>Whitman FT MBA / 59133978</t>
  </si>
  <si>
    <t>Whitman FT MBA / 59133979</t>
  </si>
  <si>
    <t>Whitman FT MBA / 59133980</t>
  </si>
  <si>
    <t>Whitman FT MBA / 59133981</t>
  </si>
  <si>
    <t>Whitman FT MBA / 59133982</t>
  </si>
  <si>
    <t>Whitman FT MBA / 59133983</t>
  </si>
  <si>
    <t>Whitman FT MBA / 59133984</t>
  </si>
  <si>
    <t>Enrolled</t>
  </si>
  <si>
    <t>Cost / enroller student</t>
  </si>
  <si>
    <t>Forecast(Cost/Student)</t>
  </si>
  <si>
    <t>Lower Confidence Bound(Cost/Student)</t>
  </si>
  <si>
    <t>Upper Confidence Bound(Cost/Student)</t>
  </si>
  <si>
    <t>Forecast(CPC)</t>
  </si>
  <si>
    <t>Lower Confidence Bound(CPC)</t>
  </si>
  <si>
    <t>Upper Confidence Bound(CPC)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</si>
</sst>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name val="Calibri"/>
      <family val="1"/>
    </font>
    <font>
      <sz val="12"/>
      <color rgb="FF000000"/>
      <name val="Arial"/>
      <family val="2"/>
    </font>
    <font>
      <sz val="12"/>
      <color theme="1"/>
      <name val="CIDFont+F2"/>
      <charset val="1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8" fontId="2" fillId="0" borderId="0" xfId="0" applyNumberFormat="1" applyFont="1" applyBorder="1" applyAlignment="1">
      <alignment vertical="center" wrapText="1"/>
    </xf>
    <xf numFmtId="6" fontId="1" fillId="0" borderId="0" xfId="0" applyNumberFormat="1" applyFont="1" applyBorder="1" applyAlignment="1">
      <alignment vertical="center" wrapText="1"/>
    </xf>
    <xf numFmtId="8" fontId="0" fillId="0" borderId="0" xfId="0" applyNumberFormat="1"/>
    <xf numFmtId="14" fontId="0" fillId="0" borderId="0" xfId="0" applyNumberFormat="1"/>
    <xf numFmtId="0" fontId="3" fillId="0" borderId="0" xfId="0" applyFont="1" applyFill="1" applyBorder="1" applyAlignment="1"/>
    <xf numFmtId="10" fontId="3" fillId="0" borderId="0" xfId="0" applyNumberFormat="1" applyFont="1" applyFill="1" applyBorder="1" applyAlignme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10" fontId="0" fillId="0" borderId="0" xfId="0" applyNumberFormat="1"/>
    <xf numFmtId="1" fontId="0" fillId="0" borderId="0" xfId="0" applyNumberFormat="1"/>
    <xf numFmtId="0" fontId="0" fillId="4" borderId="0" xfId="0" applyFill="1"/>
    <xf numFmtId="0" fontId="7" fillId="5" borderId="1" xfId="0" applyFont="1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8" fontId="8" fillId="6" borderId="2" xfId="0" applyNumberFormat="1" applyFont="1" applyFill="1" applyBorder="1"/>
    <xf numFmtId="0" fontId="8" fillId="6" borderId="3" xfId="0" applyFont="1" applyFill="1" applyBorder="1"/>
    <xf numFmtId="0" fontId="8" fillId="0" borderId="1" xfId="0" applyFont="1" applyBorder="1"/>
    <xf numFmtId="0" fontId="8" fillId="0" borderId="2" xfId="0" applyFont="1" applyBorder="1"/>
    <xf numFmtId="8" fontId="8" fillId="0" borderId="2" xfId="0" applyNumberFormat="1" applyFont="1" applyBorder="1"/>
    <xf numFmtId="0" fontId="8" fillId="0" borderId="3" xfId="0" applyFont="1" applyBorder="1"/>
    <xf numFmtId="8" fontId="8" fillId="6" borderId="3" xfId="0" applyNumberFormat="1" applyFont="1" applyFill="1" applyBorder="1"/>
    <xf numFmtId="8" fontId="8" fillId="0" borderId="3" xfId="0" applyNumberFormat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40</xdr:row>
      <xdr:rowOff>0</xdr:rowOff>
    </xdr:from>
    <xdr:to>
      <xdr:col>12</xdr:col>
      <xdr:colOff>19050</xdr:colOff>
      <xdr:row>50</xdr:row>
      <xdr:rowOff>168275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5235E09-F947-496F-B7E1-1EACEC4C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4225" y="8001000"/>
          <a:ext cx="5076825" cy="22002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12</xdr:col>
      <xdr:colOff>600075</xdr:colOff>
      <xdr:row>37</xdr:row>
      <xdr:rowOff>28575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7D8C5B98-BFC7-41F4-A8F9-5C76A92DD1C5}"/>
            </a:ext>
            <a:ext uri="{147F2762-F138-4A5C-976F-8EAC2B608ADB}">
              <a16:predDERef xmlns:a16="http://schemas.microsoft.com/office/drawing/2014/main" pred="{55235E09-F947-496F-B7E1-1EACEC4C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5000625"/>
          <a:ext cx="5667375" cy="24669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D60BF-29E5-1341-AF06-8187D53F1EA1}" name="Table1" displayName="Table1" ref="A1:E5" totalsRowShown="0" headerRowDxfId="1">
  <autoFilter ref="A1:E5" xr:uid="{2B9A05B6-18FD-6C4A-B1AE-82EB23293F3A}"/>
  <tableColumns count="5">
    <tableColumn id="1" xr3:uid="{2FB6921B-2610-7048-A6F5-F029F51B5244}" name="Account" dataDxfId="0"/>
    <tableColumn id="2" xr3:uid="{70766EDE-142C-AA4C-AB85-D91972C4AFD0}" name="Duration"/>
    <tableColumn id="3" xr3:uid="{6746DFE8-5A19-1E42-BF90-10A70DE2E840}" name="Cost"/>
    <tableColumn id="5" xr3:uid="{CF111E07-8356-FF40-87E5-B6204244BC2B}" name="CPC"/>
    <tableColumn id="4" xr3:uid="{6C79B707-6A48-A24B-A595-961218657300}" name="Effectiveness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09F8-4CBB-3446-8B29-95BF8109CD9A}">
  <dimension ref="A1:R36"/>
  <sheetViews>
    <sheetView tabSelected="1" workbookViewId="0">
      <selection sqref="A1:E5"/>
    </sheetView>
  </sheetViews>
  <sheetFormatPr baseColWidth="10" defaultColWidth="11" defaultRowHeight="16"/>
  <cols>
    <col min="1" max="1" width="25" bestFit="1" customWidth="1"/>
    <col min="2" max="2" width="28" bestFit="1" customWidth="1"/>
    <col min="3" max="3" width="12" bestFit="1" customWidth="1"/>
    <col min="4" max="4" width="12" customWidth="1"/>
    <col min="5" max="5" width="15.5" customWidth="1"/>
    <col min="12" max="12" width="15.1640625" customWidth="1"/>
    <col min="14" max="14" width="9.6640625" bestFit="1" customWidth="1"/>
    <col min="15" max="15" width="20.33203125" bestFit="1" customWidth="1"/>
  </cols>
  <sheetData>
    <row r="1" spans="1:15" ht="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ht="29" customHeight="1">
      <c r="A2" s="2" t="s">
        <v>5</v>
      </c>
      <c r="B2" s="2" t="s">
        <v>6</v>
      </c>
      <c r="C2" s="3">
        <v>37699.449999999997</v>
      </c>
      <c r="D2" s="3">
        <v>4.03</v>
      </c>
      <c r="E2" s="2">
        <v>1530</v>
      </c>
    </row>
    <row r="3" spans="1:15" ht="29" customHeight="1">
      <c r="A3" s="2" t="s">
        <v>7</v>
      </c>
      <c r="B3" s="2" t="s">
        <v>8</v>
      </c>
      <c r="C3" s="3">
        <v>73181.08</v>
      </c>
      <c r="D3" s="3">
        <v>16.489999999999998</v>
      </c>
      <c r="E3" s="2">
        <v>750</v>
      </c>
    </row>
    <row r="4" spans="1:15" ht="17">
      <c r="A4" s="2" t="s">
        <v>9</v>
      </c>
      <c r="B4" s="2" t="s">
        <v>10</v>
      </c>
      <c r="C4" s="3">
        <v>61174.19</v>
      </c>
      <c r="D4" s="3">
        <v>14.52</v>
      </c>
      <c r="E4" s="2">
        <v>283</v>
      </c>
    </row>
    <row r="5" spans="1:15" ht="17">
      <c r="A5" s="2" t="s">
        <v>11</v>
      </c>
      <c r="B5" s="2" t="s">
        <v>12</v>
      </c>
      <c r="C5" s="4">
        <v>10000</v>
      </c>
      <c r="D5" s="4">
        <f>Table1[[#This Row],[Cost]]/66</f>
        <v>151.5151515151515</v>
      </c>
      <c r="E5" s="2">
        <v>45</v>
      </c>
      <c r="I5" t="s">
        <v>13</v>
      </c>
    </row>
    <row r="6" spans="1:15">
      <c r="A6" s="1"/>
      <c r="I6" t="s">
        <v>14</v>
      </c>
      <c r="O6" s="11" t="s">
        <v>15</v>
      </c>
    </row>
    <row r="7" spans="1:15">
      <c r="O7" s="12" t="s">
        <v>16</v>
      </c>
    </row>
    <row r="8" spans="1:15">
      <c r="O8" s="10" t="s">
        <v>17</v>
      </c>
    </row>
    <row r="9" spans="1:15">
      <c r="O9" s="11" t="s">
        <v>18</v>
      </c>
    </row>
    <row r="10" spans="1:15">
      <c r="O10" s="10" t="s">
        <v>19</v>
      </c>
    </row>
    <row r="11" spans="1:15">
      <c r="A11" s="9" t="s">
        <v>5</v>
      </c>
      <c r="O11" s="10" t="s">
        <v>20</v>
      </c>
    </row>
    <row r="12" spans="1:15">
      <c r="A12" s="7" t="s">
        <v>21</v>
      </c>
      <c r="B12" s="7" t="s">
        <v>15</v>
      </c>
      <c r="C12" s="7" t="s">
        <v>2</v>
      </c>
      <c r="D12" s="7" t="s">
        <v>3</v>
      </c>
      <c r="F12" s="7" t="s">
        <v>17</v>
      </c>
      <c r="G12" s="7" t="s">
        <v>18</v>
      </c>
      <c r="H12" s="7" t="s">
        <v>22</v>
      </c>
      <c r="I12" s="7" t="s">
        <v>23</v>
      </c>
      <c r="J12" s="7" t="s">
        <v>24</v>
      </c>
      <c r="K12" s="7" t="s">
        <v>25</v>
      </c>
      <c r="L12" t="s">
        <v>26</v>
      </c>
      <c r="M12" t="s">
        <v>67</v>
      </c>
      <c r="N12" t="s">
        <v>68</v>
      </c>
      <c r="O12" s="10" t="s">
        <v>27</v>
      </c>
    </row>
    <row r="13" spans="1:15">
      <c r="A13" s="7" t="s">
        <v>28</v>
      </c>
      <c r="B13" s="7">
        <v>9358</v>
      </c>
      <c r="C13" s="7">
        <v>37699.449999999997</v>
      </c>
      <c r="D13" s="7">
        <v>4.03</v>
      </c>
      <c r="F13" s="7">
        <v>7080</v>
      </c>
      <c r="G13" s="8">
        <v>0.78390000000000004</v>
      </c>
      <c r="H13" s="7">
        <v>1.83</v>
      </c>
      <c r="I13" s="8">
        <v>0</v>
      </c>
      <c r="J13" s="7">
        <v>0</v>
      </c>
      <c r="K13" s="7">
        <v>0</v>
      </c>
      <c r="L13" s="13">
        <f>1-G13</f>
        <v>0.21609999999999996</v>
      </c>
      <c r="M13" s="14">
        <f>L13*F13</f>
        <v>1529.9879999999996</v>
      </c>
      <c r="N13">
        <f>C13/M13</f>
        <v>24.640356656392079</v>
      </c>
      <c r="O13" s="10" t="s">
        <v>29</v>
      </c>
    </row>
    <row r="14" spans="1:15">
      <c r="A14" s="7"/>
      <c r="B14" s="7">
        <v>9358</v>
      </c>
      <c r="C14" s="7">
        <v>37699.449999999997</v>
      </c>
      <c r="D14" s="7">
        <v>4.03</v>
      </c>
      <c r="F14" s="7">
        <v>7080</v>
      </c>
      <c r="G14" s="8">
        <v>0.78390000000000004</v>
      </c>
      <c r="H14" s="7">
        <v>1.83</v>
      </c>
      <c r="I14" s="8">
        <v>0</v>
      </c>
      <c r="J14" s="7">
        <v>0</v>
      </c>
      <c r="K14" s="7">
        <v>0</v>
      </c>
      <c r="O14" s="10" t="s">
        <v>30</v>
      </c>
    </row>
    <row r="15" spans="1:15">
      <c r="A15" s="7"/>
      <c r="B15" s="7"/>
      <c r="C15" s="7"/>
      <c r="D15" s="7"/>
      <c r="F15" s="7"/>
      <c r="G15" s="8"/>
      <c r="H15" s="7"/>
      <c r="I15" s="8"/>
      <c r="J15" s="7"/>
      <c r="K15" s="7"/>
      <c r="O15" s="10" t="s">
        <v>31</v>
      </c>
    </row>
    <row r="16" spans="1:15">
      <c r="A16" s="9" t="s">
        <v>7</v>
      </c>
    </row>
    <row r="17" spans="1:15">
      <c r="A17" s="7" t="s">
        <v>21</v>
      </c>
      <c r="B17" s="7" t="s">
        <v>15</v>
      </c>
      <c r="C17" s="7" t="s">
        <v>2</v>
      </c>
      <c r="D17" s="7" t="s">
        <v>3</v>
      </c>
      <c r="E17" s="7" t="s">
        <v>32</v>
      </c>
      <c r="F17" s="7" t="s">
        <v>17</v>
      </c>
      <c r="G17" s="7" t="s">
        <v>18</v>
      </c>
      <c r="H17" s="7" t="s">
        <v>22</v>
      </c>
      <c r="I17" s="7" t="s">
        <v>23</v>
      </c>
      <c r="J17" s="7" t="s">
        <v>24</v>
      </c>
      <c r="K17" s="7" t="s">
        <v>25</v>
      </c>
      <c r="O17" s="15" t="s">
        <v>33</v>
      </c>
    </row>
    <row r="18" spans="1:15">
      <c r="A18" s="7" t="s">
        <v>34</v>
      </c>
      <c r="B18" s="7">
        <v>4072</v>
      </c>
      <c r="C18" s="7">
        <v>71136.990000000005</v>
      </c>
      <c r="D18" s="7">
        <v>17.47</v>
      </c>
      <c r="E18" s="7">
        <v>3569</v>
      </c>
      <c r="F18" s="7">
        <v>4037</v>
      </c>
      <c r="G18" s="8">
        <v>0.8216</v>
      </c>
      <c r="H18" s="7">
        <v>1.27</v>
      </c>
      <c r="I18" s="8">
        <v>0</v>
      </c>
      <c r="J18" s="7">
        <v>0</v>
      </c>
      <c r="K18" s="7">
        <v>0</v>
      </c>
    </row>
    <row r="19" spans="1:15">
      <c r="A19" s="7" t="s">
        <v>35</v>
      </c>
      <c r="B19" s="7">
        <v>240</v>
      </c>
      <c r="C19" s="7">
        <v>1286.93</v>
      </c>
      <c r="D19" s="7">
        <v>5.36</v>
      </c>
      <c r="E19" s="7">
        <v>217</v>
      </c>
      <c r="F19" s="7">
        <v>241</v>
      </c>
      <c r="G19" s="8">
        <v>0.87549999999999994</v>
      </c>
      <c r="H19" s="7">
        <v>1.19</v>
      </c>
      <c r="I19" s="8">
        <v>0</v>
      </c>
      <c r="J19" s="7">
        <v>0</v>
      </c>
      <c r="K19" s="7">
        <v>0</v>
      </c>
    </row>
    <row r="20" spans="1:15">
      <c r="A20" s="7" t="s">
        <v>36</v>
      </c>
      <c r="B20" s="7">
        <v>112</v>
      </c>
      <c r="C20" s="7">
        <v>558.92999999999995</v>
      </c>
      <c r="D20" s="7">
        <v>4.99</v>
      </c>
      <c r="E20" s="7">
        <v>0</v>
      </c>
      <c r="F20" s="7">
        <v>0</v>
      </c>
      <c r="G20" s="8">
        <v>0</v>
      </c>
      <c r="H20" s="7">
        <v>0</v>
      </c>
      <c r="I20" s="8">
        <v>0</v>
      </c>
      <c r="J20" s="7">
        <v>0</v>
      </c>
      <c r="K20" s="7">
        <v>0</v>
      </c>
    </row>
    <row r="21" spans="1:15">
      <c r="A21" s="7" t="s">
        <v>37</v>
      </c>
      <c r="B21" s="7">
        <v>10</v>
      </c>
      <c r="C21" s="7">
        <v>166.83</v>
      </c>
      <c r="D21" s="7">
        <v>16.68</v>
      </c>
      <c r="E21" s="7">
        <v>7</v>
      </c>
      <c r="F21" s="7">
        <v>7</v>
      </c>
      <c r="G21" s="8">
        <v>1</v>
      </c>
      <c r="H21" s="7">
        <v>1</v>
      </c>
      <c r="I21" s="8">
        <v>0</v>
      </c>
      <c r="J21" s="7">
        <v>0</v>
      </c>
      <c r="K21" s="7">
        <v>0</v>
      </c>
    </row>
    <row r="22" spans="1:15">
      <c r="A22" s="7" t="s">
        <v>38</v>
      </c>
      <c r="B22" s="7">
        <v>4</v>
      </c>
      <c r="C22" s="7">
        <v>31.4</v>
      </c>
      <c r="D22" s="7">
        <v>7.85</v>
      </c>
      <c r="E22" s="7">
        <v>0</v>
      </c>
      <c r="F22" s="7">
        <v>0</v>
      </c>
      <c r="G22" s="8">
        <v>0</v>
      </c>
      <c r="H22" s="7">
        <v>0</v>
      </c>
      <c r="I22" s="8">
        <v>0</v>
      </c>
      <c r="J22" s="7">
        <v>0</v>
      </c>
      <c r="K22" s="7">
        <v>0</v>
      </c>
    </row>
    <row r="23" spans="1:15">
      <c r="A23" s="7"/>
      <c r="B23" s="7">
        <v>4438</v>
      </c>
      <c r="C23" s="7">
        <v>73181.08</v>
      </c>
      <c r="D23" s="7">
        <v>16.489999999999998</v>
      </c>
      <c r="E23" s="7">
        <v>3793</v>
      </c>
      <c r="F23" s="7">
        <v>4285</v>
      </c>
      <c r="G23" s="8">
        <v>0.82499999999999996</v>
      </c>
      <c r="H23" s="7">
        <v>1.27</v>
      </c>
      <c r="I23" s="8">
        <v>0</v>
      </c>
      <c r="J23" s="7">
        <v>0</v>
      </c>
      <c r="K23" s="7">
        <v>0</v>
      </c>
      <c r="L23" s="13">
        <f>1-G23</f>
        <v>0.17500000000000004</v>
      </c>
      <c r="M23" s="14">
        <f>L23*F23</f>
        <v>749.87500000000023</v>
      </c>
      <c r="N23">
        <f>C23/M23</f>
        <v>97.591038506417704</v>
      </c>
    </row>
    <row r="24" spans="1:15">
      <c r="A24" s="9" t="s">
        <v>9</v>
      </c>
    </row>
    <row r="25" spans="1:15">
      <c r="A25" s="7" t="s">
        <v>21</v>
      </c>
      <c r="B25" s="7" t="s">
        <v>15</v>
      </c>
      <c r="C25" s="7" t="s">
        <v>2</v>
      </c>
      <c r="D25" s="7" t="s">
        <v>3</v>
      </c>
      <c r="E25" s="7" t="s">
        <v>32</v>
      </c>
      <c r="F25" s="7" t="s">
        <v>17</v>
      </c>
      <c r="G25" s="7" t="s">
        <v>18</v>
      </c>
      <c r="H25" s="7" t="s">
        <v>22</v>
      </c>
      <c r="I25" s="7" t="s">
        <v>23</v>
      </c>
      <c r="J25" s="7" t="s">
        <v>24</v>
      </c>
      <c r="K25" s="7" t="s">
        <v>25</v>
      </c>
    </row>
    <row r="26" spans="1:15">
      <c r="A26" s="7" t="s">
        <v>34</v>
      </c>
      <c r="B26" s="7">
        <v>2286</v>
      </c>
      <c r="C26" s="7">
        <v>39370.160000000003</v>
      </c>
      <c r="D26" s="7">
        <v>17.22</v>
      </c>
      <c r="E26" s="7">
        <v>2059</v>
      </c>
      <c r="F26" s="7">
        <v>2265</v>
      </c>
      <c r="G26" s="8">
        <v>0.89270000000000005</v>
      </c>
      <c r="H26" s="7">
        <v>1.1399999999999999</v>
      </c>
      <c r="I26" s="8">
        <v>0</v>
      </c>
      <c r="J26" s="7">
        <v>0</v>
      </c>
      <c r="K26" s="7">
        <v>0</v>
      </c>
    </row>
    <row r="27" spans="1:15">
      <c r="A27" s="7" t="s">
        <v>38</v>
      </c>
      <c r="B27" s="7">
        <v>972</v>
      </c>
      <c r="C27" s="7">
        <v>15982.13</v>
      </c>
      <c r="D27" s="7">
        <v>16.440000000000001</v>
      </c>
      <c r="E27" s="7">
        <v>0</v>
      </c>
      <c r="F27" s="7">
        <v>0</v>
      </c>
      <c r="G27" s="8">
        <v>0</v>
      </c>
      <c r="H27" s="7">
        <v>0</v>
      </c>
      <c r="I27" s="8">
        <v>0</v>
      </c>
      <c r="J27" s="7">
        <v>0</v>
      </c>
      <c r="K27" s="7">
        <v>0</v>
      </c>
    </row>
    <row r="28" spans="1:15">
      <c r="A28" s="7" t="s">
        <v>36</v>
      </c>
      <c r="B28" s="7">
        <v>589</v>
      </c>
      <c r="C28" s="7">
        <v>2959.06</v>
      </c>
      <c r="D28" s="7">
        <v>5.0199999999999996</v>
      </c>
      <c r="E28" s="7">
        <v>0</v>
      </c>
      <c r="F28" s="7">
        <v>0</v>
      </c>
      <c r="G28" s="8">
        <v>0</v>
      </c>
      <c r="H28" s="7">
        <v>0</v>
      </c>
      <c r="I28" s="8">
        <v>0</v>
      </c>
      <c r="J28" s="7">
        <v>0</v>
      </c>
      <c r="K28" s="7">
        <v>0</v>
      </c>
    </row>
    <row r="29" spans="1:15">
      <c r="A29" s="7" t="s">
        <v>35</v>
      </c>
      <c r="B29" s="7">
        <v>290</v>
      </c>
      <c r="C29" s="7">
        <v>1582.05</v>
      </c>
      <c r="D29" s="7">
        <v>5.46</v>
      </c>
      <c r="E29" s="7">
        <v>261</v>
      </c>
      <c r="F29" s="7">
        <v>287</v>
      </c>
      <c r="G29" s="8">
        <v>0.88500000000000001</v>
      </c>
      <c r="H29" s="7">
        <v>1.1499999999999999</v>
      </c>
      <c r="I29" s="8">
        <v>0</v>
      </c>
      <c r="J29" s="7">
        <v>0</v>
      </c>
      <c r="K29" s="7">
        <v>0</v>
      </c>
    </row>
    <row r="30" spans="1:15">
      <c r="A30" s="7" t="s">
        <v>37</v>
      </c>
      <c r="B30" s="7">
        <v>75</v>
      </c>
      <c r="C30" s="7">
        <v>1280.79</v>
      </c>
      <c r="D30" s="7">
        <v>17.079999999999998</v>
      </c>
      <c r="E30" s="7">
        <v>67</v>
      </c>
      <c r="F30" s="7">
        <v>73</v>
      </c>
      <c r="G30" s="8">
        <v>0.90410000000000001</v>
      </c>
      <c r="H30" s="7">
        <v>1.1000000000000001</v>
      </c>
      <c r="I30" s="8">
        <v>0</v>
      </c>
      <c r="J30" s="7">
        <v>0</v>
      </c>
      <c r="K30" s="7">
        <v>0</v>
      </c>
    </row>
    <row r="31" spans="1:15">
      <c r="A31" s="7"/>
      <c r="B31" s="7">
        <v>4212</v>
      </c>
      <c r="C31" s="7">
        <v>61174.19</v>
      </c>
      <c r="D31" s="7">
        <v>14.52</v>
      </c>
      <c r="E31" s="7">
        <v>2387</v>
      </c>
      <c r="F31" s="7">
        <v>2625</v>
      </c>
      <c r="G31" s="8">
        <v>0.89219999999999999</v>
      </c>
      <c r="H31" s="7">
        <v>1.1399999999999999</v>
      </c>
      <c r="I31" s="8">
        <v>0</v>
      </c>
      <c r="J31" s="7">
        <v>0</v>
      </c>
      <c r="K31" s="7">
        <v>0</v>
      </c>
      <c r="L31" s="13">
        <f>1-G31</f>
        <v>0.10780000000000001</v>
      </c>
      <c r="M31" s="14">
        <f>L31*F31</f>
        <v>282.97500000000002</v>
      </c>
      <c r="N31">
        <f>C31/M31</f>
        <v>216.18231292517007</v>
      </c>
    </row>
    <row r="34" spans="1:18">
      <c r="A34" s="7" t="s">
        <v>39</v>
      </c>
      <c r="C34" s="7" t="s">
        <v>2</v>
      </c>
      <c r="F34" s="7" t="s">
        <v>17</v>
      </c>
      <c r="G34" s="7" t="s">
        <v>18</v>
      </c>
      <c r="H34" s="7" t="s">
        <v>22</v>
      </c>
      <c r="I34" s="7" t="s">
        <v>23</v>
      </c>
      <c r="J34" s="7" t="s">
        <v>24</v>
      </c>
      <c r="K34" s="7" t="s">
        <v>25</v>
      </c>
      <c r="O34" s="7" t="s">
        <v>27</v>
      </c>
      <c r="P34" s="7" t="s">
        <v>40</v>
      </c>
      <c r="Q34" s="7" t="s">
        <v>41</v>
      </c>
      <c r="R34" t="s">
        <v>42</v>
      </c>
    </row>
    <row r="35" spans="1:18">
      <c r="A35" s="7" t="s">
        <v>43</v>
      </c>
      <c r="C35">
        <v>10000</v>
      </c>
      <c r="F35" s="7">
        <v>66</v>
      </c>
      <c r="G35" s="8">
        <v>0.31819999999999998</v>
      </c>
      <c r="H35" s="7">
        <v>3.17</v>
      </c>
      <c r="I35" s="8">
        <v>0</v>
      </c>
      <c r="J35" s="7">
        <v>0</v>
      </c>
      <c r="K35" s="7">
        <v>0</v>
      </c>
      <c r="O35" s="8">
        <v>0.33329999999999999</v>
      </c>
      <c r="P35" s="7">
        <v>344.55</v>
      </c>
      <c r="Q35" s="7">
        <v>22</v>
      </c>
      <c r="R35">
        <f>C35/F35</f>
        <v>151.5151515151515</v>
      </c>
    </row>
    <row r="36" spans="1:18">
      <c r="A36" s="7"/>
      <c r="C36">
        <v>10000</v>
      </c>
      <c r="F36" s="7">
        <v>66</v>
      </c>
      <c r="G36" s="8">
        <v>0.31819999999999998</v>
      </c>
      <c r="H36" s="7">
        <v>3.17</v>
      </c>
      <c r="I36" s="8">
        <v>0</v>
      </c>
      <c r="J36" s="7">
        <v>0</v>
      </c>
      <c r="K36" s="7">
        <v>0</v>
      </c>
      <c r="L36" s="13">
        <f>1-G36</f>
        <v>0.68179999999999996</v>
      </c>
      <c r="M36" s="14">
        <f>L36*F36</f>
        <v>44.998799999999996</v>
      </c>
      <c r="N36">
        <f>C36/M36</f>
        <v>222.22814830617708</v>
      </c>
      <c r="O36" s="8">
        <v>0.33329999999999999</v>
      </c>
      <c r="P36" s="7">
        <v>344.55</v>
      </c>
      <c r="Q36" s="7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B5C4-354F-1343-8067-A17B687B1847}">
  <dimension ref="A1:K52"/>
  <sheetViews>
    <sheetView workbookViewId="0">
      <selection activeCell="M18" sqref="M18"/>
    </sheetView>
  </sheetViews>
  <sheetFormatPr baseColWidth="10" defaultColWidth="11" defaultRowHeight="16"/>
  <cols>
    <col min="3" max="3" width="23.5" bestFit="1" customWidth="1"/>
    <col min="4" max="4" width="26" bestFit="1" customWidth="1"/>
    <col min="10" max="10" width="11.5" bestFit="1" customWidth="1"/>
  </cols>
  <sheetData>
    <row r="1" spans="1:11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2</v>
      </c>
      <c r="H1" t="s">
        <v>50</v>
      </c>
      <c r="I1" t="s">
        <v>3</v>
      </c>
      <c r="J1" t="s">
        <v>51</v>
      </c>
      <c r="K1" t="s">
        <v>52</v>
      </c>
    </row>
    <row r="2" spans="1:11">
      <c r="A2" t="s">
        <v>53</v>
      </c>
      <c r="B2">
        <v>2011</v>
      </c>
      <c r="C2" t="s">
        <v>5</v>
      </c>
      <c r="D2" t="s">
        <v>54</v>
      </c>
      <c r="E2" s="6">
        <v>40600</v>
      </c>
      <c r="F2" s="6">
        <v>40778</v>
      </c>
      <c r="G2" s="5">
        <v>37699.449999999997</v>
      </c>
      <c r="H2">
        <v>50</v>
      </c>
      <c r="I2" s="29">
        <v>4.03</v>
      </c>
      <c r="J2" s="29">
        <f>G2/H2</f>
        <v>753.98899999999992</v>
      </c>
      <c r="K2">
        <f>F2-E2</f>
        <v>178</v>
      </c>
    </row>
    <row r="3" spans="1:11">
      <c r="A3" t="s">
        <v>53</v>
      </c>
      <c r="B3">
        <v>2012</v>
      </c>
      <c r="C3" t="s">
        <v>9</v>
      </c>
      <c r="D3" t="s">
        <v>55</v>
      </c>
      <c r="E3" s="6">
        <v>41012</v>
      </c>
      <c r="F3" s="6">
        <v>41207</v>
      </c>
      <c r="G3" s="5">
        <v>61174.19</v>
      </c>
      <c r="H3">
        <v>24</v>
      </c>
      <c r="I3" s="29">
        <v>14.52</v>
      </c>
      <c r="J3" s="29">
        <f t="shared" ref="J3:J4" si="0">G3/H3</f>
        <v>2548.9245833333334</v>
      </c>
      <c r="K3">
        <f t="shared" ref="K3:K4" si="1">F3-E3</f>
        <v>195</v>
      </c>
    </row>
    <row r="4" spans="1:11">
      <c r="A4" t="s">
        <v>53</v>
      </c>
      <c r="B4">
        <v>2013</v>
      </c>
      <c r="C4" t="s">
        <v>7</v>
      </c>
      <c r="D4" t="s">
        <v>55</v>
      </c>
      <c r="E4" s="6">
        <v>41208</v>
      </c>
      <c r="F4" s="6">
        <v>41456</v>
      </c>
      <c r="G4" s="5">
        <v>73181.08</v>
      </c>
      <c r="H4">
        <v>15</v>
      </c>
      <c r="I4" s="29">
        <v>16.489999999999998</v>
      </c>
      <c r="J4" s="29">
        <f t="shared" si="0"/>
        <v>4878.7386666666671</v>
      </c>
      <c r="K4">
        <f t="shared" si="1"/>
        <v>248</v>
      </c>
    </row>
    <row r="5" spans="1:11">
      <c r="A5" t="s">
        <v>56</v>
      </c>
      <c r="B5">
        <v>2014</v>
      </c>
      <c r="I5" s="29"/>
      <c r="J5" s="29"/>
    </row>
    <row r="6" spans="1:11">
      <c r="A6" t="s">
        <v>56</v>
      </c>
      <c r="B6">
        <v>2015</v>
      </c>
      <c r="I6" s="29"/>
      <c r="J6" s="29"/>
    </row>
    <row r="7" spans="1:11">
      <c r="A7" t="s">
        <v>56</v>
      </c>
      <c r="B7">
        <v>2016</v>
      </c>
      <c r="I7" s="29"/>
      <c r="J7" s="29"/>
    </row>
    <row r="8" spans="1:11">
      <c r="A8" t="s">
        <v>56</v>
      </c>
      <c r="B8">
        <v>2017</v>
      </c>
      <c r="I8" s="29"/>
      <c r="J8" s="29"/>
    </row>
    <row r="9" spans="1:11">
      <c r="A9" t="s">
        <v>56</v>
      </c>
      <c r="B9">
        <v>2018</v>
      </c>
      <c r="I9" s="29"/>
      <c r="J9" s="29"/>
    </row>
    <row r="10" spans="1:11">
      <c r="A10" t="s">
        <v>56</v>
      </c>
      <c r="B10">
        <v>2019</v>
      </c>
      <c r="I10" s="29"/>
      <c r="J10" s="29"/>
    </row>
    <row r="11" spans="1:11">
      <c r="A11" t="s">
        <v>56</v>
      </c>
      <c r="B11">
        <v>2020</v>
      </c>
      <c r="I11" s="29"/>
      <c r="J11" s="29"/>
    </row>
    <row r="12" spans="1:11">
      <c r="A12" t="s">
        <v>56</v>
      </c>
      <c r="B12">
        <v>2021</v>
      </c>
      <c r="I12" s="29"/>
      <c r="J12" s="29"/>
    </row>
    <row r="13" spans="1:11">
      <c r="C13" t="s">
        <v>46</v>
      </c>
      <c r="D13" t="s">
        <v>47</v>
      </c>
      <c r="E13" t="s">
        <v>48</v>
      </c>
      <c r="F13" t="s">
        <v>49</v>
      </c>
      <c r="G13" t="s">
        <v>2</v>
      </c>
      <c r="H13" t="s">
        <v>50</v>
      </c>
      <c r="I13" t="s">
        <v>3</v>
      </c>
      <c r="J13" t="s">
        <v>51</v>
      </c>
    </row>
    <row r="14" spans="1:11">
      <c r="A14" t="s">
        <v>53</v>
      </c>
      <c r="B14">
        <v>2011</v>
      </c>
      <c r="C14" t="s">
        <v>5</v>
      </c>
      <c r="D14" t="s">
        <v>54</v>
      </c>
      <c r="E14" s="6">
        <v>40600</v>
      </c>
      <c r="F14" s="6">
        <v>40778</v>
      </c>
      <c r="G14" s="5">
        <v>37699.449999999997</v>
      </c>
      <c r="H14">
        <v>50</v>
      </c>
      <c r="I14" s="5">
        <v>4.03</v>
      </c>
      <c r="J14" s="5">
        <f>G14/H14</f>
        <v>753.98899999999992</v>
      </c>
    </row>
    <row r="15" spans="1:11">
      <c r="A15" t="s">
        <v>53</v>
      </c>
      <c r="B15">
        <v>2012</v>
      </c>
      <c r="C15" t="s">
        <v>5</v>
      </c>
      <c r="D15" t="s">
        <v>57</v>
      </c>
    </row>
    <row r="16" spans="1:11">
      <c r="A16" t="s">
        <v>53</v>
      </c>
      <c r="B16">
        <v>2013</v>
      </c>
      <c r="C16" t="s">
        <v>5</v>
      </c>
      <c r="D16" t="s">
        <v>58</v>
      </c>
    </row>
    <row r="17" spans="1:5">
      <c r="A17" t="s">
        <v>56</v>
      </c>
      <c r="B17">
        <v>2014</v>
      </c>
      <c r="C17" t="s">
        <v>5</v>
      </c>
      <c r="D17" t="s">
        <v>59</v>
      </c>
    </row>
    <row r="18" spans="1:5">
      <c r="A18" t="s">
        <v>56</v>
      </c>
      <c r="B18">
        <v>2015</v>
      </c>
      <c r="C18" t="s">
        <v>5</v>
      </c>
      <c r="D18" t="s">
        <v>60</v>
      </c>
    </row>
    <row r="19" spans="1:5">
      <c r="A19" t="s">
        <v>56</v>
      </c>
      <c r="B19">
        <v>2016</v>
      </c>
      <c r="C19" t="s">
        <v>5</v>
      </c>
      <c r="D19" t="s">
        <v>61</v>
      </c>
    </row>
    <row r="20" spans="1:5">
      <c r="A20" t="s">
        <v>56</v>
      </c>
      <c r="B20">
        <v>2017</v>
      </c>
      <c r="C20" t="s">
        <v>5</v>
      </c>
      <c r="D20" t="s">
        <v>62</v>
      </c>
    </row>
    <row r="21" spans="1:5">
      <c r="A21" t="s">
        <v>56</v>
      </c>
      <c r="B21">
        <v>2018</v>
      </c>
      <c r="C21" t="s">
        <v>5</v>
      </c>
      <c r="D21" t="s">
        <v>63</v>
      </c>
    </row>
    <row r="22" spans="1:5">
      <c r="A22" t="s">
        <v>56</v>
      </c>
      <c r="B22">
        <v>2019</v>
      </c>
      <c r="C22" t="s">
        <v>5</v>
      </c>
      <c r="D22" t="s">
        <v>64</v>
      </c>
    </row>
    <row r="23" spans="1:5">
      <c r="A23" t="s">
        <v>56</v>
      </c>
      <c r="B23">
        <v>2020</v>
      </c>
      <c r="C23" t="s">
        <v>5</v>
      </c>
      <c r="D23" t="s">
        <v>65</v>
      </c>
    </row>
    <row r="24" spans="1:5">
      <c r="A24" t="s">
        <v>56</v>
      </c>
      <c r="B24">
        <v>2021</v>
      </c>
      <c r="C24" t="s">
        <v>5</v>
      </c>
      <c r="D24" t="s">
        <v>66</v>
      </c>
    </row>
    <row r="26" spans="1:5">
      <c r="A26" s="16" t="s">
        <v>45</v>
      </c>
      <c r="B26" s="17" t="s">
        <v>51</v>
      </c>
      <c r="C26" s="17" t="s">
        <v>69</v>
      </c>
      <c r="D26" s="17" t="s">
        <v>70</v>
      </c>
      <c r="E26" s="18" t="s">
        <v>71</v>
      </c>
    </row>
    <row r="27" spans="1:5">
      <c r="A27" s="19">
        <v>2011</v>
      </c>
      <c r="B27" s="21">
        <v>753.99</v>
      </c>
      <c r="C27" s="20"/>
      <c r="D27" s="20"/>
      <c r="E27" s="22"/>
    </row>
    <row r="28" spans="1:5">
      <c r="A28" s="23">
        <v>2012</v>
      </c>
      <c r="B28" s="25">
        <v>2548.92</v>
      </c>
      <c r="C28" s="24"/>
      <c r="D28" s="24"/>
      <c r="E28" s="26"/>
    </row>
    <row r="29" spans="1:5">
      <c r="A29" s="19">
        <v>2013</v>
      </c>
      <c r="B29" s="21">
        <v>4878.74</v>
      </c>
      <c r="C29" s="21">
        <v>4878.74</v>
      </c>
      <c r="D29" s="21">
        <v>4878.74</v>
      </c>
      <c r="E29" s="27">
        <v>4878.74</v>
      </c>
    </row>
    <row r="30" spans="1:5">
      <c r="A30" s="23">
        <v>2014</v>
      </c>
      <c r="B30" s="24"/>
      <c r="C30" s="25">
        <v>6872.01</v>
      </c>
      <c r="D30" s="25">
        <v>6563.44</v>
      </c>
      <c r="E30" s="28">
        <v>7180.58</v>
      </c>
    </row>
    <row r="31" spans="1:5">
      <c r="A31" s="19">
        <v>2015</v>
      </c>
      <c r="B31" s="20"/>
      <c r="C31" s="21">
        <v>8913.17</v>
      </c>
      <c r="D31" s="21">
        <v>8598.5499999999993</v>
      </c>
      <c r="E31" s="27">
        <v>9227.7999999999993</v>
      </c>
    </row>
    <row r="32" spans="1:5">
      <c r="A32" s="23">
        <v>2016</v>
      </c>
      <c r="B32" s="24"/>
      <c r="C32" s="25">
        <v>10954.34</v>
      </c>
      <c r="D32" s="25">
        <v>10626.56</v>
      </c>
      <c r="E32" s="28">
        <v>11282.13</v>
      </c>
    </row>
    <row r="33" spans="1:5">
      <c r="A33" s="19">
        <v>2017</v>
      </c>
      <c r="B33" s="20"/>
      <c r="C33" s="21">
        <v>12995.51</v>
      </c>
      <c r="D33" s="21">
        <v>12645.58</v>
      </c>
      <c r="E33" s="27">
        <v>13345.44</v>
      </c>
    </row>
    <row r="34" spans="1:5">
      <c r="A34" s="23">
        <v>2018</v>
      </c>
      <c r="B34" s="24"/>
      <c r="C34" s="25">
        <v>15036.67</v>
      </c>
      <c r="D34" s="25">
        <v>14654.74</v>
      </c>
      <c r="E34" s="28">
        <v>15418.61</v>
      </c>
    </row>
    <row r="35" spans="1:5">
      <c r="A35" s="19">
        <v>2019</v>
      </c>
      <c r="B35" s="20"/>
      <c r="C35" s="21">
        <v>17077.84</v>
      </c>
      <c r="D35" s="21">
        <v>16654.07</v>
      </c>
      <c r="E35" s="27">
        <v>17501.61</v>
      </c>
    </row>
    <row r="36" spans="1:5">
      <c r="A36" s="23">
        <v>2020</v>
      </c>
      <c r="B36" s="24"/>
      <c r="C36" s="25">
        <v>19119.009999999998</v>
      </c>
      <c r="D36" s="25">
        <v>18644.2</v>
      </c>
      <c r="E36" s="28">
        <v>19593.82</v>
      </c>
    </row>
    <row r="37" spans="1:5">
      <c r="A37" s="19">
        <v>2021</v>
      </c>
      <c r="B37" s="20"/>
      <c r="C37" s="21">
        <v>21160.18</v>
      </c>
      <c r="D37" s="21">
        <v>20626.02</v>
      </c>
      <c r="E37" s="27">
        <v>21694.33</v>
      </c>
    </row>
    <row r="41" spans="1:5">
      <c r="A41" s="16" t="s">
        <v>45</v>
      </c>
      <c r="B41" s="17" t="s">
        <v>3</v>
      </c>
      <c r="C41" s="17" t="s">
        <v>72</v>
      </c>
      <c r="D41" s="17" t="s">
        <v>73</v>
      </c>
      <c r="E41" s="18" t="s">
        <v>74</v>
      </c>
    </row>
    <row r="42" spans="1:5">
      <c r="A42" s="19">
        <v>2011</v>
      </c>
      <c r="B42" s="21">
        <v>4.03</v>
      </c>
      <c r="C42" s="20"/>
      <c r="D42" s="20"/>
      <c r="E42" s="22"/>
    </row>
    <row r="43" spans="1:5">
      <c r="A43" s="23">
        <v>2012</v>
      </c>
      <c r="B43" s="25">
        <v>14.52</v>
      </c>
      <c r="C43" s="24"/>
      <c r="D43" s="24"/>
      <c r="E43" s="26"/>
    </row>
    <row r="44" spans="1:5">
      <c r="A44" s="19">
        <v>2013</v>
      </c>
      <c r="B44" s="21">
        <v>16.489999999999998</v>
      </c>
      <c r="C44" s="21">
        <v>16.489999999999998</v>
      </c>
      <c r="D44" s="21">
        <v>16.489999999999998</v>
      </c>
      <c r="E44" s="27">
        <v>16.489999999999998</v>
      </c>
    </row>
    <row r="45" spans="1:5">
      <c r="A45" s="23">
        <v>2014</v>
      </c>
      <c r="B45" s="24"/>
      <c r="C45" s="25">
        <v>23.82</v>
      </c>
      <c r="D45" s="25">
        <v>18.91</v>
      </c>
      <c r="E45" s="28">
        <v>28.74</v>
      </c>
    </row>
    <row r="46" spans="1:5">
      <c r="A46" s="19">
        <v>2015</v>
      </c>
      <c r="B46" s="20"/>
      <c r="C46" s="21">
        <v>30.39</v>
      </c>
      <c r="D46" s="21">
        <v>25.38</v>
      </c>
      <c r="E46" s="27">
        <v>35.4</v>
      </c>
    </row>
    <row r="47" spans="1:5">
      <c r="A47" s="23">
        <v>2016</v>
      </c>
      <c r="B47" s="24"/>
      <c r="C47" s="25">
        <v>36.96</v>
      </c>
      <c r="D47" s="25">
        <v>31.74</v>
      </c>
      <c r="E47" s="28">
        <v>42.18</v>
      </c>
    </row>
    <row r="48" spans="1:5">
      <c r="A48" s="19">
        <v>2017</v>
      </c>
      <c r="B48" s="20"/>
      <c r="C48" s="21">
        <v>43.52</v>
      </c>
      <c r="D48" s="21">
        <v>37.950000000000003</v>
      </c>
      <c r="E48" s="27">
        <v>49.1</v>
      </c>
    </row>
    <row r="49" spans="1:5">
      <c r="A49" s="23">
        <v>2018</v>
      </c>
      <c r="B49" s="24"/>
      <c r="C49" s="25">
        <v>50.09</v>
      </c>
      <c r="D49" s="25">
        <v>44.01</v>
      </c>
      <c r="E49" s="28">
        <v>56.18</v>
      </c>
    </row>
    <row r="50" spans="1:5">
      <c r="A50" s="19">
        <v>2019</v>
      </c>
      <c r="B50" s="20"/>
      <c r="C50" s="21">
        <v>56.66</v>
      </c>
      <c r="D50" s="21">
        <v>49.91</v>
      </c>
      <c r="E50" s="27">
        <v>63.41</v>
      </c>
    </row>
    <row r="51" spans="1:5">
      <c r="A51" s="23">
        <v>2020</v>
      </c>
      <c r="B51" s="24"/>
      <c r="C51" s="25">
        <v>63.23</v>
      </c>
      <c r="D51" s="25">
        <v>55.66</v>
      </c>
      <c r="E51" s="28">
        <v>70.790000000000006</v>
      </c>
    </row>
    <row r="52" spans="1:5">
      <c r="A52" s="19">
        <v>2021</v>
      </c>
      <c r="B52" s="20"/>
      <c r="C52" s="21">
        <v>69.8</v>
      </c>
      <c r="D52" s="21">
        <v>61.29</v>
      </c>
      <c r="E52" s="27">
        <v>78.3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Tamilselvan Tamilmani</cp:lastModifiedBy>
  <cp:revision/>
  <dcterms:created xsi:type="dcterms:W3CDTF">2020-11-04T06:30:50Z</dcterms:created>
  <dcterms:modified xsi:type="dcterms:W3CDTF">2020-11-08T20:03:47Z</dcterms:modified>
  <cp:category/>
  <cp:contentStatus/>
</cp:coreProperties>
</file>