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ttamilma_syr_edu/Documents/651 Business Analytics/HW4/"/>
    </mc:Choice>
  </mc:AlternateContent>
  <xr:revisionPtr revIDLastSave="1070" documentId="11_E60897F41BE170836B02CE998F75CCDC64E183C8" xr6:coauthVersionLast="45" xr6:coauthVersionMax="45" xr10:uidLastSave="{C1F172C4-D1FD-DA42-BFE9-F870156606D1}"/>
  <bookViews>
    <workbookView xWindow="4300" yWindow="2640" windowWidth="41140" windowHeight="22780" activeTab="8" xr2:uid="{00000000-000D-0000-FFFF-FFFF00000000}"/>
  </bookViews>
  <sheets>
    <sheet name="All 3" sheetId="8" r:id="rId1"/>
    <sheet name="Model Prediction - Logit" sheetId="3" r:id="rId2"/>
    <sheet name="Model Prediction- Probit" sheetId="1" r:id="rId3"/>
    <sheet name="NN - Prediction" sheetId="6" r:id="rId4"/>
    <sheet name="NN - Prediction (2)" sheetId="9" r:id="rId5"/>
    <sheet name="NN Prediction-with 1 extra var" sheetId="2" r:id="rId6"/>
    <sheet name="Sheet4" sheetId="7" r:id="rId7"/>
    <sheet name="Stats" sheetId="4" r:id="rId8"/>
    <sheet name="svm" sheetId="10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9" l="1"/>
  <c r="C8" i="9"/>
  <c r="C9" i="6"/>
  <c r="C8" i="6"/>
  <c r="C8" i="1"/>
  <c r="C7" i="1"/>
  <c r="C8" i="3"/>
  <c r="C7" i="3"/>
  <c r="H45" i="9"/>
  <c r="H8" i="9"/>
  <c r="I8" i="9" s="1"/>
  <c r="G48" i="9"/>
  <c r="G47" i="9"/>
  <c r="H46" i="9"/>
  <c r="G46" i="9"/>
  <c r="I46" i="9" s="1"/>
  <c r="G45" i="9"/>
  <c r="G44" i="9"/>
  <c r="G43" i="9"/>
  <c r="G42" i="9"/>
  <c r="G41" i="9"/>
  <c r="H40" i="9"/>
  <c r="G40" i="9"/>
  <c r="I40" i="9" s="1"/>
  <c r="G30" i="9"/>
  <c r="G29" i="9"/>
  <c r="G28" i="9"/>
  <c r="G27" i="9"/>
  <c r="G26" i="9"/>
  <c r="G25" i="9"/>
  <c r="G24" i="9"/>
  <c r="G23" i="9"/>
  <c r="H22" i="9"/>
  <c r="G22" i="9"/>
  <c r="I22" i="9" s="1"/>
  <c r="G12" i="9"/>
  <c r="C12" i="9"/>
  <c r="H48" i="9" s="1"/>
  <c r="G11" i="9"/>
  <c r="C11" i="9"/>
  <c r="H29" i="9" s="1"/>
  <c r="H10" i="9"/>
  <c r="G10" i="9"/>
  <c r="C10" i="9"/>
  <c r="H28" i="9" s="1"/>
  <c r="G9" i="9"/>
  <c r="G8" i="9"/>
  <c r="L7" i="9"/>
  <c r="G7" i="9"/>
  <c r="C7" i="9"/>
  <c r="H25" i="9" s="1"/>
  <c r="L6" i="9"/>
  <c r="G6" i="9"/>
  <c r="C6" i="9"/>
  <c r="H24" i="9" s="1"/>
  <c r="L5" i="9"/>
  <c r="G5" i="9"/>
  <c r="C5" i="9"/>
  <c r="H41" i="9" s="1"/>
  <c r="L4" i="9"/>
  <c r="N4" i="9" s="1"/>
  <c r="H4" i="9"/>
  <c r="G4" i="9"/>
  <c r="I4" i="9" s="1"/>
  <c r="C12" i="6"/>
  <c r="C11" i="6"/>
  <c r="C10" i="6"/>
  <c r="C7" i="6"/>
  <c r="C6" i="6"/>
  <c r="C5" i="6"/>
  <c r="C12" i="1"/>
  <c r="C11" i="1"/>
  <c r="C10" i="1"/>
  <c r="C9" i="1"/>
  <c r="C6" i="1"/>
  <c r="C5" i="1"/>
  <c r="C5" i="3"/>
  <c r="C6" i="3"/>
  <c r="C9" i="3"/>
  <c r="C10" i="3"/>
  <c r="C12" i="3"/>
  <c r="C11" i="3"/>
  <c r="L5" i="6"/>
  <c r="L6" i="6"/>
  <c r="L7" i="6"/>
  <c r="L4" i="6"/>
  <c r="G41" i="6"/>
  <c r="G42" i="6"/>
  <c r="G43" i="6"/>
  <c r="G44" i="6"/>
  <c r="G45" i="6"/>
  <c r="G46" i="6"/>
  <c r="G47" i="6"/>
  <c r="G48" i="6"/>
  <c r="G40" i="6"/>
  <c r="G23" i="6"/>
  <c r="G24" i="6"/>
  <c r="G25" i="6"/>
  <c r="G26" i="6"/>
  <c r="G27" i="6"/>
  <c r="G28" i="6"/>
  <c r="G29" i="6"/>
  <c r="G30" i="6"/>
  <c r="G22" i="6"/>
  <c r="G5" i="6"/>
  <c r="G6" i="6"/>
  <c r="G7" i="6"/>
  <c r="G8" i="6"/>
  <c r="G9" i="6"/>
  <c r="G10" i="6"/>
  <c r="G11" i="6"/>
  <c r="G12" i="6"/>
  <c r="G4" i="6"/>
  <c r="H26" i="9" l="1"/>
  <c r="H44" i="9"/>
  <c r="I44" i="9" s="1"/>
  <c r="H30" i="9"/>
  <c r="I30" i="9" s="1"/>
  <c r="I24" i="9"/>
  <c r="H42" i="9"/>
  <c r="I25" i="9"/>
  <c r="H6" i="9"/>
  <c r="I42" i="9"/>
  <c r="I6" i="9"/>
  <c r="I26" i="9"/>
  <c r="I10" i="9"/>
  <c r="I41" i="9"/>
  <c r="I45" i="9"/>
  <c r="I28" i="9"/>
  <c r="I11" i="9"/>
  <c r="I29" i="9"/>
  <c r="I48" i="9"/>
  <c r="H47" i="9"/>
  <c r="I47" i="9" s="1"/>
  <c r="H5" i="9"/>
  <c r="I5" i="9" s="1"/>
  <c r="H12" i="9"/>
  <c r="I12" i="9" s="1"/>
  <c r="H23" i="9"/>
  <c r="I23" i="9" s="1"/>
  <c r="H43" i="9"/>
  <c r="I43" i="9" s="1"/>
  <c r="H7" i="9"/>
  <c r="I7" i="9" s="1"/>
  <c r="H11" i="9"/>
  <c r="H9" i="9"/>
  <c r="I9" i="9" s="1"/>
  <c r="H27" i="9"/>
  <c r="I27" i="9" s="1"/>
  <c r="H48" i="6"/>
  <c r="I48" i="6" s="1"/>
  <c r="H47" i="6"/>
  <c r="H46" i="6"/>
  <c r="I46" i="6" s="1"/>
  <c r="H45" i="6"/>
  <c r="H44" i="6"/>
  <c r="H43" i="6"/>
  <c r="I43" i="6" s="1"/>
  <c r="H42" i="6"/>
  <c r="I42" i="6" s="1"/>
  <c r="H41" i="6"/>
  <c r="I41" i="6" s="1"/>
  <c r="H40" i="6"/>
  <c r="I40" i="6"/>
  <c r="H30" i="6"/>
  <c r="I30" i="6" s="1"/>
  <c r="H29" i="6"/>
  <c r="I29" i="6" s="1"/>
  <c r="H28" i="6"/>
  <c r="I28" i="6"/>
  <c r="H27" i="6"/>
  <c r="H26" i="6"/>
  <c r="H25" i="6"/>
  <c r="I25" i="6" s="1"/>
  <c r="H24" i="6"/>
  <c r="I24" i="6" s="1"/>
  <c r="H23" i="6"/>
  <c r="I23" i="6" s="1"/>
  <c r="H22" i="6"/>
  <c r="I22" i="6"/>
  <c r="H12" i="6"/>
  <c r="I12" i="6" s="1"/>
  <c r="H11" i="6"/>
  <c r="I11" i="6" s="1"/>
  <c r="H10" i="6"/>
  <c r="I10" i="6" s="1"/>
  <c r="H9" i="6"/>
  <c r="H8" i="6"/>
  <c r="H7" i="6"/>
  <c r="I7" i="6" s="1"/>
  <c r="H6" i="6"/>
  <c r="I6" i="6"/>
  <c r="H5" i="6"/>
  <c r="I5" i="6" s="1"/>
  <c r="N4" i="6"/>
  <c r="I4" i="6"/>
  <c r="H4" i="6"/>
  <c r="G41" i="2"/>
  <c r="G42" i="2"/>
  <c r="G43" i="2"/>
  <c r="G44" i="2"/>
  <c r="G45" i="2"/>
  <c r="G46" i="2"/>
  <c r="G47" i="2"/>
  <c r="G48" i="2"/>
  <c r="G49" i="2"/>
  <c r="G40" i="2"/>
  <c r="G23" i="2"/>
  <c r="G24" i="2"/>
  <c r="G25" i="2"/>
  <c r="G26" i="2"/>
  <c r="G27" i="2"/>
  <c r="G28" i="2"/>
  <c r="G29" i="2"/>
  <c r="G30" i="2"/>
  <c r="G31" i="2"/>
  <c r="G22" i="2"/>
  <c r="G6" i="2"/>
  <c r="G7" i="2"/>
  <c r="G8" i="2"/>
  <c r="G9" i="2"/>
  <c r="G10" i="2"/>
  <c r="G11" i="2"/>
  <c r="G12" i="2"/>
  <c r="G13" i="2"/>
  <c r="G5" i="2"/>
  <c r="I5" i="2" s="1"/>
  <c r="G4" i="2"/>
  <c r="I10" i="2"/>
  <c r="I12" i="2"/>
  <c r="H5" i="2"/>
  <c r="H6" i="2"/>
  <c r="I6" i="2" s="1"/>
  <c r="H7" i="2"/>
  <c r="I7" i="2" s="1"/>
  <c r="H8" i="2"/>
  <c r="H9" i="2"/>
  <c r="H10" i="2"/>
  <c r="H11" i="2"/>
  <c r="H12" i="2"/>
  <c r="H13" i="2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D8" i="1"/>
  <c r="D9" i="1"/>
  <c r="D12" i="1"/>
  <c r="D11" i="1"/>
  <c r="D10" i="1"/>
  <c r="D7" i="1"/>
  <c r="D6" i="1"/>
  <c r="D5" i="1"/>
  <c r="D4" i="1"/>
  <c r="D7" i="3"/>
  <c r="D8" i="3"/>
  <c r="C20" i="3"/>
  <c r="D20" i="3" s="1"/>
  <c r="D11" i="3"/>
  <c r="C19" i="3"/>
  <c r="D19" i="3" s="1"/>
  <c r="C18" i="3"/>
  <c r="D18" i="3" s="1"/>
  <c r="C17" i="3"/>
  <c r="D17" i="3" s="1"/>
  <c r="C16" i="3"/>
  <c r="D16" i="3" s="1"/>
  <c r="C15" i="3"/>
  <c r="D15" i="3" s="1"/>
  <c r="C14" i="3"/>
  <c r="D14" i="3" s="1"/>
  <c r="C13" i="3"/>
  <c r="D13" i="3" s="1"/>
  <c r="D9" i="3"/>
  <c r="D10" i="3"/>
  <c r="D12" i="3"/>
  <c r="D6" i="3"/>
  <c r="I15" i="9" l="1"/>
  <c r="I16" i="9" s="1"/>
  <c r="I17" i="9" s="1"/>
  <c r="M5" i="9" s="1"/>
  <c r="N5" i="9" s="1"/>
  <c r="I51" i="9"/>
  <c r="I52" i="9" s="1"/>
  <c r="I53" i="9" s="1"/>
  <c r="M7" i="9" s="1"/>
  <c r="N7" i="9" s="1"/>
  <c r="I33" i="9"/>
  <c r="I34" i="9" s="1"/>
  <c r="I35" i="9" s="1"/>
  <c r="M6" i="9" s="1"/>
  <c r="N6" i="9" s="1"/>
  <c r="I45" i="6"/>
  <c r="I8" i="6"/>
  <c r="I44" i="6"/>
  <c r="I47" i="6"/>
  <c r="I26" i="6"/>
  <c r="I27" i="6"/>
  <c r="I9" i="6"/>
  <c r="I13" i="2"/>
  <c r="I9" i="2"/>
  <c r="I11" i="2"/>
  <c r="I8" i="2"/>
  <c r="D22" i="1"/>
  <c r="D5" i="3"/>
  <c r="N9" i="9" l="1"/>
  <c r="N10" i="9" s="1"/>
  <c r="N11" i="9" s="1"/>
  <c r="Q4" i="9" s="1"/>
  <c r="I15" i="6"/>
  <c r="I16" i="6" s="1"/>
  <c r="I17" i="6" s="1"/>
  <c r="M5" i="6" s="1"/>
  <c r="N5" i="6" s="1"/>
  <c r="I33" i="6"/>
  <c r="I34" i="6" s="1"/>
  <c r="I35" i="6" s="1"/>
  <c r="M6" i="6" s="1"/>
  <c r="N6" i="6" s="1"/>
  <c r="I51" i="6"/>
  <c r="I52" i="6" s="1"/>
  <c r="I53" i="6" s="1"/>
  <c r="M7" i="6" s="1"/>
  <c r="N7" i="6" s="1"/>
  <c r="D23" i="1"/>
  <c r="H4" i="1" s="1"/>
  <c r="N4" i="2"/>
  <c r="H41" i="2"/>
  <c r="I41" i="2" s="1"/>
  <c r="H42" i="2"/>
  <c r="I42" i="2" s="1"/>
  <c r="H43" i="2"/>
  <c r="I43" i="2" s="1"/>
  <c r="H44" i="2"/>
  <c r="I44" i="2" s="1"/>
  <c r="H45" i="2"/>
  <c r="I45" i="2" s="1"/>
  <c r="H46" i="2"/>
  <c r="I46" i="2" s="1"/>
  <c r="H47" i="2"/>
  <c r="I47" i="2" s="1"/>
  <c r="H48" i="2"/>
  <c r="I48" i="2" s="1"/>
  <c r="H49" i="2"/>
  <c r="I49" i="2" s="1"/>
  <c r="H40" i="2"/>
  <c r="I40" i="2" s="1"/>
  <c r="H23" i="2"/>
  <c r="I23" i="2" s="1"/>
  <c r="H24" i="2"/>
  <c r="I24" i="2" s="1"/>
  <c r="H25" i="2"/>
  <c r="I25" i="2" s="1"/>
  <c r="H26" i="2"/>
  <c r="I26" i="2" s="1"/>
  <c r="H27" i="2"/>
  <c r="I27" i="2" s="1"/>
  <c r="H28" i="2"/>
  <c r="I28" i="2" s="1"/>
  <c r="H29" i="2"/>
  <c r="I29" i="2" s="1"/>
  <c r="H30" i="2"/>
  <c r="I30" i="2" s="1"/>
  <c r="H31" i="2"/>
  <c r="I31" i="2" s="1"/>
  <c r="H22" i="2"/>
  <c r="I22" i="2" s="1"/>
  <c r="H4" i="2"/>
  <c r="I4" i="2" s="1"/>
  <c r="D4" i="3"/>
  <c r="N9" i="6" l="1"/>
  <c r="N10" i="6" s="1"/>
  <c r="N11" i="6" s="1"/>
  <c r="Q4" i="6" s="1"/>
  <c r="I51" i="2"/>
  <c r="I52" i="2" s="1"/>
  <c r="I53" i="2" s="1"/>
  <c r="M7" i="2" s="1"/>
  <c r="N7" i="2" s="1"/>
  <c r="I33" i="2"/>
  <c r="I34" i="2" s="1"/>
  <c r="I15" i="2"/>
  <c r="I16" i="2" s="1"/>
  <c r="I35" i="2" l="1"/>
  <c r="M6" i="2" s="1"/>
  <c r="N6" i="2" s="1"/>
  <c r="I17" i="2"/>
  <c r="M5" i="2" s="1"/>
  <c r="N5" i="2" s="1"/>
  <c r="D22" i="3"/>
  <c r="D23" i="3" s="1"/>
  <c r="D24" i="3" s="1"/>
  <c r="H4" i="3" s="1"/>
  <c r="N9" i="2" l="1"/>
  <c r="N10" i="2" s="1"/>
  <c r="N11" i="2" s="1"/>
  <c r="Q4" i="2" s="1"/>
</calcChain>
</file>

<file path=xl/sharedStrings.xml><?xml version="1.0" encoding="utf-8"?>
<sst xmlns="http://schemas.openxmlformats.org/spreadsheetml/2006/main" count="699" uniqueCount="150">
  <si>
    <t>Variable</t>
  </si>
  <si>
    <t>Coeffiecient</t>
  </si>
  <si>
    <t>Value</t>
  </si>
  <si>
    <t>Coeff*Value</t>
  </si>
  <si>
    <t>Intercept</t>
  </si>
  <si>
    <t>Age</t>
  </si>
  <si>
    <t>Income</t>
  </si>
  <si>
    <t>Family</t>
  </si>
  <si>
    <t>CCAvg</t>
  </si>
  <si>
    <t>Education</t>
  </si>
  <si>
    <t>SecuritiesAccount</t>
  </si>
  <si>
    <t>CDAccount</t>
  </si>
  <si>
    <t>Online</t>
  </si>
  <si>
    <t>CreditCard</t>
  </si>
  <si>
    <t>sum</t>
  </si>
  <si>
    <t>exp(sum)</t>
  </si>
  <si>
    <t>Probability</t>
  </si>
  <si>
    <t>(Intercept)</t>
  </si>
  <si>
    <t>***</t>
  </si>
  <si>
    <t>**</t>
  </si>
  <si>
    <t>error</t>
  </si>
  <si>
    <t>reached.threshold</t>
  </si>
  <si>
    <t>steps</t>
  </si>
  <si>
    <t>Intercept.to.1layhid1</t>
  </si>
  <si>
    <t>Age.to.1layhid1</t>
  </si>
  <si>
    <t>Income.to.1layhid1</t>
  </si>
  <si>
    <t>Family.to.1layhid1</t>
  </si>
  <si>
    <t>CCAvg.to.1layhid1</t>
  </si>
  <si>
    <t>Education.to.1layhid1</t>
  </si>
  <si>
    <t>SecuritiesAccount.to.1layhid1</t>
  </si>
  <si>
    <t>CDAccount.to.1layhid1</t>
  </si>
  <si>
    <t>Online.to.1layhid1</t>
  </si>
  <si>
    <t>CreditCard.to.1layhid1</t>
  </si>
  <si>
    <t>Intercept.to.1layhid2</t>
  </si>
  <si>
    <t>Age.to.1layhid2</t>
  </si>
  <si>
    <t>Income.to.1layhid2</t>
  </si>
  <si>
    <t>Family.to.1layhid2</t>
  </si>
  <si>
    <t>CCAvg.to.1layhid2</t>
  </si>
  <si>
    <t>Education.to.1layhid2</t>
  </si>
  <si>
    <t>SecuritiesAccount.to.1layhid2</t>
  </si>
  <si>
    <t>CDAccount.to.1layhid2</t>
  </si>
  <si>
    <t>Online.to.1layhid2</t>
  </si>
  <si>
    <t>CreditCard.to.1layhid2</t>
  </si>
  <si>
    <t>Intercept.to.1layhid3</t>
  </si>
  <si>
    <t>Age.to.1layhid3</t>
  </si>
  <si>
    <t>Income.to.1layhid3</t>
  </si>
  <si>
    <t>Family.to.1layhid3</t>
  </si>
  <si>
    <t>CCAvg.to.1layhid3</t>
  </si>
  <si>
    <t>Education.to.1layhid3</t>
  </si>
  <si>
    <t>SecuritiesAccount.to.1layhid3</t>
  </si>
  <si>
    <t>CDAccount.to.1layhid3</t>
  </si>
  <si>
    <t>Online.to.1layhid3</t>
  </si>
  <si>
    <t>CreditCard.to.1layhid3</t>
  </si>
  <si>
    <t>Intercept.to.PersonalLoan</t>
  </si>
  <si>
    <t>1layhid1.to.PersonalLoan</t>
  </si>
  <si>
    <t>1layhid2.to.PersonalLoan</t>
  </si>
  <si>
    <t>1layhid3.to.PersonalLoan</t>
  </si>
  <si>
    <t>Coeff</t>
  </si>
  <si>
    <t>Hidden layer 1</t>
  </si>
  <si>
    <t>Hidden layer 2</t>
  </si>
  <si>
    <t>Hidden Layer 3</t>
  </si>
  <si>
    <t>Coeffiencents</t>
  </si>
  <si>
    <t>variables</t>
  </si>
  <si>
    <t>Input</t>
  </si>
  <si>
    <t>Calculation</t>
  </si>
  <si>
    <t>Hidden Node 1</t>
  </si>
  <si>
    <t>Hidden Node 2</t>
  </si>
  <si>
    <t>Hidden Node3</t>
  </si>
  <si>
    <t>Output</t>
  </si>
  <si>
    <t>1layhid1</t>
  </si>
  <si>
    <t>1layhid2</t>
  </si>
  <si>
    <t>1layhid3</t>
  </si>
  <si>
    <t>&lt;</t>
  </si>
  <si>
    <t>*</t>
  </si>
  <si>
    <t>Income:Family</t>
  </si>
  <si>
    <t>Income:CCAvg</t>
  </si>
  <si>
    <t>Income:Education</t>
  </si>
  <si>
    <t>Family:CCAvg</t>
  </si>
  <si>
    <t>Family:Education</t>
  </si>
  <si>
    <t>CCAvg:Education</t>
  </si>
  <si>
    <t>Online:CreditCard</t>
  </si>
  <si>
    <t>Age:CDAccount</t>
  </si>
  <si>
    <t>.</t>
  </si>
  <si>
    <t>CustomerID</t>
  </si>
  <si>
    <t>PersonalLoan</t>
  </si>
  <si>
    <t>Experience</t>
  </si>
  <si>
    <t>ZIP.Code</t>
  </si>
  <si>
    <t>Min.</t>
  </si>
  <si>
    <t>:</t>
  </si>
  <si>
    <t>:0.000</t>
  </si>
  <si>
    <t>:23.00</t>
  </si>
  <si>
    <t>:-3.0</t>
  </si>
  <si>
    <t>:1.000</t>
  </si>
  <si>
    <t>1st</t>
  </si>
  <si>
    <t>Qu.:1251</t>
  </si>
  <si>
    <t>Qu.:0.000</t>
  </si>
  <si>
    <t>Qu.:35.00</t>
  </si>
  <si>
    <t>Qu.:10.0</t>
  </si>
  <si>
    <t>Qu.:</t>
  </si>
  <si>
    <t>Qu.:91911</t>
  </si>
  <si>
    <t>Qu.:1.000</t>
  </si>
  <si>
    <t>Median</t>
  </si>
  <si>
    <t>:2500</t>
  </si>
  <si>
    <t>:45.00</t>
  </si>
  <si>
    <t>:20.0</t>
  </si>
  <si>
    <t>:93437</t>
  </si>
  <si>
    <t>:2.000</t>
  </si>
  <si>
    <t>Mean</t>
  </si>
  <si>
    <t>:0.096</t>
  </si>
  <si>
    <t>:45.34</t>
  </si>
  <si>
    <t>:20.1</t>
  </si>
  <si>
    <t>:93152</t>
  </si>
  <si>
    <t>:2.396</t>
  </si>
  <si>
    <t>3rd</t>
  </si>
  <si>
    <t>Qu.:3750</t>
  </si>
  <si>
    <t>Qu.:55.00</t>
  </si>
  <si>
    <t>Qu.:30.0</t>
  </si>
  <si>
    <t>Qu.:94608</t>
  </si>
  <si>
    <t>Qu.:3.000</t>
  </si>
  <si>
    <t>Max.</t>
  </si>
  <si>
    <t>:5000</t>
  </si>
  <si>
    <t>:67.00</t>
  </si>
  <si>
    <t>:43.0</t>
  </si>
  <si>
    <t>:224.00</t>
  </si>
  <si>
    <t>:96651</t>
  </si>
  <si>
    <t>:4.000</t>
  </si>
  <si>
    <t>Mortgage</t>
  </si>
  <si>
    <t>:0.0000</t>
  </si>
  <si>
    <t>Qu.:0.0000</t>
  </si>
  <si>
    <t>:1.0000</t>
  </si>
  <si>
    <t>:1.881</t>
  </si>
  <si>
    <t>:0.1044</t>
  </si>
  <si>
    <t>:0.0604</t>
  </si>
  <si>
    <t>:0.5968</t>
  </si>
  <si>
    <t>:0.294</t>
  </si>
  <si>
    <t>Qu.:101.0</t>
  </si>
  <si>
    <t>Qu.:1.0000</t>
  </si>
  <si>
    <t>:10.000</t>
  </si>
  <si>
    <t>:3.000</t>
  </si>
  <si>
    <t>:635.0</t>
  </si>
  <si>
    <t>Estimate</t>
  </si>
  <si>
    <t>Std.</t>
  </si>
  <si>
    <t>Error</t>
  </si>
  <si>
    <t>z</t>
  </si>
  <si>
    <t>value</t>
  </si>
  <si>
    <t>Pr(&gt;|z|)</t>
  </si>
  <si>
    <t>Column1</t>
  </si>
  <si>
    <t>Column2</t>
  </si>
  <si>
    <t>Logit Output:</t>
  </si>
  <si>
    <t>Probit Output: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</si>
</sst>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%"/>
    <numFmt numFmtId="165" formatCode="0.0000"/>
    <numFmt numFmtId="166" formatCode="0.0000%"/>
  </numFmts>
  <fonts count="9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2" fillId="0" borderId="2" applyNumberFormat="0" applyFill="0" applyAlignment="0" applyProtection="0"/>
    <xf numFmtId="43" fontId="5" fillId="0" borderId="0" applyFont="0" applyFill="0" applyBorder="0" applyAlignment="0" applyProtection="0"/>
    <xf numFmtId="0" fontId="6" fillId="2" borderId="3" applyNumberFormat="0" applyAlignment="0" applyProtection="0"/>
    <xf numFmtId="9" fontId="5" fillId="0" borderId="0" applyFont="0" applyFill="0" applyBorder="0" applyAlignment="0" applyProtection="0"/>
  </cellStyleXfs>
  <cellXfs count="21">
    <xf numFmtId="0" fontId="0" fillId="0" borderId="0" xfId="0"/>
    <xf numFmtId="0" fontId="3" fillId="0" borderId="0" xfId="0" applyFont="1"/>
    <xf numFmtId="0" fontId="2" fillId="0" borderId="2" xfId="2" applyFill="1"/>
    <xf numFmtId="0" fontId="1" fillId="2" borderId="1" xfId="1"/>
    <xf numFmtId="164" fontId="4" fillId="2" borderId="1" xfId="1" applyNumberFormat="1" applyFont="1"/>
    <xf numFmtId="11" fontId="0" fillId="0" borderId="0" xfId="0" applyNumberFormat="1"/>
    <xf numFmtId="164" fontId="0" fillId="0" borderId="0" xfId="0" applyNumberFormat="1"/>
    <xf numFmtId="1" fontId="0" fillId="0" borderId="0" xfId="3" applyNumberFormat="1" applyFont="1"/>
    <xf numFmtId="0" fontId="7" fillId="0" borderId="0" xfId="0" applyFont="1"/>
    <xf numFmtId="0" fontId="4" fillId="0" borderId="0" xfId="0" applyFont="1"/>
    <xf numFmtId="0" fontId="0" fillId="0" borderId="0" xfId="0" applyAlignment="1"/>
    <xf numFmtId="0" fontId="6" fillId="2" borderId="3" xfId="4"/>
    <xf numFmtId="165" fontId="0" fillId="0" borderId="0" xfId="0" applyNumberFormat="1"/>
    <xf numFmtId="164" fontId="0" fillId="0" borderId="0" xfId="5" applyNumberFormat="1" applyFont="1"/>
    <xf numFmtId="165" fontId="4" fillId="0" borderId="0" xfId="0" applyNumberFormat="1" applyFont="1"/>
    <xf numFmtId="165" fontId="7" fillId="0" borderId="0" xfId="0" applyNumberFormat="1" applyFont="1"/>
    <xf numFmtId="0" fontId="8" fillId="0" borderId="0" xfId="0" applyFont="1"/>
    <xf numFmtId="166" fontId="0" fillId="0" borderId="0" xfId="0" applyNumberFormat="1"/>
    <xf numFmtId="0" fontId="2" fillId="0" borderId="2" xfId="0" applyFont="1" applyBorder="1"/>
    <xf numFmtId="0" fontId="3" fillId="3" borderId="0" xfId="0" applyFont="1" applyFill="1"/>
    <xf numFmtId="0" fontId="0" fillId="4" borderId="0" xfId="0" applyFill="1"/>
  </cellXfs>
  <cellStyles count="6">
    <cellStyle name="Calculation" xfId="1" builtinId="22"/>
    <cellStyle name="Comma" xfId="3" builtinId="3"/>
    <cellStyle name="Linked Cell" xfId="2" builtinId="24"/>
    <cellStyle name="Normal" xfId="0" builtinId="0"/>
    <cellStyle name="Output" xfId="4" builtinId="21"/>
    <cellStyle name="Percent" xfId="5" builtinId="5"/>
  </cellStyles>
  <dxfs count="4"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Logit- CcAvg over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 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Prediction - Logit'!$H$5:$H$15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 - Logit'!$I$5:$I$15</c:f>
              <c:numCache>
                <c:formatCode>0.000%</c:formatCode>
                <c:ptCount val="11"/>
                <c:pt idx="0">
                  <c:v>4.2169525054376843E-2</c:v>
                </c:pt>
                <c:pt idx="1">
                  <c:v>7.8717661499200162E-2</c:v>
                </c:pt>
                <c:pt idx="2">
                  <c:v>0.14223799521817032</c:v>
                </c:pt>
                <c:pt idx="3">
                  <c:v>0.2434695316188461</c:v>
                </c:pt>
                <c:pt idx="4">
                  <c:v>0.38445601931023593</c:v>
                </c:pt>
                <c:pt idx="5">
                  <c:v>0.54795142459475654</c:v>
                </c:pt>
                <c:pt idx="6">
                  <c:v>0.70171354876525383</c:v>
                </c:pt>
                <c:pt idx="7">
                  <c:v>0.82032412451337477</c:v>
                </c:pt>
                <c:pt idx="8">
                  <c:v>0.89858670460552104</c:v>
                </c:pt>
                <c:pt idx="9">
                  <c:v>0.94504370800587678</c:v>
                </c:pt>
                <c:pt idx="10">
                  <c:v>0.9709079578058365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5-7345-8937-25A2FFF72AF4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Prediction - Logit'!$H$5:$H$15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 - Logit'!$J$5:$J$15</c:f>
              <c:numCache>
                <c:formatCode>0.000%</c:formatCode>
                <c:ptCount val="11"/>
                <c:pt idx="0">
                  <c:v>1.3117937150436297E-2</c:v>
                </c:pt>
                <c:pt idx="1">
                  <c:v>4.0965413573846511E-2</c:v>
                </c:pt>
                <c:pt idx="2">
                  <c:v>0.12069893956784364</c:v>
                </c:pt>
                <c:pt idx="3">
                  <c:v>0.3060912940938938</c:v>
                </c:pt>
                <c:pt idx="4">
                  <c:v>0.58635420199722499</c:v>
                </c:pt>
                <c:pt idx="5">
                  <c:v>0.81999077638483164</c:v>
                </c:pt>
                <c:pt idx="6">
                  <c:v>0.93605530547162819</c:v>
                </c:pt>
                <c:pt idx="7">
                  <c:v>0.97918459822396264</c:v>
                </c:pt>
                <c:pt idx="8">
                  <c:v>0.99342835654085837</c:v>
                </c:pt>
                <c:pt idx="9">
                  <c:v>0.99794571084756445</c:v>
                </c:pt>
                <c:pt idx="10">
                  <c:v>0.99935983229232939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75-7345-8937-25A2FFF72AF4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Prediction - Logit'!$H$5:$H$15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 - Logit'!$K$5:$K$15</c:f>
              <c:numCache>
                <c:formatCode>0.000%</c:formatCode>
                <c:ptCount val="11"/>
                <c:pt idx="0">
                  <c:v>3.9971560189611174E-3</c:v>
                </c:pt>
                <c:pt idx="1">
                  <c:v>2.0907892542749541E-2</c:v>
                </c:pt>
                <c:pt idx="2">
                  <c:v>0.10203355238516165</c:v>
                </c:pt>
                <c:pt idx="3">
                  <c:v>0.37679764047966924</c:v>
                </c:pt>
                <c:pt idx="4">
                  <c:v>0.76287468114955359</c:v>
                </c:pt>
                <c:pt idx="5">
                  <c:v>0.94480848406765428</c:v>
                </c:pt>
                <c:pt idx="6">
                  <c:v>0.98914098216466773</c:v>
                </c:pt>
                <c:pt idx="7">
                  <c:v>0.99794107247366115</c:v>
                </c:pt>
                <c:pt idx="8">
                  <c:v>0.99961241084735242</c:v>
                </c:pt>
                <c:pt idx="9">
                  <c:v>0.99992713614561313</c:v>
                </c:pt>
                <c:pt idx="10">
                  <c:v>0.99998630564281732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75-7345-8937-25A2FFF72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327824"/>
        <c:axId val="1271306848"/>
      </c:scatterChart>
      <c:valAx>
        <c:axId val="126932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306848"/>
        <c:crosses val="autoZero"/>
        <c:crossBetween val="midCat"/>
      </c:valAx>
      <c:valAx>
        <c:axId val="12713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32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Probit- CCAvg over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Prediction- Probit'!$H$5:$H$15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Prediction- Probit'!$I$5:$I$15</c:f>
              <c:numCache>
                <c:formatCode>0.000%</c:formatCode>
                <c:ptCount val="11"/>
                <c:pt idx="0">
                  <c:v>4.4150055585973208E-2</c:v>
                </c:pt>
                <c:pt idx="1">
                  <c:v>8.88620989219642E-2</c:v>
                </c:pt>
                <c:pt idx="2">
                  <c:v>0.16080441299465692</c:v>
                </c:pt>
                <c:pt idx="3">
                  <c:v>0.26287108557542405</c:v>
                </c:pt>
                <c:pt idx="4">
                  <c:v>0.3905519315265748</c:v>
                </c:pt>
                <c:pt idx="5">
                  <c:v>0.53138720568864972</c:v>
                </c:pt>
                <c:pt idx="6">
                  <c:v>0.66836234820935148</c:v>
                </c:pt>
                <c:pt idx="7">
                  <c:v>0.78582951587774919</c:v>
                </c:pt>
                <c:pt idx="8">
                  <c:v>0.87465437214021935</c:v>
                </c:pt>
                <c:pt idx="9">
                  <c:v>0.9338778279881762</c:v>
                </c:pt>
                <c:pt idx="10">
                  <c:v>0.96869481806564683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67-124D-94A3-F6D11E3DB910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Prediction- Probit'!$H$5:$H$15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Prediction- Probit'!$J$5:$J$15</c:f>
              <c:numCache>
                <c:formatCode>0.000%</c:formatCode>
                <c:ptCount val="11"/>
                <c:pt idx="0">
                  <c:v>1.4512408506019309E-2</c:v>
                </c:pt>
                <c:pt idx="1">
                  <c:v>5.9561126604419805E-2</c:v>
                </c:pt>
                <c:pt idx="2">
                  <c:v>0.17520675934889843</c:v>
                </c:pt>
                <c:pt idx="3">
                  <c:v>0.37862021940229729</c:v>
                </c:pt>
                <c:pt idx="4">
                  <c:v>0.62383717640418923</c:v>
                </c:pt>
                <c:pt idx="5">
                  <c:v>0.82645666328511846</c:v>
                </c:pt>
                <c:pt idx="6">
                  <c:v>0.94120105347568828</c:v>
                </c:pt>
                <c:pt idx="7">
                  <c:v>0.98572398746770862</c:v>
                </c:pt>
                <c:pt idx="8">
                  <c:v>0.99755580477649264</c:v>
                </c:pt>
                <c:pt idx="9">
                  <c:v>0.99970804352058362</c:v>
                </c:pt>
                <c:pt idx="10">
                  <c:v>0.99997584537868833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67-124D-94A3-F6D11E3DB910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Prediction- Probit'!$H$5:$H$15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Prediction- Probit'!$K$5:$K$15</c:f>
              <c:numCache>
                <c:formatCode>0.000%</c:formatCode>
                <c:ptCount val="11"/>
                <c:pt idx="0">
                  <c:v>3.8854519094124944E-3</c:v>
                </c:pt>
                <c:pt idx="1">
                  <c:v>3.8435140253022304E-2</c:v>
                </c:pt>
                <c:pt idx="2">
                  <c:v>0.19040147256303963</c:v>
                </c:pt>
                <c:pt idx="3">
                  <c:v>0.50650478478675587</c:v>
                </c:pt>
                <c:pt idx="4">
                  <c:v>0.81833269647440043</c:v>
                </c:pt>
                <c:pt idx="5">
                  <c:v>0.9642078623202498</c:v>
                </c:pt>
                <c:pt idx="6">
                  <c:v>0.99647503616623911</c:v>
                </c:pt>
                <c:pt idx="7">
                  <c:v>0.99983287615340444</c:v>
                </c:pt>
                <c:pt idx="8">
                  <c:v>0.99999626651541684</c:v>
                </c:pt>
                <c:pt idx="9">
                  <c:v>0.99999996120552104</c:v>
                </c:pt>
                <c:pt idx="10">
                  <c:v>0.99999999981403065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67-124D-94A3-F6D11E3D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794864"/>
        <c:axId val="1279796512"/>
      </c:scatterChart>
      <c:valAx>
        <c:axId val="12797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796512"/>
        <c:crosses val="autoZero"/>
        <c:crossBetween val="midCat"/>
      </c:valAx>
      <c:valAx>
        <c:axId val="12797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79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NeuralNet - CCAvg over</a:t>
            </a:r>
            <a:r>
              <a:rPr lang="en-US" baseline="0"/>
              <a:t>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 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'NN - Prediction'!$Q$5:$Q$15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Prediction'!$R$5:$R$15</c:f>
              <c:numCache>
                <c:formatCode>0.0000%</c:formatCode>
                <c:ptCount val="11"/>
                <c:pt idx="0">
                  <c:v>3.0727622185528245E-2</c:v>
                </c:pt>
                <c:pt idx="1">
                  <c:v>5.9276364329062636E-2</c:v>
                </c:pt>
                <c:pt idx="2">
                  <c:v>0.10179535175726989</c:v>
                </c:pt>
                <c:pt idx="3">
                  <c:v>0.14141902070846663</c:v>
                </c:pt>
                <c:pt idx="4">
                  <c:v>0.1564444398269024</c:v>
                </c:pt>
                <c:pt idx="5">
                  <c:v>0.14262409345375673</c:v>
                </c:pt>
                <c:pt idx="6">
                  <c:v>0.11262044166686973</c:v>
                </c:pt>
                <c:pt idx="7">
                  <c:v>8.1243863113623319E-2</c:v>
                </c:pt>
                <c:pt idx="8">
                  <c:v>5.631656559155028E-2</c:v>
                </c:pt>
                <c:pt idx="9">
                  <c:v>3.905475315724756E-2</c:v>
                </c:pt>
                <c:pt idx="10">
                  <c:v>2.7825866971249939E-2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4A-A641-B296-DE18FAD6CA9E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'NN - Prediction'!$Q$5:$Q$15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Prediction'!$S$5:$S$15</c:f>
              <c:numCache>
                <c:formatCode>0.0000%</c:formatCode>
                <c:ptCount val="11"/>
                <c:pt idx="0">
                  <c:v>0.14261233746565485</c:v>
                </c:pt>
                <c:pt idx="1">
                  <c:v>0.34555290529961202</c:v>
                </c:pt>
                <c:pt idx="2">
                  <c:v>0.63527364085271798</c:v>
                </c:pt>
                <c:pt idx="3">
                  <c:v>0.83806546998229736</c:v>
                </c:pt>
                <c:pt idx="4">
                  <c:v>0.92624220549939906</c:v>
                </c:pt>
                <c:pt idx="5">
                  <c:v>0.9603527250976599</c:v>
                </c:pt>
                <c:pt idx="6">
                  <c:v>0.97444488204254531</c:v>
                </c:pt>
                <c:pt idx="7">
                  <c:v>0.9809118645128061</c:v>
                </c:pt>
                <c:pt idx="8">
                  <c:v>0.98416143278189261</c:v>
                </c:pt>
                <c:pt idx="9">
                  <c:v>0.98590495699527703</c:v>
                </c:pt>
                <c:pt idx="10">
                  <c:v>0.98688223661477958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4A-A641-B296-DE18FAD6CA9E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'NN - Prediction'!$Q$5:$Q$15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Prediction'!$T$5:$T$15</c:f>
              <c:numCache>
                <c:formatCode>0.0000%</c:formatCode>
                <c:ptCount val="11"/>
                <c:pt idx="0">
                  <c:v>8.8547180740994741E-2</c:v>
                </c:pt>
                <c:pt idx="1">
                  <c:v>0.22287294625505277</c:v>
                </c:pt>
                <c:pt idx="2">
                  <c:v>0.48576455788709766</c:v>
                </c:pt>
                <c:pt idx="3">
                  <c:v>0.75069503184716657</c:v>
                </c:pt>
                <c:pt idx="4">
                  <c:v>0.89101992769066851</c:v>
                </c:pt>
                <c:pt idx="5">
                  <c:v>0.94664571719686796</c:v>
                </c:pt>
                <c:pt idx="6">
                  <c:v>0.96860849071209709</c:v>
                </c:pt>
                <c:pt idx="7">
                  <c:v>0.97815435847465826</c:v>
                </c:pt>
                <c:pt idx="8">
                  <c:v>0.98274531636228524</c:v>
                </c:pt>
                <c:pt idx="9">
                  <c:v>0.98513388645969868</c:v>
                </c:pt>
                <c:pt idx="10">
                  <c:v>0.98644592662534636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4A-A641-B296-DE18FAD6C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16400"/>
        <c:axId val="834618080"/>
      </c:scatterChart>
      <c:valAx>
        <c:axId val="83461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8080"/>
        <c:crosses val="autoZero"/>
        <c:crossBetween val="midCat"/>
      </c:valAx>
      <c:valAx>
        <c:axId val="834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CcAvg over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 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Prediction - Logit'!$H$5:$H$15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 - Logit'!$I$5:$I$15</c:f>
              <c:numCache>
                <c:formatCode>0.000%</c:formatCode>
                <c:ptCount val="11"/>
                <c:pt idx="0">
                  <c:v>4.2169525054376843E-2</c:v>
                </c:pt>
                <c:pt idx="1">
                  <c:v>7.8717661499200162E-2</c:v>
                </c:pt>
                <c:pt idx="2">
                  <c:v>0.14223799521817032</c:v>
                </c:pt>
                <c:pt idx="3">
                  <c:v>0.2434695316188461</c:v>
                </c:pt>
                <c:pt idx="4">
                  <c:v>0.38445601931023593</c:v>
                </c:pt>
                <c:pt idx="5">
                  <c:v>0.54795142459475654</c:v>
                </c:pt>
                <c:pt idx="6">
                  <c:v>0.70171354876525383</c:v>
                </c:pt>
                <c:pt idx="7">
                  <c:v>0.82032412451337477</c:v>
                </c:pt>
                <c:pt idx="8">
                  <c:v>0.89858670460552104</c:v>
                </c:pt>
                <c:pt idx="9">
                  <c:v>0.94504370800587678</c:v>
                </c:pt>
                <c:pt idx="10">
                  <c:v>0.9709079578058365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7-C949-A797-D2B93CAA3812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Prediction - Logit'!$H$5:$H$15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 - Logit'!$J$5:$J$15</c:f>
              <c:numCache>
                <c:formatCode>0.000%</c:formatCode>
                <c:ptCount val="11"/>
                <c:pt idx="0">
                  <c:v>1.3117937150436297E-2</c:v>
                </c:pt>
                <c:pt idx="1">
                  <c:v>4.0965413573846511E-2</c:v>
                </c:pt>
                <c:pt idx="2">
                  <c:v>0.12069893956784364</c:v>
                </c:pt>
                <c:pt idx="3">
                  <c:v>0.3060912940938938</c:v>
                </c:pt>
                <c:pt idx="4">
                  <c:v>0.58635420199722499</c:v>
                </c:pt>
                <c:pt idx="5">
                  <c:v>0.81999077638483164</c:v>
                </c:pt>
                <c:pt idx="6">
                  <c:v>0.93605530547162819</c:v>
                </c:pt>
                <c:pt idx="7">
                  <c:v>0.97918459822396264</c:v>
                </c:pt>
                <c:pt idx="8">
                  <c:v>0.99342835654085837</c:v>
                </c:pt>
                <c:pt idx="9">
                  <c:v>0.99794571084756445</c:v>
                </c:pt>
                <c:pt idx="10">
                  <c:v>0.99935983229232939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7-C949-A797-D2B93CAA3812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Prediction - Logit'!$H$5:$H$15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 - Logit'!$K$5:$K$15</c:f>
              <c:numCache>
                <c:formatCode>0.000%</c:formatCode>
                <c:ptCount val="11"/>
                <c:pt idx="0">
                  <c:v>3.9971560189611174E-3</c:v>
                </c:pt>
                <c:pt idx="1">
                  <c:v>2.0907892542749541E-2</c:v>
                </c:pt>
                <c:pt idx="2">
                  <c:v>0.10203355238516165</c:v>
                </c:pt>
                <c:pt idx="3">
                  <c:v>0.37679764047966924</c:v>
                </c:pt>
                <c:pt idx="4">
                  <c:v>0.76287468114955359</c:v>
                </c:pt>
                <c:pt idx="5">
                  <c:v>0.94480848406765428</c:v>
                </c:pt>
                <c:pt idx="6">
                  <c:v>0.98914098216466773</c:v>
                </c:pt>
                <c:pt idx="7">
                  <c:v>0.99794107247366115</c:v>
                </c:pt>
                <c:pt idx="8">
                  <c:v>0.99961241084735242</c:v>
                </c:pt>
                <c:pt idx="9">
                  <c:v>0.99992713614561313</c:v>
                </c:pt>
                <c:pt idx="10">
                  <c:v>0.99998630564281732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07-C949-A797-D2B93CAA3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327824"/>
        <c:axId val="1271306848"/>
      </c:scatterChart>
      <c:valAx>
        <c:axId val="126932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306848"/>
        <c:crosses val="autoZero"/>
        <c:crossBetween val="midCat"/>
      </c:valAx>
      <c:valAx>
        <c:axId val="12713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32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CCAvg over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Prediction- Probit'!$H$5:$H$15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Prediction- Probit'!$I$5:$I$15</c:f>
              <c:numCache>
                <c:formatCode>0.000%</c:formatCode>
                <c:ptCount val="11"/>
                <c:pt idx="0">
                  <c:v>4.4150055585973208E-2</c:v>
                </c:pt>
                <c:pt idx="1">
                  <c:v>8.88620989219642E-2</c:v>
                </c:pt>
                <c:pt idx="2">
                  <c:v>0.16080441299465692</c:v>
                </c:pt>
                <c:pt idx="3">
                  <c:v>0.26287108557542405</c:v>
                </c:pt>
                <c:pt idx="4">
                  <c:v>0.3905519315265748</c:v>
                </c:pt>
                <c:pt idx="5">
                  <c:v>0.53138720568864972</c:v>
                </c:pt>
                <c:pt idx="6">
                  <c:v>0.66836234820935148</c:v>
                </c:pt>
                <c:pt idx="7">
                  <c:v>0.78582951587774919</c:v>
                </c:pt>
                <c:pt idx="8">
                  <c:v>0.87465437214021935</c:v>
                </c:pt>
                <c:pt idx="9">
                  <c:v>0.9338778279881762</c:v>
                </c:pt>
                <c:pt idx="10">
                  <c:v>0.96869481806564683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A-F841-A084-5434007A186A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Prediction- Probit'!$H$5:$H$15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Prediction- Probit'!$J$5:$J$15</c:f>
              <c:numCache>
                <c:formatCode>0.000%</c:formatCode>
                <c:ptCount val="11"/>
                <c:pt idx="0">
                  <c:v>1.4512408506019309E-2</c:v>
                </c:pt>
                <c:pt idx="1">
                  <c:v>5.9561126604419805E-2</c:v>
                </c:pt>
                <c:pt idx="2">
                  <c:v>0.17520675934889843</c:v>
                </c:pt>
                <c:pt idx="3">
                  <c:v>0.37862021940229729</c:v>
                </c:pt>
                <c:pt idx="4">
                  <c:v>0.62383717640418923</c:v>
                </c:pt>
                <c:pt idx="5">
                  <c:v>0.82645666328511846</c:v>
                </c:pt>
                <c:pt idx="6">
                  <c:v>0.94120105347568828</c:v>
                </c:pt>
                <c:pt idx="7">
                  <c:v>0.98572398746770862</c:v>
                </c:pt>
                <c:pt idx="8">
                  <c:v>0.99755580477649264</c:v>
                </c:pt>
                <c:pt idx="9">
                  <c:v>0.99970804352058362</c:v>
                </c:pt>
                <c:pt idx="10">
                  <c:v>0.99997584537868833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4A-F841-A084-5434007A186A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Prediction- Probit'!$H$5:$H$15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'Model Prediction- Probit'!$K$5:$K$15</c:f>
              <c:numCache>
                <c:formatCode>0.000%</c:formatCode>
                <c:ptCount val="11"/>
                <c:pt idx="0">
                  <c:v>3.8854519094124944E-3</c:v>
                </c:pt>
                <c:pt idx="1">
                  <c:v>3.8435140253022304E-2</c:v>
                </c:pt>
                <c:pt idx="2">
                  <c:v>0.19040147256303963</c:v>
                </c:pt>
                <c:pt idx="3">
                  <c:v>0.50650478478675587</c:v>
                </c:pt>
                <c:pt idx="4">
                  <c:v>0.81833269647440043</c:v>
                </c:pt>
                <c:pt idx="5">
                  <c:v>0.9642078623202498</c:v>
                </c:pt>
                <c:pt idx="6">
                  <c:v>0.99647503616623911</c:v>
                </c:pt>
                <c:pt idx="7">
                  <c:v>0.99983287615340444</c:v>
                </c:pt>
                <c:pt idx="8">
                  <c:v>0.99999626651541684</c:v>
                </c:pt>
                <c:pt idx="9">
                  <c:v>0.99999996120552104</c:v>
                </c:pt>
                <c:pt idx="10">
                  <c:v>0.99999999981403065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4A-F841-A084-5434007A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794864"/>
        <c:axId val="1279796512"/>
      </c:scatterChart>
      <c:valAx>
        <c:axId val="12797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796512"/>
        <c:crosses val="autoZero"/>
        <c:crossBetween val="midCat"/>
      </c:valAx>
      <c:valAx>
        <c:axId val="12797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79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CCAvg over</a:t>
            </a:r>
            <a:r>
              <a:rPr lang="en-US" baseline="0"/>
              <a:t>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 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'NN - Prediction'!$Q$5:$Q$15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Prediction'!$R$5:$R$15</c:f>
              <c:numCache>
                <c:formatCode>0.0000%</c:formatCode>
                <c:ptCount val="11"/>
                <c:pt idx="0">
                  <c:v>3.0727622185528245E-2</c:v>
                </c:pt>
                <c:pt idx="1">
                  <c:v>5.9276364329062636E-2</c:v>
                </c:pt>
                <c:pt idx="2">
                  <c:v>0.10179535175726989</c:v>
                </c:pt>
                <c:pt idx="3">
                  <c:v>0.14141902070846663</c:v>
                </c:pt>
                <c:pt idx="4">
                  <c:v>0.1564444398269024</c:v>
                </c:pt>
                <c:pt idx="5">
                  <c:v>0.14262409345375673</c:v>
                </c:pt>
                <c:pt idx="6">
                  <c:v>0.11262044166686973</c:v>
                </c:pt>
                <c:pt idx="7">
                  <c:v>8.1243863113623319E-2</c:v>
                </c:pt>
                <c:pt idx="8">
                  <c:v>5.631656559155028E-2</c:v>
                </c:pt>
                <c:pt idx="9">
                  <c:v>3.905475315724756E-2</c:v>
                </c:pt>
                <c:pt idx="10">
                  <c:v>2.7825866971249939E-2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31-C849-80A2-6A151C3214F1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'NN - Prediction'!$Q$5:$Q$15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Prediction'!$S$5:$S$15</c:f>
              <c:numCache>
                <c:formatCode>0.0000%</c:formatCode>
                <c:ptCount val="11"/>
                <c:pt idx="0">
                  <c:v>0.14261233746565485</c:v>
                </c:pt>
                <c:pt idx="1">
                  <c:v>0.34555290529961202</c:v>
                </c:pt>
                <c:pt idx="2">
                  <c:v>0.63527364085271798</c:v>
                </c:pt>
                <c:pt idx="3">
                  <c:v>0.83806546998229736</c:v>
                </c:pt>
                <c:pt idx="4">
                  <c:v>0.92624220549939906</c:v>
                </c:pt>
                <c:pt idx="5">
                  <c:v>0.9603527250976599</c:v>
                </c:pt>
                <c:pt idx="6">
                  <c:v>0.97444488204254531</c:v>
                </c:pt>
                <c:pt idx="7">
                  <c:v>0.9809118645128061</c:v>
                </c:pt>
                <c:pt idx="8">
                  <c:v>0.98416143278189261</c:v>
                </c:pt>
                <c:pt idx="9">
                  <c:v>0.98590495699527703</c:v>
                </c:pt>
                <c:pt idx="10">
                  <c:v>0.98688223661477958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31-C849-80A2-6A151C3214F1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'NN - Prediction'!$Q$5:$Q$15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Prediction'!$T$5:$T$15</c:f>
              <c:numCache>
                <c:formatCode>0.0000%</c:formatCode>
                <c:ptCount val="11"/>
                <c:pt idx="0">
                  <c:v>8.8547180740994741E-2</c:v>
                </c:pt>
                <c:pt idx="1">
                  <c:v>0.22287294625505277</c:v>
                </c:pt>
                <c:pt idx="2">
                  <c:v>0.48576455788709766</c:v>
                </c:pt>
                <c:pt idx="3">
                  <c:v>0.75069503184716657</c:v>
                </c:pt>
                <c:pt idx="4">
                  <c:v>0.89101992769066851</c:v>
                </c:pt>
                <c:pt idx="5">
                  <c:v>0.94664571719686796</c:v>
                </c:pt>
                <c:pt idx="6">
                  <c:v>0.96860849071209709</c:v>
                </c:pt>
                <c:pt idx="7">
                  <c:v>0.97815435847465826</c:v>
                </c:pt>
                <c:pt idx="8">
                  <c:v>0.98274531636228524</c:v>
                </c:pt>
                <c:pt idx="9">
                  <c:v>0.98513388645969868</c:v>
                </c:pt>
                <c:pt idx="10">
                  <c:v>0.98644592662534636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31-C849-80A2-6A151C321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16400"/>
        <c:axId val="834618080"/>
      </c:scatterChart>
      <c:valAx>
        <c:axId val="83461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8080"/>
        <c:crosses val="autoZero"/>
        <c:crossBetween val="midCat"/>
      </c:valAx>
      <c:valAx>
        <c:axId val="834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CCAvg over</a:t>
            </a:r>
            <a:r>
              <a:rPr lang="en-US" baseline="0"/>
              <a:t>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 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'NN - Prediction (2)'!$Q$5:$Q$15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 (2)'!$R$5:$R$15</c:f>
              <c:numCache>
                <c:formatCode>0.0000%</c:formatCode>
                <c:ptCount val="11"/>
                <c:pt idx="0">
                  <c:v>9.5821356262013171E-2</c:v>
                </c:pt>
                <c:pt idx="1">
                  <c:v>9.5821356262013171E-2</c:v>
                </c:pt>
                <c:pt idx="2">
                  <c:v>9.5821356262013171E-2</c:v>
                </c:pt>
                <c:pt idx="3">
                  <c:v>9.5821356262013171E-2</c:v>
                </c:pt>
                <c:pt idx="4">
                  <c:v>9.5821356262013171E-2</c:v>
                </c:pt>
                <c:pt idx="5">
                  <c:v>9.5821356262013171E-2</c:v>
                </c:pt>
                <c:pt idx="6">
                  <c:v>9.5821356262013171E-2</c:v>
                </c:pt>
                <c:pt idx="7">
                  <c:v>9.5821356262013171E-2</c:v>
                </c:pt>
                <c:pt idx="8">
                  <c:v>9.5821356262013171E-2</c:v>
                </c:pt>
                <c:pt idx="9">
                  <c:v>9.5821356262013171E-2</c:v>
                </c:pt>
                <c:pt idx="10">
                  <c:v>9.5821356262013171E-2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3-5E4A-B923-0646937E8000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'NN - Prediction (2)'!$Q$5:$Q$15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 (2)'!$S$5:$S$15</c:f>
              <c:numCache>
                <c:formatCode>0.0000%</c:formatCode>
                <c:ptCount val="11"/>
                <c:pt idx="0">
                  <c:v>9.5821356262013171E-2</c:v>
                </c:pt>
                <c:pt idx="1">
                  <c:v>9.5821356262013171E-2</c:v>
                </c:pt>
                <c:pt idx="2">
                  <c:v>9.5821356262013171E-2</c:v>
                </c:pt>
                <c:pt idx="3">
                  <c:v>9.5821356262013171E-2</c:v>
                </c:pt>
                <c:pt idx="4">
                  <c:v>9.5821356262013171E-2</c:v>
                </c:pt>
                <c:pt idx="5">
                  <c:v>9.5821356262013171E-2</c:v>
                </c:pt>
                <c:pt idx="6">
                  <c:v>9.5821356262013171E-2</c:v>
                </c:pt>
                <c:pt idx="7">
                  <c:v>9.5821356262013171E-2</c:v>
                </c:pt>
                <c:pt idx="8">
                  <c:v>9.5821356262013171E-2</c:v>
                </c:pt>
                <c:pt idx="9">
                  <c:v>9.5821356262013171E-2</c:v>
                </c:pt>
                <c:pt idx="10">
                  <c:v>9.5821356262013171E-2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3-5E4A-B923-0646937E8000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'NN - Prediction (2)'!$Q$5:$Q$15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- Prediction (2)'!$T$5:$T$15</c:f>
              <c:numCache>
                <c:formatCode>0.0000%</c:formatCode>
                <c:ptCount val="11"/>
                <c:pt idx="0">
                  <c:v>9.5821356262013171E-2</c:v>
                </c:pt>
                <c:pt idx="1">
                  <c:v>9.5821356262013171E-2</c:v>
                </c:pt>
                <c:pt idx="2">
                  <c:v>9.5821356262013171E-2</c:v>
                </c:pt>
                <c:pt idx="3">
                  <c:v>9.5821356262013171E-2</c:v>
                </c:pt>
                <c:pt idx="4">
                  <c:v>9.5821356262013171E-2</c:v>
                </c:pt>
                <c:pt idx="5">
                  <c:v>9.5821356262013171E-2</c:v>
                </c:pt>
                <c:pt idx="6">
                  <c:v>9.5821356262013171E-2</c:v>
                </c:pt>
                <c:pt idx="7">
                  <c:v>9.5821356262013171E-2</c:v>
                </c:pt>
                <c:pt idx="8">
                  <c:v>9.5821356262013171E-2</c:v>
                </c:pt>
                <c:pt idx="9">
                  <c:v>9.5821356262013171E-2</c:v>
                </c:pt>
                <c:pt idx="10">
                  <c:v>9.5821356262013171E-2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3-5E4A-B923-0646937E8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16400"/>
        <c:axId val="834618080"/>
      </c:scatterChart>
      <c:valAx>
        <c:axId val="83461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8080"/>
        <c:crosses val="autoZero"/>
        <c:crossBetween val="midCat"/>
      </c:valAx>
      <c:valAx>
        <c:axId val="834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CCAvg over</a:t>
            </a:r>
            <a:r>
              <a:rPr lang="en-US" baseline="0"/>
              <a:t>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Under Grad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'NN Prediction-with 1 extra var'!$Q$5:$Q$15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Prediction-with 1 extra var'!$R$5:$R$15</c:f>
              <c:numCache>
                <c:formatCode>0.000%</c:formatCode>
                <c:ptCount val="11"/>
                <c:pt idx="0">
                  <c:v>3.1803114925073171E-2</c:v>
                </c:pt>
                <c:pt idx="1">
                  <c:v>3.3221077445793071E-2</c:v>
                </c:pt>
                <c:pt idx="2">
                  <c:v>3.4739750752107487E-2</c:v>
                </c:pt>
                <c:pt idx="3">
                  <c:v>3.6367431646617633E-2</c:v>
                </c:pt>
                <c:pt idx="4">
                  <c:v>3.811315726826224E-2</c:v>
                </c:pt>
                <c:pt idx="5">
                  <c:v>3.9986770552763937E-2</c:v>
                </c:pt>
                <c:pt idx="6">
                  <c:v>4.1998990425184193E-2</c:v>
                </c:pt>
                <c:pt idx="7">
                  <c:v>4.4161486740255891E-2</c:v>
                </c:pt>
                <c:pt idx="8">
                  <c:v>4.6486959880048938E-2</c:v>
                </c:pt>
                <c:pt idx="9">
                  <c:v>4.8989224779372828E-2</c:v>
                </c:pt>
                <c:pt idx="10">
                  <c:v>5.1683298970034715E-2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F8-BA41-94B6-25FB01C989F6}"/>
            </c:ext>
          </c:extLst>
        </c:ser>
        <c:ser>
          <c:idx val="1"/>
          <c:order val="1"/>
          <c:tx>
            <c:v>Grad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'NN Prediction-with 1 extra var'!$Q$5:$Q$15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Prediction-with 1 extra var'!$S$5:$S$15</c:f>
              <c:numCache>
                <c:formatCode>0.000%</c:formatCode>
                <c:ptCount val="11"/>
                <c:pt idx="0">
                  <c:v>0.12942716462346193</c:v>
                </c:pt>
                <c:pt idx="1">
                  <c:v>0.13848679475607714</c:v>
                </c:pt>
                <c:pt idx="2">
                  <c:v>0.14824124781358367</c:v>
                </c:pt>
                <c:pt idx="3">
                  <c:v>0.15873258957904007</c:v>
                </c:pt>
                <c:pt idx="4">
                  <c:v>0.1700022837293397</c:v>
                </c:pt>
                <c:pt idx="5">
                  <c:v>0.18209038003780437</c:v>
                </c:pt>
                <c:pt idx="6">
                  <c:v>0.19503455957910526</c:v>
                </c:pt>
                <c:pt idx="7">
                  <c:v>0.20886903658092862</c:v>
                </c:pt>
                <c:pt idx="8">
                  <c:v>0.22362332405168345</c:v>
                </c:pt>
                <c:pt idx="9">
                  <c:v>0.2393208798011276</c:v>
                </c:pt>
                <c:pt idx="10">
                  <c:v>0.2559776608504975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F8-BA41-94B6-25FB01C989F6}"/>
            </c:ext>
          </c:extLst>
        </c:ser>
        <c:ser>
          <c:idx val="2"/>
          <c:order val="2"/>
          <c:tx>
            <c:v>Ph.D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'NN Prediction-with 1 extra var'!$Q$5:$Q$15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 formatCode="General">
                  <c:v>4</c:v>
                </c:pt>
                <c:pt idx="5">
                  <c:v>5</c:v>
                </c:pt>
                <c:pt idx="6" formatCode="General">
                  <c:v>6</c:v>
                </c:pt>
                <c:pt idx="7">
                  <c:v>7</c:v>
                </c:pt>
                <c:pt idx="8" formatCode="General">
                  <c:v>8</c:v>
                </c:pt>
                <c:pt idx="9">
                  <c:v>9</c:v>
                </c:pt>
                <c:pt idx="10" formatCode="General">
                  <c:v>10</c:v>
                </c:pt>
              </c:numCache>
            </c:numRef>
          </c:xVal>
          <c:yVal>
            <c:numRef>
              <c:f>'NN Prediction-with 1 extra var'!$T$5:$T$15</c:f>
              <c:numCache>
                <c:formatCode>0.000%</c:formatCode>
                <c:ptCount val="11"/>
                <c:pt idx="0">
                  <c:v>0.5937314077012299</c:v>
                </c:pt>
                <c:pt idx="1">
                  <c:v>0.61811837770836053</c:v>
                </c:pt>
                <c:pt idx="2">
                  <c:v>0.64200542255435122</c:v>
                </c:pt>
                <c:pt idx="3">
                  <c:v>0.66527271201952998</c:v>
                </c:pt>
                <c:pt idx="4">
                  <c:v>0.68781291285979795</c:v>
                </c:pt>
                <c:pt idx="5">
                  <c:v>0.70953302996920675</c:v>
                </c:pt>
                <c:pt idx="6">
                  <c:v>0.73035564402496467</c:v>
                </c:pt>
                <c:pt idx="7">
                  <c:v>0.75021953438495703</c:v>
                </c:pt>
                <c:pt idx="8">
                  <c:v>0.76907971509877915</c:v>
                </c:pt>
                <c:pt idx="9">
                  <c:v>0.78690694431976682</c:v>
                </c:pt>
                <c:pt idx="10">
                  <c:v>0.80368679098389695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F8-BA41-94B6-25FB01C9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16400"/>
        <c:axId val="834618080"/>
      </c:scatterChart>
      <c:valAx>
        <c:axId val="83461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8080"/>
        <c:crosses val="autoZero"/>
        <c:crossBetween val="midCat"/>
      </c:valAx>
      <c:valAx>
        <c:axId val="834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1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15</xdr:col>
      <xdr:colOff>228600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56408-94A6-1C49-986C-01EA81C7C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24</xdr:col>
      <xdr:colOff>622300</xdr:colOff>
      <xdr:row>24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D5AB19-C35E-EC4B-90E4-1B9D8E6AF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787400</xdr:colOff>
      <xdr:row>26</xdr:row>
      <xdr:rowOff>165100</xdr:rowOff>
    </xdr:from>
    <xdr:to>
      <xdr:col>15</xdr:col>
      <xdr:colOff>711200</xdr:colOff>
      <xdr:row>50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F4D65A-B8CB-B54E-BA66-800E52BAE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</xdr:colOff>
      <xdr:row>3</xdr:row>
      <xdr:rowOff>133350</xdr:rowOff>
    </xdr:from>
    <xdr:to>
      <xdr:col>23</xdr:col>
      <xdr:colOff>304800</xdr:colOff>
      <xdr:row>25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2280F6-1685-2E46-B0A0-6B8DB34BF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3</xdr:row>
      <xdr:rowOff>120650</xdr:rowOff>
    </xdr:from>
    <xdr:to>
      <xdr:col>22</xdr:col>
      <xdr:colOff>546100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9F7C4-E916-BB4B-AF53-506438951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781050</xdr:colOff>
      <xdr:row>17</xdr:row>
      <xdr:rowOff>95250</xdr:rowOff>
    </xdr:from>
    <xdr:to>
      <xdr:col>24</xdr:col>
      <xdr:colOff>673100</xdr:colOff>
      <xdr:row>42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B53E7-60A9-BB40-BE76-84A50D709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781050</xdr:colOff>
      <xdr:row>17</xdr:row>
      <xdr:rowOff>95250</xdr:rowOff>
    </xdr:from>
    <xdr:to>
      <xdr:col>24</xdr:col>
      <xdr:colOff>673100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3F2DD-2D9D-824E-BB45-5B27F6DA7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58</xdr:row>
      <xdr:rowOff>177800</xdr:rowOff>
    </xdr:from>
    <xdr:to>
      <xdr:col>17</xdr:col>
      <xdr:colOff>774700</xdr:colOff>
      <xdr:row>101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2B8CF5-9A74-374B-B5BC-DF334708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11226800"/>
          <a:ext cx="13462000" cy="8153400"/>
        </a:xfrm>
        <a:prstGeom prst="rect">
          <a:avLst/>
        </a:prstGeom>
      </xdr:spPr>
    </xdr:pic>
    <xdr:clientData/>
  </xdr:twoCellAnchor>
  <xdr:twoCellAnchor>
    <xdr:from>
      <xdr:col>15</xdr:col>
      <xdr:colOff>781050</xdr:colOff>
      <xdr:row>17</xdr:row>
      <xdr:rowOff>95250</xdr:rowOff>
    </xdr:from>
    <xdr:to>
      <xdr:col>24</xdr:col>
      <xdr:colOff>673100</xdr:colOff>
      <xdr:row>42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28517F-BBF1-2A4E-9397-24AC4A364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99640B-CDAE-A34A-8535-42D6697519F9}" name="Table2" displayName="Table2" ref="A47:B57" totalsRowShown="0">
  <autoFilter ref="A47:B57" xr:uid="{9E7B8205-CF30-B54A-A10C-5DD0A77A1907}"/>
  <tableColumns count="2">
    <tableColumn id="1" xr3:uid="{1DA314E5-87BD-964D-8B6D-5B834DBADBB0}" name="Hidden layer 1"/>
    <tableColumn id="2" xr3:uid="{C7F15CFB-8B86-8A4E-919F-F771B7F06B75}" name="Coeff" dataDxfId="3"/>
  </tableColumns>
  <tableStyleInfo name="TableStyleDark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B723B5-513D-A143-BA74-A39827EF208A}" name="Table3" displayName="Table3" ref="A58:B68" totalsRowShown="0">
  <autoFilter ref="A58:B68" xr:uid="{CA4B044F-3584-6447-87C8-9DA5F5136BA3}"/>
  <tableColumns count="2">
    <tableColumn id="1" xr3:uid="{BEBE2C33-F895-C947-865F-5A8216FD6255}" name="Hidden layer 2"/>
    <tableColumn id="2" xr3:uid="{D30A84CF-B1D8-EC4F-9905-0868730AE294}" name="Coeff" dataDxfId="2"/>
  </tableColumns>
  <tableStyleInfo name="TableStyleDark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10C772-4105-5545-9996-55BF02C28C20}" name="Table4" displayName="Table4" ref="A69:B73" totalsRowShown="0">
  <autoFilter ref="A69:B73" xr:uid="{8CE119EA-2764-5B44-9947-EE81CC16E3C2}"/>
  <tableColumns count="2">
    <tableColumn id="1" xr3:uid="{08858923-7D27-6443-9CAB-FDC4519DC643}" name="Hidden Layer 3"/>
    <tableColumn id="2" xr3:uid="{4D6B1931-47BE-ED45-9344-DDC7BA23A3D9}" name="Coeff" dataDxfId="1"/>
  </tableColumns>
  <tableStyleInfo name="TableStyleDark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D2F90B-D1CA-4943-8C1A-9AF4A286E3FA}" name="Table1" displayName="Table1" ref="A36:B46" totalsRowShown="0">
  <autoFilter ref="A36:B46" xr:uid="{31C24FE2-B564-0247-A7AD-EFA244F8563D}"/>
  <tableColumns count="2">
    <tableColumn id="1" xr3:uid="{729D1F06-7298-4646-91AC-F92B52104EC6}" name="Column1"/>
    <tableColumn id="2" xr3:uid="{23979585-E460-5941-8EA4-C472AD987589}" name="Column2" dataDxfId="0"/>
  </tableColumns>
  <tableStyleInfo name="TableStyleDark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3B0B-307F-B14D-A18C-B6EC965B58C0}">
  <dimension ref="A3:B12"/>
  <sheetViews>
    <sheetView workbookViewId="0">
      <selection activeCell="U47" sqref="U47"/>
    </sheetView>
  </sheetViews>
  <sheetFormatPr baseColWidth="10" defaultRowHeight="15" x14ac:dyDescent="0.2"/>
  <sheetData>
    <row r="3" spans="1:2" ht="16" thickBot="1" x14ac:dyDescent="0.25">
      <c r="A3" s="8"/>
      <c r="B3" s="18"/>
    </row>
    <row r="4" spans="1:2" ht="17" thickTop="1" thickBot="1" x14ac:dyDescent="0.25">
      <c r="A4" s="8" t="s">
        <v>5</v>
      </c>
      <c r="B4" s="18">
        <v>45</v>
      </c>
    </row>
    <row r="5" spans="1:2" ht="17" thickTop="1" thickBot="1" x14ac:dyDescent="0.25">
      <c r="A5" s="8" t="s">
        <v>6</v>
      </c>
      <c r="B5" s="18">
        <v>100</v>
      </c>
    </row>
    <row r="6" spans="1:2" ht="17" thickTop="1" thickBot="1" x14ac:dyDescent="0.25">
      <c r="A6" s="8" t="s">
        <v>7</v>
      </c>
      <c r="B6" s="18">
        <v>3</v>
      </c>
    </row>
    <row r="7" spans="1:2" ht="17" thickTop="1" thickBot="1" x14ac:dyDescent="0.25">
      <c r="A7" s="8" t="s">
        <v>8</v>
      </c>
      <c r="B7" s="18">
        <v>5</v>
      </c>
    </row>
    <row r="8" spans="1:2" ht="17" thickTop="1" thickBot="1" x14ac:dyDescent="0.25">
      <c r="A8" s="8" t="s">
        <v>9</v>
      </c>
      <c r="B8" s="18">
        <v>1</v>
      </c>
    </row>
    <row r="9" spans="1:2" ht="17" thickTop="1" thickBot="1" x14ac:dyDescent="0.25">
      <c r="A9" s="8" t="s">
        <v>11</v>
      </c>
      <c r="B9" s="18">
        <v>1</v>
      </c>
    </row>
    <row r="10" spans="1:2" ht="17" thickTop="1" thickBot="1" x14ac:dyDescent="0.25">
      <c r="A10" s="8" t="s">
        <v>12</v>
      </c>
      <c r="B10" s="18">
        <v>1</v>
      </c>
    </row>
    <row r="11" spans="1:2" ht="17" thickTop="1" thickBot="1" x14ac:dyDescent="0.25">
      <c r="A11" s="8" t="s">
        <v>13</v>
      </c>
      <c r="B11" s="18">
        <v>1</v>
      </c>
    </row>
    <row r="12" spans="1:2" ht="16" thickTop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C52A4-ED08-934F-81AD-B7744AD8D4AE}">
  <dimension ref="A2:M43"/>
  <sheetViews>
    <sheetView zoomScaleNormal="100" workbookViewId="0">
      <selection activeCell="B30" sqref="B30"/>
    </sheetView>
  </sheetViews>
  <sheetFormatPr baseColWidth="10" defaultColWidth="8.83203125" defaultRowHeight="15" x14ac:dyDescent="0.2"/>
  <cols>
    <col min="1" max="1" width="22.83203125" customWidth="1"/>
    <col min="2" max="4" width="13.1640625" customWidth="1"/>
    <col min="9" max="9" width="9" customWidth="1"/>
    <col min="10" max="10" width="11.6640625" customWidth="1"/>
    <col min="11" max="11" width="9" customWidth="1"/>
  </cols>
  <sheetData>
    <row r="2" spans="1:11" x14ac:dyDescent="0.2">
      <c r="A2" s="16" t="s">
        <v>148</v>
      </c>
    </row>
    <row r="3" spans="1:11" x14ac:dyDescent="0.2">
      <c r="A3" s="1" t="s">
        <v>0</v>
      </c>
      <c r="B3" s="1" t="s">
        <v>1</v>
      </c>
      <c r="C3" s="1" t="s">
        <v>2</v>
      </c>
      <c r="D3" s="1" t="s">
        <v>3</v>
      </c>
      <c r="I3" t="s">
        <v>9</v>
      </c>
    </row>
    <row r="4" spans="1:11" ht="16" thickBot="1" x14ac:dyDescent="0.25">
      <c r="A4" t="s">
        <v>17</v>
      </c>
      <c r="B4">
        <v>6.1187310000000004</v>
      </c>
      <c r="C4" s="2">
        <v>1</v>
      </c>
      <c r="D4" s="3">
        <f>B4</f>
        <v>6.1187310000000004</v>
      </c>
      <c r="H4" s="6">
        <f>D24</f>
        <v>0.54795142459475654</v>
      </c>
      <c r="I4">
        <v>1</v>
      </c>
      <c r="J4">
        <v>2</v>
      </c>
      <c r="K4">
        <v>3</v>
      </c>
    </row>
    <row r="5" spans="1:11" ht="17" thickTop="1" thickBot="1" x14ac:dyDescent="0.25">
      <c r="A5" t="s">
        <v>6</v>
      </c>
      <c r="B5">
        <v>-0.14010700000000001</v>
      </c>
      <c r="C5" s="2">
        <f>'All 3'!$B$5</f>
        <v>100</v>
      </c>
      <c r="D5" s="3">
        <f t="shared" ref="D5:D20" si="0">C5*B5</f>
        <v>-14.010700000000002</v>
      </c>
      <c r="G5" s="10" t="s">
        <v>8</v>
      </c>
      <c r="H5">
        <v>0</v>
      </c>
      <c r="I5" s="13">
        <f t="dataTable" ref="I5:K15" dt2D="1" dtr="1" r1="C8" r2="C7"/>
        <v>4.2169525054376843E-2</v>
      </c>
      <c r="J5" s="13">
        <v>1.3117937150436297E-2</v>
      </c>
      <c r="K5" s="13">
        <v>3.9971560189611174E-3</v>
      </c>
    </row>
    <row r="6" spans="1:11" ht="17" thickTop="1" thickBot="1" x14ac:dyDescent="0.25">
      <c r="A6" t="s">
        <v>7</v>
      </c>
      <c r="B6">
        <v>-2.6348720000000001</v>
      </c>
      <c r="C6" s="2">
        <f>'All 3'!$B$6</f>
        <v>3</v>
      </c>
      <c r="D6" s="3">
        <f t="shared" si="0"/>
        <v>-7.9046160000000008</v>
      </c>
      <c r="G6" s="10"/>
      <c r="H6" s="7">
        <v>1</v>
      </c>
      <c r="I6" s="13">
        <v>7.8717661499200162E-2</v>
      </c>
      <c r="J6" s="13">
        <v>4.0965413573846511E-2</v>
      </c>
      <c r="K6" s="13">
        <v>2.0907892542749541E-2</v>
      </c>
    </row>
    <row r="7" spans="1:11" ht="17" thickTop="1" thickBot="1" x14ac:dyDescent="0.25">
      <c r="A7" t="s">
        <v>8</v>
      </c>
      <c r="B7">
        <v>0.82882400000000001</v>
      </c>
      <c r="C7" s="2">
        <f>'All 3'!$B$7</f>
        <v>5</v>
      </c>
      <c r="D7" s="3">
        <f t="shared" si="0"/>
        <v>4.14412</v>
      </c>
      <c r="G7" s="10"/>
      <c r="H7">
        <v>2</v>
      </c>
      <c r="I7" s="13">
        <v>0.14223799521817032</v>
      </c>
      <c r="J7" s="13">
        <v>0.12069893956784364</v>
      </c>
      <c r="K7" s="13">
        <v>0.10203355238516165</v>
      </c>
    </row>
    <row r="8" spans="1:11" ht="17" thickTop="1" thickBot="1" x14ac:dyDescent="0.25">
      <c r="A8" t="s">
        <v>9</v>
      </c>
      <c r="B8">
        <v>-8.7214869999999998</v>
      </c>
      <c r="C8" s="2">
        <f>'All 3'!$B$8</f>
        <v>1</v>
      </c>
      <c r="D8" s="3">
        <f t="shared" si="0"/>
        <v>-8.7214869999999998</v>
      </c>
      <c r="G8" s="10"/>
      <c r="H8" s="7">
        <v>3</v>
      </c>
      <c r="I8" s="13">
        <v>0.2434695316188461</v>
      </c>
      <c r="J8" s="13">
        <v>0.3060912940938938</v>
      </c>
      <c r="K8" s="13">
        <v>0.37679764047966924</v>
      </c>
    </row>
    <row r="9" spans="1:11" ht="17" thickTop="1" thickBot="1" x14ac:dyDescent="0.25">
      <c r="A9" t="s">
        <v>12</v>
      </c>
      <c r="B9">
        <v>0</v>
      </c>
      <c r="C9" s="2">
        <f>'All 3'!$B$10</f>
        <v>1</v>
      </c>
      <c r="D9" s="3">
        <f t="shared" si="0"/>
        <v>0</v>
      </c>
      <c r="G9" s="10"/>
      <c r="H9">
        <v>4</v>
      </c>
      <c r="I9" s="13">
        <v>0.38445601931023593</v>
      </c>
      <c r="J9" s="13">
        <v>0.58635420199722499</v>
      </c>
      <c r="K9" s="13">
        <v>0.76287468114955359</v>
      </c>
    </row>
    <row r="10" spans="1:11" ht="17" thickTop="1" thickBot="1" x14ac:dyDescent="0.25">
      <c r="A10" t="s">
        <v>13</v>
      </c>
      <c r="B10">
        <v>0</v>
      </c>
      <c r="C10" s="2">
        <f>'All 3'!$B$11</f>
        <v>1</v>
      </c>
      <c r="D10" s="3">
        <f t="shared" si="0"/>
        <v>0</v>
      </c>
      <c r="G10" s="10"/>
      <c r="H10" s="7">
        <v>5</v>
      </c>
      <c r="I10" s="13">
        <v>0.54795142459475654</v>
      </c>
      <c r="J10" s="13">
        <v>0.81999077638483164</v>
      </c>
      <c r="K10" s="13">
        <v>0.94480848406765428</v>
      </c>
    </row>
    <row r="11" spans="1:11" ht="17" thickTop="1" thickBot="1" x14ac:dyDescent="0.25">
      <c r="A11" t="s">
        <v>5</v>
      </c>
      <c r="B11">
        <v>0</v>
      </c>
      <c r="C11" s="2">
        <f>'All 3'!$B$4</f>
        <v>45</v>
      </c>
      <c r="D11" s="3">
        <f t="shared" si="0"/>
        <v>0</v>
      </c>
      <c r="G11" s="10"/>
      <c r="H11">
        <v>6</v>
      </c>
      <c r="I11" s="13">
        <v>0.70171354876525383</v>
      </c>
      <c r="J11" s="13">
        <v>0.93605530547162819</v>
      </c>
      <c r="K11" s="13">
        <v>0.98914098216466773</v>
      </c>
    </row>
    <row r="12" spans="1:11" ht="17" thickTop="1" thickBot="1" x14ac:dyDescent="0.25">
      <c r="A12" t="s">
        <v>11</v>
      </c>
      <c r="B12">
        <v>0</v>
      </c>
      <c r="C12" s="2">
        <f>'All 3'!$B$9</f>
        <v>1</v>
      </c>
      <c r="D12" s="3">
        <f t="shared" si="0"/>
        <v>0</v>
      </c>
      <c r="G12" s="10"/>
      <c r="H12" s="7">
        <v>7</v>
      </c>
      <c r="I12" s="13">
        <v>0.82032412451337477</v>
      </c>
      <c r="J12" s="13">
        <v>0.97918459822396264</v>
      </c>
      <c r="K12" s="13">
        <v>0.99794107247366115</v>
      </c>
    </row>
    <row r="13" spans="1:11" ht="17" thickTop="1" x14ac:dyDescent="0.2">
      <c r="A13" t="s">
        <v>74</v>
      </c>
      <c r="B13">
        <v>4.3407000000000001E-2</v>
      </c>
      <c r="C13" s="11">
        <f>C5*C6</f>
        <v>300</v>
      </c>
      <c r="D13" s="3">
        <f t="shared" si="0"/>
        <v>13.0221</v>
      </c>
      <c r="G13" s="10"/>
      <c r="H13">
        <v>8</v>
      </c>
      <c r="I13" s="13">
        <v>0.89858670460552104</v>
      </c>
      <c r="J13" s="13">
        <v>0.99342835654085837</v>
      </c>
      <c r="K13" s="13">
        <v>0.99961241084735242</v>
      </c>
    </row>
    <row r="14" spans="1:11" ht="16" x14ac:dyDescent="0.2">
      <c r="A14" t="s">
        <v>75</v>
      </c>
      <c r="B14">
        <v>-1.2198000000000001E-2</v>
      </c>
      <c r="C14" s="11">
        <f>C5*C7</f>
        <v>500</v>
      </c>
      <c r="D14" s="3">
        <f t="shared" si="0"/>
        <v>-6.0990000000000002</v>
      </c>
      <c r="G14" s="10"/>
      <c r="H14" s="7">
        <v>9</v>
      </c>
      <c r="I14" s="13">
        <v>0.94504370800587678</v>
      </c>
      <c r="J14" s="13">
        <v>0.99794571084756445</v>
      </c>
      <c r="K14" s="13">
        <v>0.99992713614561313</v>
      </c>
    </row>
    <row r="15" spans="1:11" ht="16" x14ac:dyDescent="0.2">
      <c r="A15" t="s">
        <v>76</v>
      </c>
      <c r="B15">
        <v>0.101839</v>
      </c>
      <c r="C15" s="11">
        <f>C5*C8</f>
        <v>100</v>
      </c>
      <c r="D15" s="3">
        <f t="shared" si="0"/>
        <v>10.1839</v>
      </c>
      <c r="G15" s="10"/>
      <c r="H15">
        <v>10</v>
      </c>
      <c r="I15" s="13">
        <v>0.9709079578058365</v>
      </c>
      <c r="J15" s="13">
        <v>0.99935983229232939</v>
      </c>
      <c r="K15" s="13">
        <v>0.99998630564281732</v>
      </c>
    </row>
    <row r="16" spans="1:11" ht="16" x14ac:dyDescent="0.2">
      <c r="A16" t="s">
        <v>77</v>
      </c>
      <c r="B16">
        <v>0.183251</v>
      </c>
      <c r="C16" s="11">
        <f>C6*C7</f>
        <v>15</v>
      </c>
      <c r="D16" s="3">
        <f t="shared" si="0"/>
        <v>2.7487650000000001</v>
      </c>
      <c r="H16" s="7"/>
    </row>
    <row r="17" spans="1:13" ht="16" x14ac:dyDescent="0.2">
      <c r="A17" t="s">
        <v>78</v>
      </c>
      <c r="B17">
        <v>-0.88666999999999996</v>
      </c>
      <c r="C17" s="11">
        <f>C6*C8</f>
        <v>3</v>
      </c>
      <c r="D17" s="3">
        <f t="shared" si="0"/>
        <v>-2.6600099999999998</v>
      </c>
    </row>
    <row r="18" spans="1:13" ht="16" x14ac:dyDescent="0.2">
      <c r="A18" t="s">
        <v>79</v>
      </c>
      <c r="B18">
        <v>0.504297</v>
      </c>
      <c r="C18" s="11">
        <f>C7*C8</f>
        <v>5</v>
      </c>
      <c r="D18" s="3">
        <f t="shared" si="0"/>
        <v>2.5214850000000002</v>
      </c>
    </row>
    <row r="19" spans="1:13" ht="16" x14ac:dyDescent="0.2">
      <c r="A19" t="s">
        <v>80</v>
      </c>
      <c r="B19">
        <v>-2.9176160000000002</v>
      </c>
      <c r="C19" s="11">
        <f>C9*C10</f>
        <v>1</v>
      </c>
      <c r="D19" s="3">
        <f t="shared" si="0"/>
        <v>-2.9176160000000002</v>
      </c>
    </row>
    <row r="20" spans="1:13" ht="16" x14ac:dyDescent="0.2">
      <c r="A20" t="s">
        <v>81</v>
      </c>
      <c r="B20">
        <v>8.3705000000000002E-2</v>
      </c>
      <c r="C20" s="11">
        <f>C11*C12</f>
        <v>45</v>
      </c>
      <c r="D20" s="3">
        <f t="shared" si="0"/>
        <v>3.7667250000000001</v>
      </c>
    </row>
    <row r="22" spans="1:13" x14ac:dyDescent="0.2">
      <c r="C22" t="s">
        <v>14</v>
      </c>
      <c r="D22" s="3">
        <f>SUM(D4:D20)</f>
        <v>0.19239699999999704</v>
      </c>
    </row>
    <row r="23" spans="1:13" x14ac:dyDescent="0.2">
      <c r="C23" t="s">
        <v>15</v>
      </c>
      <c r="D23" s="3">
        <f>EXP(D22)</f>
        <v>1.2121516456578585</v>
      </c>
    </row>
    <row r="24" spans="1:13" x14ac:dyDescent="0.2">
      <c r="C24" t="s">
        <v>16</v>
      </c>
      <c r="D24" s="4">
        <f>D23/(1+D23)</f>
        <v>0.54795142459475654</v>
      </c>
    </row>
    <row r="31" spans="1:13" x14ac:dyDescent="0.2">
      <c r="A31" t="s">
        <v>17</v>
      </c>
      <c r="B31">
        <v>6.1187310000000004</v>
      </c>
      <c r="C31">
        <v>1.903314</v>
      </c>
      <c r="D31">
        <v>3.2149999999999999</v>
      </c>
      <c r="E31">
        <v>1.31E-3</v>
      </c>
      <c r="F31" t="s">
        <v>19</v>
      </c>
    </row>
    <row r="32" spans="1:13" ht="16" thickBot="1" x14ac:dyDescent="0.25">
      <c r="A32" t="s">
        <v>6</v>
      </c>
      <c r="B32">
        <v>-0.14010700000000001</v>
      </c>
      <c r="C32">
        <v>1.6707E-2</v>
      </c>
      <c r="D32">
        <v>-8.3859999999999992</v>
      </c>
      <c r="E32" s="5" t="s">
        <v>72</v>
      </c>
      <c r="F32" s="5">
        <v>2E-16</v>
      </c>
      <c r="G32" t="s">
        <v>18</v>
      </c>
      <c r="L32" t="s">
        <v>4</v>
      </c>
      <c r="M32" s="2">
        <v>1</v>
      </c>
    </row>
    <row r="33" spans="1:13" ht="17" thickTop="1" thickBot="1" x14ac:dyDescent="0.25">
      <c r="A33" t="s">
        <v>7</v>
      </c>
      <c r="B33">
        <v>-2.6348720000000001</v>
      </c>
      <c r="C33">
        <v>0.56648399999999999</v>
      </c>
      <c r="D33">
        <v>-4.6509999999999998</v>
      </c>
      <c r="E33" s="5">
        <v>3.3000000000000002E-6</v>
      </c>
      <c r="F33" t="s">
        <v>18</v>
      </c>
      <c r="L33" t="s">
        <v>5</v>
      </c>
      <c r="M33" s="2">
        <v>20</v>
      </c>
    </row>
    <row r="34" spans="1:13" ht="17" thickTop="1" thickBot="1" x14ac:dyDescent="0.25">
      <c r="A34" t="s">
        <v>8</v>
      </c>
      <c r="B34">
        <v>0.82882400000000001</v>
      </c>
      <c r="C34">
        <v>0.376668</v>
      </c>
      <c r="D34">
        <v>2.2000000000000002</v>
      </c>
      <c r="E34" s="5">
        <v>2.7779999999999999E-2</v>
      </c>
      <c r="F34" s="5" t="s">
        <v>73</v>
      </c>
      <c r="L34" t="s">
        <v>6</v>
      </c>
      <c r="M34" s="2">
        <v>70</v>
      </c>
    </row>
    <row r="35" spans="1:13" ht="17" thickTop="1" thickBot="1" x14ac:dyDescent="0.25">
      <c r="A35" t="s">
        <v>9</v>
      </c>
      <c r="B35">
        <v>-8.7214869999999998</v>
      </c>
      <c r="C35">
        <v>1.0583769999999999</v>
      </c>
      <c r="D35">
        <v>-8.24</v>
      </c>
      <c r="E35" t="s">
        <v>72</v>
      </c>
      <c r="F35" s="5">
        <v>2E-16</v>
      </c>
      <c r="G35" t="s">
        <v>18</v>
      </c>
      <c r="L35" t="s">
        <v>7</v>
      </c>
      <c r="M35" s="2">
        <v>4</v>
      </c>
    </row>
    <row r="36" spans="1:13" ht="17" thickTop="1" thickBot="1" x14ac:dyDescent="0.25">
      <c r="A36" t="s">
        <v>74</v>
      </c>
      <c r="B36">
        <v>4.3407000000000001E-2</v>
      </c>
      <c r="C36">
        <v>4.9919999999999999E-3</v>
      </c>
      <c r="D36">
        <v>8.6959999999999997</v>
      </c>
      <c r="E36" s="5" t="s">
        <v>72</v>
      </c>
      <c r="F36" s="5">
        <v>2E-16</v>
      </c>
      <c r="G36" t="s">
        <v>18</v>
      </c>
      <c r="L36" t="s">
        <v>8</v>
      </c>
      <c r="M36" s="2">
        <v>2</v>
      </c>
    </row>
    <row r="37" spans="1:13" ht="17" thickTop="1" thickBot="1" x14ac:dyDescent="0.25">
      <c r="A37" t="s">
        <v>75</v>
      </c>
      <c r="B37">
        <v>-1.2198000000000001E-2</v>
      </c>
      <c r="C37">
        <v>1.9369999999999999E-3</v>
      </c>
      <c r="D37">
        <v>-6.298</v>
      </c>
      <c r="E37" s="5">
        <v>3.0099999999999999E-10</v>
      </c>
      <c r="F37" t="s">
        <v>18</v>
      </c>
      <c r="L37" t="s">
        <v>9</v>
      </c>
      <c r="M37" s="2">
        <v>1</v>
      </c>
    </row>
    <row r="38" spans="1:13" ht="17" thickTop="1" thickBot="1" x14ac:dyDescent="0.25">
      <c r="A38" t="s">
        <v>76</v>
      </c>
      <c r="B38">
        <v>0.101839</v>
      </c>
      <c r="C38">
        <v>9.1350000000000008E-3</v>
      </c>
      <c r="D38">
        <v>11.148999999999999</v>
      </c>
      <c r="E38" t="s">
        <v>72</v>
      </c>
      <c r="F38" s="5">
        <v>2E-16</v>
      </c>
      <c r="G38" t="s">
        <v>18</v>
      </c>
      <c r="L38" t="s">
        <v>11</v>
      </c>
      <c r="M38" s="2">
        <v>2</v>
      </c>
    </row>
    <row r="39" spans="1:13" ht="17" thickTop="1" thickBot="1" x14ac:dyDescent="0.25">
      <c r="A39" t="s">
        <v>77</v>
      </c>
      <c r="B39">
        <v>0.183251</v>
      </c>
      <c r="C39">
        <v>7.8435000000000005E-2</v>
      </c>
      <c r="D39">
        <v>2.3359999999999999</v>
      </c>
      <c r="E39">
        <v>1.9470000000000001E-2</v>
      </c>
      <c r="F39" t="s">
        <v>73</v>
      </c>
      <c r="L39" t="s">
        <v>12</v>
      </c>
      <c r="M39" s="2">
        <v>1</v>
      </c>
    </row>
    <row r="40" spans="1:13" ht="17" thickTop="1" thickBot="1" x14ac:dyDescent="0.25">
      <c r="A40" t="s">
        <v>78</v>
      </c>
      <c r="B40">
        <v>-0.88666999999999996</v>
      </c>
      <c r="C40">
        <v>0.13819300000000001</v>
      </c>
      <c r="D40">
        <v>-6.4160000000000004</v>
      </c>
      <c r="E40" s="5">
        <v>1.4000000000000001E-10</v>
      </c>
      <c r="F40" t="s">
        <v>18</v>
      </c>
      <c r="L40" t="s">
        <v>13</v>
      </c>
      <c r="M40" s="2">
        <v>2</v>
      </c>
    </row>
    <row r="41" spans="1:13" ht="16" thickTop="1" x14ac:dyDescent="0.2">
      <c r="A41" t="s">
        <v>79</v>
      </c>
      <c r="B41">
        <v>0.504297</v>
      </c>
      <c r="C41">
        <v>9.7114000000000006E-2</v>
      </c>
      <c r="D41">
        <v>5.1929999999999996</v>
      </c>
      <c r="E41" s="5">
        <v>2.0699999999999999E-7</v>
      </c>
      <c r="F41" t="s">
        <v>18</v>
      </c>
    </row>
    <row r="42" spans="1:13" x14ac:dyDescent="0.2">
      <c r="A42" t="s">
        <v>80</v>
      </c>
      <c r="B42">
        <v>-2.9176160000000002</v>
      </c>
      <c r="C42">
        <v>0.55426799999999998</v>
      </c>
      <c r="D42">
        <v>-5.2640000000000002</v>
      </c>
      <c r="E42" s="5">
        <v>1.4100000000000001E-7</v>
      </c>
      <c r="F42" t="s">
        <v>18</v>
      </c>
    </row>
    <row r="43" spans="1:13" x14ac:dyDescent="0.2">
      <c r="A43" t="s">
        <v>81</v>
      </c>
      <c r="B43">
        <v>8.3705000000000002E-2</v>
      </c>
      <c r="C43">
        <v>9.8670000000000008E-3</v>
      </c>
      <c r="D43">
        <v>8.484</v>
      </c>
      <c r="E43" t="s">
        <v>72</v>
      </c>
      <c r="F43" s="5">
        <v>2E-16</v>
      </c>
      <c r="G43" t="s">
        <v>18</v>
      </c>
    </row>
  </sheetData>
  <conditionalFormatting sqref="I5:K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45"/>
  <sheetViews>
    <sheetView workbookViewId="0">
      <selection activeCell="T37" sqref="T37"/>
    </sheetView>
  </sheetViews>
  <sheetFormatPr baseColWidth="10" defaultColWidth="8.83203125" defaultRowHeight="15" x14ac:dyDescent="0.2"/>
  <cols>
    <col min="1" max="1" width="22.83203125" customWidth="1"/>
    <col min="2" max="4" width="13.1640625" customWidth="1"/>
  </cols>
  <sheetData>
    <row r="2" spans="1:11" x14ac:dyDescent="0.2">
      <c r="A2" s="16" t="s">
        <v>149</v>
      </c>
    </row>
    <row r="3" spans="1:11" x14ac:dyDescent="0.2">
      <c r="A3" s="1" t="s">
        <v>0</v>
      </c>
      <c r="B3" s="1" t="s">
        <v>1</v>
      </c>
      <c r="C3" s="1" t="s">
        <v>2</v>
      </c>
      <c r="D3" s="1" t="s">
        <v>3</v>
      </c>
      <c r="I3" t="s">
        <v>9</v>
      </c>
    </row>
    <row r="4" spans="1:11" ht="16" thickBot="1" x14ac:dyDescent="0.25">
      <c r="A4" t="s">
        <v>17</v>
      </c>
      <c r="B4">
        <v>2.4342863000000001</v>
      </c>
      <c r="C4" s="2">
        <v>1</v>
      </c>
      <c r="D4" s="3">
        <f>B4</f>
        <v>2.4342863000000001</v>
      </c>
      <c r="H4" s="6">
        <f>D23</f>
        <v>0.53138720568864972</v>
      </c>
      <c r="I4">
        <v>1</v>
      </c>
      <c r="J4">
        <v>2</v>
      </c>
      <c r="K4">
        <v>3</v>
      </c>
    </row>
    <row r="5" spans="1:11" ht="17" thickTop="1" thickBot="1" x14ac:dyDescent="0.25">
      <c r="A5" t="s">
        <v>6</v>
      </c>
      <c r="B5">
        <v>-6.21875E-2</v>
      </c>
      <c r="C5" s="2">
        <f>'All 3'!$B$5</f>
        <v>100</v>
      </c>
      <c r="D5" s="3">
        <f t="shared" ref="D5:D20" si="0">C5*B5</f>
        <v>-6.21875</v>
      </c>
      <c r="G5" t="s">
        <v>8</v>
      </c>
      <c r="H5">
        <v>0</v>
      </c>
      <c r="I5" s="6">
        <f t="dataTable" ref="I5:K15" dt2D="1" dtr="1" r1="C8" r2="C7"/>
        <v>4.4150055585973208E-2</v>
      </c>
      <c r="J5" s="6">
        <v>1.4512408506019309E-2</v>
      </c>
      <c r="K5" s="6">
        <v>3.8854519094124944E-3</v>
      </c>
    </row>
    <row r="6" spans="1:11" ht="17" thickTop="1" thickBot="1" x14ac:dyDescent="0.25">
      <c r="A6" t="s">
        <v>7</v>
      </c>
      <c r="B6">
        <v>-1.2702469999999999</v>
      </c>
      <c r="C6" s="2">
        <f>'All 3'!$B$6</f>
        <v>3</v>
      </c>
      <c r="D6" s="3">
        <f t="shared" si="0"/>
        <v>-3.8107409999999997</v>
      </c>
      <c r="H6" s="7">
        <v>1</v>
      </c>
      <c r="I6" s="6">
        <v>8.88620989219642E-2</v>
      </c>
      <c r="J6" s="6">
        <v>5.9561126604419805E-2</v>
      </c>
      <c r="K6" s="6">
        <v>3.8435140253022304E-2</v>
      </c>
    </row>
    <row r="7" spans="1:11" ht="17" thickTop="1" thickBot="1" x14ac:dyDescent="0.25">
      <c r="A7" t="s">
        <v>8</v>
      </c>
      <c r="B7">
        <v>0.34738439999999998</v>
      </c>
      <c r="C7" s="2">
        <f>'All 3'!$B$7</f>
        <v>5</v>
      </c>
      <c r="D7" s="3">
        <f t="shared" si="0"/>
        <v>1.7369219999999999</v>
      </c>
      <c r="H7">
        <v>2</v>
      </c>
      <c r="I7" s="6">
        <v>0.16080441299465692</v>
      </c>
      <c r="J7" s="6">
        <v>0.17520675934889843</v>
      </c>
      <c r="K7" s="6">
        <v>0.19040147256303963</v>
      </c>
    </row>
    <row r="8" spans="1:11" ht="17" thickTop="1" thickBot="1" x14ac:dyDescent="0.25">
      <c r="A8" t="s">
        <v>9</v>
      </c>
      <c r="B8">
        <v>-4.1195633000000003</v>
      </c>
      <c r="C8" s="2">
        <f>'All 3'!$B$8</f>
        <v>1</v>
      </c>
      <c r="D8" s="3">
        <f t="shared" si="0"/>
        <v>-4.1195633000000003</v>
      </c>
      <c r="H8" s="7">
        <v>3</v>
      </c>
      <c r="I8" s="6">
        <v>0.26287108557542405</v>
      </c>
      <c r="J8" s="6">
        <v>0.37862021940229729</v>
      </c>
      <c r="K8" s="6">
        <v>0.50650478478675587</v>
      </c>
    </row>
    <row r="9" spans="1:11" ht="17" thickTop="1" thickBot="1" x14ac:dyDescent="0.25">
      <c r="A9" t="s">
        <v>12</v>
      </c>
      <c r="B9">
        <v>0</v>
      </c>
      <c r="C9" s="2">
        <f>'All 3'!$B$10</f>
        <v>1</v>
      </c>
      <c r="D9" s="3">
        <f t="shared" si="0"/>
        <v>0</v>
      </c>
      <c r="H9">
        <v>4</v>
      </c>
      <c r="I9" s="6">
        <v>0.3905519315265748</v>
      </c>
      <c r="J9" s="6">
        <v>0.62383717640418923</v>
      </c>
      <c r="K9" s="6">
        <v>0.81833269647440043</v>
      </c>
    </row>
    <row r="10" spans="1:11" ht="17" thickTop="1" thickBot="1" x14ac:dyDescent="0.25">
      <c r="A10" t="s">
        <v>13</v>
      </c>
      <c r="B10">
        <v>0</v>
      </c>
      <c r="C10" s="2">
        <f>'All 3'!$B$11</f>
        <v>1</v>
      </c>
      <c r="D10" s="3">
        <f t="shared" si="0"/>
        <v>0</v>
      </c>
      <c r="H10" s="7">
        <v>5</v>
      </c>
      <c r="I10" s="6">
        <v>0.53138720568864972</v>
      </c>
      <c r="J10" s="6">
        <v>0.82645666328511846</v>
      </c>
      <c r="K10" s="6">
        <v>0.9642078623202498</v>
      </c>
    </row>
    <row r="11" spans="1:11" ht="17" thickTop="1" thickBot="1" x14ac:dyDescent="0.25">
      <c r="A11" t="s">
        <v>5</v>
      </c>
      <c r="B11">
        <v>0</v>
      </c>
      <c r="C11" s="2">
        <f>'All 3'!$B$4</f>
        <v>45</v>
      </c>
      <c r="D11" s="3">
        <f t="shared" si="0"/>
        <v>0</v>
      </c>
      <c r="H11">
        <v>6</v>
      </c>
      <c r="I11" s="6">
        <v>0.66836234820935148</v>
      </c>
      <c r="J11" s="6">
        <v>0.94120105347568828</v>
      </c>
      <c r="K11" s="6">
        <v>0.99647503616623911</v>
      </c>
    </row>
    <row r="12" spans="1:11" ht="17" thickTop="1" thickBot="1" x14ac:dyDescent="0.25">
      <c r="A12" t="s">
        <v>11</v>
      </c>
      <c r="B12">
        <v>0</v>
      </c>
      <c r="C12" s="2">
        <f>'All 3'!$B$9</f>
        <v>1</v>
      </c>
      <c r="D12" s="3">
        <f t="shared" si="0"/>
        <v>0</v>
      </c>
      <c r="H12" s="7">
        <v>7</v>
      </c>
      <c r="I12" s="6">
        <v>0.78582951587774919</v>
      </c>
      <c r="J12" s="6">
        <v>0.98572398746770862</v>
      </c>
      <c r="K12" s="6">
        <v>0.99983287615340444</v>
      </c>
    </row>
    <row r="13" spans="1:11" ht="17" thickTop="1" x14ac:dyDescent="0.2">
      <c r="A13" t="s">
        <v>74</v>
      </c>
      <c r="B13">
        <v>1.9649900000000001E-2</v>
      </c>
      <c r="C13" s="11">
        <f>C5*C6</f>
        <v>300</v>
      </c>
      <c r="D13" s="3">
        <f t="shared" si="0"/>
        <v>5.8949700000000007</v>
      </c>
      <c r="H13">
        <v>8</v>
      </c>
      <c r="I13" s="6">
        <v>0.87465437214021935</v>
      </c>
      <c r="J13" s="6">
        <v>0.99755580477649264</v>
      </c>
      <c r="K13" s="6">
        <v>0.99999626651541684</v>
      </c>
    </row>
    <row r="14" spans="1:11" ht="16" x14ac:dyDescent="0.2">
      <c r="A14" t="s">
        <v>75</v>
      </c>
      <c r="B14">
        <v>-6.0880999999999999E-3</v>
      </c>
      <c r="C14" s="11">
        <f>C5*C7</f>
        <v>500</v>
      </c>
      <c r="D14" s="3">
        <f t="shared" si="0"/>
        <v>-3.0440499999999999</v>
      </c>
      <c r="H14" s="7">
        <v>9</v>
      </c>
      <c r="I14" s="6">
        <v>0.9338778279881762</v>
      </c>
      <c r="J14" s="6">
        <v>0.99970804352058362</v>
      </c>
      <c r="K14" s="6">
        <v>0.99999996120552104</v>
      </c>
    </row>
    <row r="15" spans="1:11" ht="16" x14ac:dyDescent="0.2">
      <c r="A15" t="s">
        <v>76</v>
      </c>
      <c r="B15">
        <v>4.7460200000000001E-2</v>
      </c>
      <c r="C15" s="11">
        <f>C5*C8</f>
        <v>100</v>
      </c>
      <c r="D15" s="3">
        <f t="shared" si="0"/>
        <v>4.7460199999999997</v>
      </c>
      <c r="H15">
        <v>10</v>
      </c>
      <c r="I15" s="6">
        <v>0.96869481806564683</v>
      </c>
      <c r="J15" s="6">
        <v>0.99997584537868833</v>
      </c>
      <c r="K15" s="6">
        <v>0.99999999981403065</v>
      </c>
    </row>
    <row r="16" spans="1:11" ht="16" x14ac:dyDescent="0.2">
      <c r="A16" t="s">
        <v>77</v>
      </c>
      <c r="B16">
        <v>0.11667370000000001</v>
      </c>
      <c r="C16" s="11">
        <f>C6*C7</f>
        <v>15</v>
      </c>
      <c r="D16" s="3">
        <f t="shared" si="0"/>
        <v>1.7501055000000001</v>
      </c>
    </row>
    <row r="17" spans="1:7" ht="16" x14ac:dyDescent="0.2">
      <c r="A17" t="s">
        <v>78</v>
      </c>
      <c r="B17">
        <v>-0.36839080000000002</v>
      </c>
      <c r="C17" s="11">
        <f>C6*C8</f>
        <v>3</v>
      </c>
      <c r="D17" s="3">
        <f t="shared" si="0"/>
        <v>-1.1051724000000001</v>
      </c>
    </row>
    <row r="18" spans="1:7" ht="16" x14ac:dyDescent="0.2">
      <c r="A18" t="s">
        <v>79</v>
      </c>
      <c r="B18">
        <v>0.26804270000000002</v>
      </c>
      <c r="C18" s="11">
        <f>C7*C8</f>
        <v>5</v>
      </c>
      <c r="D18" s="3">
        <f t="shared" si="0"/>
        <v>1.3402135000000002</v>
      </c>
    </row>
    <row r="19" spans="1:7" ht="16" x14ac:dyDescent="0.2">
      <c r="A19" t="s">
        <v>80</v>
      </c>
      <c r="B19">
        <v>-1.5184837</v>
      </c>
      <c r="C19" s="11">
        <f>C9*C10</f>
        <v>1</v>
      </c>
      <c r="D19" s="3">
        <f t="shared" si="0"/>
        <v>-1.5184837</v>
      </c>
    </row>
    <row r="20" spans="1:7" ht="16" x14ac:dyDescent="0.2">
      <c r="A20" t="s">
        <v>81</v>
      </c>
      <c r="B20">
        <v>4.4288899999999999E-2</v>
      </c>
      <c r="C20" s="11">
        <f>C11*C12</f>
        <v>45</v>
      </c>
      <c r="D20" s="3">
        <f t="shared" si="0"/>
        <v>1.9930005</v>
      </c>
    </row>
    <row r="22" spans="1:7" x14ac:dyDescent="0.2">
      <c r="C22" t="s">
        <v>14</v>
      </c>
      <c r="D22" s="3">
        <f>SUM(D4:D20)</f>
        <v>7.8757400000000644E-2</v>
      </c>
    </row>
    <row r="23" spans="1:7" x14ac:dyDescent="0.2">
      <c r="C23" t="s">
        <v>16</v>
      </c>
      <c r="D23" s="4">
        <f>_xlfn.NORM.S.DIST(D22,TRUE)</f>
        <v>0.53138720568864972</v>
      </c>
    </row>
    <row r="31" spans="1:7" x14ac:dyDescent="0.2">
      <c r="C31" t="s">
        <v>141</v>
      </c>
      <c r="D31" t="s">
        <v>142</v>
      </c>
    </row>
    <row r="32" spans="1:7" x14ac:dyDescent="0.2">
      <c r="B32" t="s">
        <v>140</v>
      </c>
      <c r="C32">
        <v>0.88588789999999995</v>
      </c>
      <c r="D32">
        <v>2.7480000000000002</v>
      </c>
      <c r="E32" t="s">
        <v>143</v>
      </c>
      <c r="F32" t="s">
        <v>144</v>
      </c>
      <c r="G32" t="s">
        <v>145</v>
      </c>
    </row>
    <row r="33" spans="1:7" x14ac:dyDescent="0.2">
      <c r="A33" t="s">
        <v>17</v>
      </c>
      <c r="B33">
        <v>2.4342863000000001</v>
      </c>
      <c r="C33">
        <v>7.4922000000000001E-3</v>
      </c>
      <c r="D33">
        <v>-8.3000000000000007</v>
      </c>
      <c r="E33">
        <v>6.0000000000000001E-3</v>
      </c>
      <c r="F33" s="5" t="s">
        <v>19</v>
      </c>
    </row>
    <row r="34" spans="1:7" x14ac:dyDescent="0.2">
      <c r="A34" t="s">
        <v>6</v>
      </c>
      <c r="B34">
        <v>-6.21875E-2</v>
      </c>
      <c r="C34">
        <v>0.26366289999999998</v>
      </c>
      <c r="D34">
        <v>-4.8179999999999996</v>
      </c>
      <c r="E34" s="5" t="s">
        <v>72</v>
      </c>
      <c r="F34" s="5">
        <v>2E-16</v>
      </c>
      <c r="G34" t="s">
        <v>18</v>
      </c>
    </row>
    <row r="35" spans="1:7" x14ac:dyDescent="0.2">
      <c r="A35" t="s">
        <v>7</v>
      </c>
      <c r="B35">
        <v>-1.2702469999999999</v>
      </c>
      <c r="C35">
        <v>0.18148880000000001</v>
      </c>
      <c r="D35">
        <v>1.9139999999999999</v>
      </c>
      <c r="E35" s="5">
        <v>1.4500000000000001E-6</v>
      </c>
      <c r="F35" t="s">
        <v>18</v>
      </c>
    </row>
    <row r="36" spans="1:7" x14ac:dyDescent="0.2">
      <c r="A36" t="s">
        <v>8</v>
      </c>
      <c r="B36">
        <v>0.34738439999999998</v>
      </c>
      <c r="C36">
        <v>0.4789197</v>
      </c>
      <c r="D36">
        <v>-8.6020000000000003</v>
      </c>
      <c r="E36">
        <v>5.561E-2</v>
      </c>
      <c r="F36" s="5" t="s">
        <v>82</v>
      </c>
    </row>
    <row r="37" spans="1:7" x14ac:dyDescent="0.2">
      <c r="A37" t="s">
        <v>9</v>
      </c>
      <c r="B37">
        <v>-4.1195633000000003</v>
      </c>
      <c r="C37">
        <v>2.2025E-3</v>
      </c>
      <c r="D37">
        <v>8.9220000000000006</v>
      </c>
      <c r="E37" t="s">
        <v>72</v>
      </c>
      <c r="F37" s="5">
        <v>2E-16</v>
      </c>
      <c r="G37" t="s">
        <v>18</v>
      </c>
    </row>
    <row r="38" spans="1:7" x14ac:dyDescent="0.2">
      <c r="A38" t="s">
        <v>74</v>
      </c>
      <c r="B38">
        <v>1.9649900000000001E-2</v>
      </c>
      <c r="C38">
        <v>9.3420000000000005E-4</v>
      </c>
      <c r="D38">
        <v>-6.5170000000000003</v>
      </c>
      <c r="E38" s="5" t="s">
        <v>72</v>
      </c>
      <c r="F38" s="5">
        <v>2E-16</v>
      </c>
      <c r="G38" t="s">
        <v>18</v>
      </c>
    </row>
    <row r="39" spans="1:7" x14ac:dyDescent="0.2">
      <c r="A39" t="s">
        <v>75</v>
      </c>
      <c r="B39">
        <v>-6.0880999999999999E-3</v>
      </c>
      <c r="C39">
        <v>3.9747000000000003E-3</v>
      </c>
      <c r="D39">
        <v>11.941000000000001</v>
      </c>
      <c r="E39" s="5">
        <v>7.18E-11</v>
      </c>
      <c r="F39" s="5" t="s">
        <v>18</v>
      </c>
    </row>
    <row r="40" spans="1:7" x14ac:dyDescent="0.2">
      <c r="A40" t="s">
        <v>76</v>
      </c>
      <c r="B40">
        <v>4.7460200000000001E-2</v>
      </c>
      <c r="C40">
        <v>3.8703899999999999E-2</v>
      </c>
      <c r="D40">
        <v>3.0150000000000001</v>
      </c>
      <c r="E40" s="5" t="s">
        <v>72</v>
      </c>
      <c r="F40" s="5">
        <v>2E-16</v>
      </c>
      <c r="G40" t="s">
        <v>18</v>
      </c>
    </row>
    <row r="41" spans="1:7" x14ac:dyDescent="0.2">
      <c r="A41" t="s">
        <v>77</v>
      </c>
      <c r="B41">
        <v>0.11667370000000001</v>
      </c>
      <c r="C41">
        <v>6.6584199999999996E-2</v>
      </c>
      <c r="D41">
        <v>-5.5330000000000004</v>
      </c>
      <c r="E41" s="5">
        <v>2.5699999999999998E-3</v>
      </c>
      <c r="F41" t="s">
        <v>19</v>
      </c>
    </row>
    <row r="42" spans="1:7" x14ac:dyDescent="0.2">
      <c r="A42" t="s">
        <v>78</v>
      </c>
      <c r="B42">
        <v>-0.36839080000000002</v>
      </c>
      <c r="C42">
        <v>4.9181599999999999E-2</v>
      </c>
      <c r="D42">
        <v>5.45</v>
      </c>
      <c r="E42" s="5">
        <v>3.1499999999999998E-8</v>
      </c>
      <c r="F42" t="s">
        <v>18</v>
      </c>
    </row>
    <row r="43" spans="1:7" x14ac:dyDescent="0.2">
      <c r="A43" t="s">
        <v>79</v>
      </c>
      <c r="B43">
        <v>0.26804270000000002</v>
      </c>
      <c r="C43">
        <v>0.28214440000000002</v>
      </c>
      <c r="D43">
        <v>-5.3819999999999997</v>
      </c>
      <c r="E43" s="5">
        <v>5.0400000000000001E-8</v>
      </c>
      <c r="F43" t="s">
        <v>18</v>
      </c>
    </row>
    <row r="44" spans="1:7" x14ac:dyDescent="0.2">
      <c r="A44" t="s">
        <v>80</v>
      </c>
      <c r="B44">
        <v>-1.5184837</v>
      </c>
      <c r="C44">
        <v>5.1465E-3</v>
      </c>
      <c r="D44">
        <v>8.6059999999999999</v>
      </c>
      <c r="E44" s="5">
        <v>7.3700000000000005E-8</v>
      </c>
      <c r="F44" t="s">
        <v>18</v>
      </c>
    </row>
    <row r="45" spans="1:7" x14ac:dyDescent="0.2">
      <c r="A45" t="s">
        <v>81</v>
      </c>
      <c r="B45">
        <v>4.4288899999999999E-2</v>
      </c>
      <c r="E45" t="s">
        <v>72</v>
      </c>
      <c r="F45" s="5">
        <v>2E-16</v>
      </c>
      <c r="G45" t="s">
        <v>18</v>
      </c>
    </row>
  </sheetData>
  <conditionalFormatting sqref="I5:K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B6D2-B3FF-224F-BE19-60E2FAE5B24F}">
  <dimension ref="A2:T73"/>
  <sheetViews>
    <sheetView topLeftCell="H8" zoomScale="135" zoomScaleNormal="135" workbookViewId="0">
      <selection activeCell="B24" sqref="B24"/>
    </sheetView>
  </sheetViews>
  <sheetFormatPr baseColWidth="10" defaultColWidth="11.5" defaultRowHeight="15" x14ac:dyDescent="0.2"/>
  <cols>
    <col min="1" max="1" width="24.5" bestFit="1" customWidth="1"/>
    <col min="2" max="3" width="11.6640625" bestFit="1" customWidth="1"/>
    <col min="7" max="8" width="11.6640625" bestFit="1" customWidth="1"/>
    <col min="9" max="9" width="11.83203125" bestFit="1" customWidth="1"/>
    <col min="12" max="12" width="11.6640625" bestFit="1" customWidth="1"/>
    <col min="13" max="13" width="11.5" customWidth="1"/>
    <col min="14" max="14" width="11.6640625" bestFit="1" customWidth="1"/>
    <col min="17" max="17" width="11.6640625" bestFit="1" customWidth="1"/>
    <col min="18" max="20" width="19" bestFit="1" customWidth="1"/>
  </cols>
  <sheetData>
    <row r="2" spans="2:20" x14ac:dyDescent="0.2">
      <c r="F2" s="1" t="s">
        <v>65</v>
      </c>
      <c r="K2" s="1" t="s">
        <v>68</v>
      </c>
      <c r="L2" s="1"/>
      <c r="M2" s="1"/>
      <c r="N2" s="1"/>
    </row>
    <row r="3" spans="2:20" x14ac:dyDescent="0.2">
      <c r="B3" s="1" t="s">
        <v>62</v>
      </c>
      <c r="C3" s="1" t="s">
        <v>63</v>
      </c>
      <c r="F3" s="1" t="s">
        <v>62</v>
      </c>
      <c r="G3" s="1" t="s">
        <v>61</v>
      </c>
      <c r="H3" s="1" t="s">
        <v>63</v>
      </c>
      <c r="I3" s="1" t="s">
        <v>64</v>
      </c>
      <c r="K3" s="1" t="s">
        <v>0</v>
      </c>
      <c r="L3" s="1" t="s">
        <v>61</v>
      </c>
      <c r="M3" s="1" t="s">
        <v>63</v>
      </c>
      <c r="N3" s="1" t="s">
        <v>64</v>
      </c>
      <c r="R3" t="s">
        <v>9</v>
      </c>
    </row>
    <row r="4" spans="2:20" ht="16" thickBot="1" x14ac:dyDescent="0.25">
      <c r="B4" t="s">
        <v>4</v>
      </c>
      <c r="C4" s="2">
        <v>1</v>
      </c>
      <c r="F4" t="s">
        <v>4</v>
      </c>
      <c r="G4" s="12">
        <f>B27</f>
        <v>10.06504</v>
      </c>
      <c r="H4">
        <f>C4</f>
        <v>1</v>
      </c>
      <c r="I4">
        <f>G4*H4</f>
        <v>10.06504</v>
      </c>
      <c r="K4" t="s">
        <v>4</v>
      </c>
      <c r="L4" s="15">
        <f>B54</f>
        <v>-3.9209999999999998</v>
      </c>
      <c r="M4">
        <v>1</v>
      </c>
      <c r="N4">
        <f>L4*M4</f>
        <v>-3.9209999999999998</v>
      </c>
      <c r="Q4" s="6">
        <f>N11</f>
        <v>0.14262409345375673</v>
      </c>
      <c r="R4">
        <v>1</v>
      </c>
      <c r="S4">
        <v>2</v>
      </c>
      <c r="T4">
        <v>3</v>
      </c>
    </row>
    <row r="5" spans="2:20" ht="17" thickTop="1" thickBot="1" x14ac:dyDescent="0.25">
      <c r="B5" t="s">
        <v>5</v>
      </c>
      <c r="C5" s="2">
        <f>'All 3'!$B$4</f>
        <v>45</v>
      </c>
      <c r="F5" t="s">
        <v>5</v>
      </c>
      <c r="G5" s="12">
        <f t="shared" ref="G5:G12" si="0">B28</f>
        <v>-1.0332640000000001E-2</v>
      </c>
      <c r="H5">
        <f t="shared" ref="H5:H12" si="1">C5</f>
        <v>45</v>
      </c>
      <c r="I5">
        <f t="shared" ref="I5:I12" si="2">G5*H5</f>
        <v>-0.46496880000000002</v>
      </c>
      <c r="K5" t="s">
        <v>69</v>
      </c>
      <c r="L5" s="15">
        <f t="shared" ref="L5:L7" si="3">B55</f>
        <v>-9.5155750000000001</v>
      </c>
      <c r="M5" s="6">
        <f>I17</f>
        <v>0.10395909782906206</v>
      </c>
      <c r="N5">
        <f t="shared" ref="N5:N7" si="4">L5*M5</f>
        <v>-0.98923059232477717</v>
      </c>
      <c r="P5" t="s">
        <v>8</v>
      </c>
      <c r="Q5">
        <v>0</v>
      </c>
      <c r="R5" s="17">
        <f t="dataTable" ref="R5:T15" dt2D="1" dtr="1" r1="C9" r2="C8"/>
        <v>3.0727622185528245E-2</v>
      </c>
      <c r="S5" s="17">
        <v>0.14261233746565485</v>
      </c>
      <c r="T5" s="17">
        <v>8.8547180740994741E-2</v>
      </c>
    </row>
    <row r="6" spans="2:20" ht="17" thickTop="1" thickBot="1" x14ac:dyDescent="0.25">
      <c r="B6" t="s">
        <v>6</v>
      </c>
      <c r="C6" s="2">
        <f>'All 3'!$B$5</f>
        <v>100</v>
      </c>
      <c r="F6" t="s">
        <v>6</v>
      </c>
      <c r="G6" s="12">
        <f t="shared" si="0"/>
        <v>-8.5515549999999996E-2</v>
      </c>
      <c r="H6">
        <f t="shared" si="1"/>
        <v>100</v>
      </c>
      <c r="I6">
        <f t="shared" si="2"/>
        <v>-8.5515550000000005</v>
      </c>
      <c r="K6" t="s">
        <v>70</v>
      </c>
      <c r="L6" s="15">
        <f t="shared" si="3"/>
        <v>-1.176272</v>
      </c>
      <c r="M6" s="6">
        <f>I35</f>
        <v>1</v>
      </c>
      <c r="N6">
        <f t="shared" si="4"/>
        <v>-1.176272</v>
      </c>
      <c r="Q6" s="7">
        <v>1</v>
      </c>
      <c r="R6" s="17">
        <v>5.9276364329062636E-2</v>
      </c>
      <c r="S6" s="17">
        <v>0.34555290529961202</v>
      </c>
      <c r="T6" s="17">
        <v>0.22287294625505277</v>
      </c>
    </row>
    <row r="7" spans="2:20" ht="17" thickTop="1" thickBot="1" x14ac:dyDescent="0.25">
      <c r="B7" t="s">
        <v>7</v>
      </c>
      <c r="C7" s="2">
        <f>'All 3'!$B$6</f>
        <v>3</v>
      </c>
      <c r="F7" t="s">
        <v>7</v>
      </c>
      <c r="G7" s="12">
        <f t="shared" si="0"/>
        <v>-1.31251E-3</v>
      </c>
      <c r="H7">
        <f t="shared" si="1"/>
        <v>3</v>
      </c>
      <c r="I7">
        <f t="shared" si="2"/>
        <v>-3.9375299999999998E-3</v>
      </c>
      <c r="K7" t="s">
        <v>71</v>
      </c>
      <c r="L7" s="15">
        <f t="shared" si="3"/>
        <v>9.5305949999999999</v>
      </c>
      <c r="M7" s="6">
        <f>I53</f>
        <v>0.45042713399997814</v>
      </c>
      <c r="N7">
        <f t="shared" si="4"/>
        <v>4.2928385911645215</v>
      </c>
      <c r="Q7">
        <v>2</v>
      </c>
      <c r="R7" s="17">
        <v>0.10179535175726989</v>
      </c>
      <c r="S7" s="17">
        <v>0.63527364085271798</v>
      </c>
      <c r="T7" s="17">
        <v>0.48576455788709766</v>
      </c>
    </row>
    <row r="8" spans="2:20" ht="17" thickTop="1" thickBot="1" x14ac:dyDescent="0.25">
      <c r="B8" t="s">
        <v>8</v>
      </c>
      <c r="C8" s="2">
        <f>'All 3'!$B$7</f>
        <v>5</v>
      </c>
      <c r="F8" t="s">
        <v>8</v>
      </c>
      <c r="G8" s="12">
        <f t="shared" si="0"/>
        <v>-0.50621649999999996</v>
      </c>
      <c r="H8">
        <f t="shared" si="1"/>
        <v>5</v>
      </c>
      <c r="I8">
        <f t="shared" si="2"/>
        <v>-2.5310824999999997</v>
      </c>
      <c r="Q8" s="7">
        <v>3</v>
      </c>
      <c r="R8" s="17">
        <v>0.14141902070846663</v>
      </c>
      <c r="S8" s="17">
        <v>0.83806546998229736</v>
      </c>
      <c r="T8" s="17">
        <v>0.75069503184716657</v>
      </c>
    </row>
    <row r="9" spans="2:20" ht="17" thickTop="1" thickBot="1" x14ac:dyDescent="0.25">
      <c r="B9" t="s">
        <v>9</v>
      </c>
      <c r="C9" s="2">
        <f>'All 3'!$B$8</f>
        <v>1</v>
      </c>
      <c r="F9" t="s">
        <v>9</v>
      </c>
      <c r="G9" s="12">
        <f t="shared" si="0"/>
        <v>0.26138499999999998</v>
      </c>
      <c r="H9">
        <f t="shared" si="1"/>
        <v>1</v>
      </c>
      <c r="I9">
        <f t="shared" si="2"/>
        <v>0.26138499999999998</v>
      </c>
      <c r="M9" t="s">
        <v>14</v>
      </c>
      <c r="N9" s="3">
        <f>SUM(N4:N7)</f>
        <v>-1.7936640011602556</v>
      </c>
      <c r="Q9">
        <v>4</v>
      </c>
      <c r="R9" s="17">
        <v>0.1564444398269024</v>
      </c>
      <c r="S9" s="17">
        <v>0.92624220549939906</v>
      </c>
      <c r="T9" s="17">
        <v>0.89101992769066851</v>
      </c>
    </row>
    <row r="10" spans="2:20" ht="17" thickTop="1" thickBot="1" x14ac:dyDescent="0.25">
      <c r="B10" t="s">
        <v>11</v>
      </c>
      <c r="C10" s="2">
        <f>'All 3'!$B$9</f>
        <v>1</v>
      </c>
      <c r="F10" t="s">
        <v>11</v>
      </c>
      <c r="G10" s="12">
        <f t="shared" si="0"/>
        <v>-1.9453720000000001</v>
      </c>
      <c r="H10">
        <f t="shared" si="1"/>
        <v>1</v>
      </c>
      <c r="I10">
        <f t="shared" si="2"/>
        <v>-1.9453720000000001</v>
      </c>
      <c r="M10" t="s">
        <v>15</v>
      </c>
      <c r="N10" s="3">
        <f>EXP(N9)</f>
        <v>0.16634954675632024</v>
      </c>
      <c r="Q10" s="7">
        <v>5</v>
      </c>
      <c r="R10" s="17">
        <v>0.14262409345375673</v>
      </c>
      <c r="S10" s="17">
        <v>0.9603527250976599</v>
      </c>
      <c r="T10" s="17">
        <v>0.94664571719686796</v>
      </c>
    </row>
    <row r="11" spans="2:20" ht="17" thickTop="1" thickBot="1" x14ac:dyDescent="0.25">
      <c r="B11" t="s">
        <v>12</v>
      </c>
      <c r="C11" s="2">
        <f>'All 3'!$B$10</f>
        <v>1</v>
      </c>
      <c r="F11" t="s">
        <v>12</v>
      </c>
      <c r="G11" s="12">
        <f t="shared" si="0"/>
        <v>0.43917270000000003</v>
      </c>
      <c r="H11">
        <f t="shared" si="1"/>
        <v>1</v>
      </c>
      <c r="I11">
        <f t="shared" si="2"/>
        <v>0.43917270000000003</v>
      </c>
      <c r="M11" t="s">
        <v>16</v>
      </c>
      <c r="N11" s="4">
        <f>N10/(1+N10)</f>
        <v>0.14262409345375673</v>
      </c>
      <c r="Q11">
        <v>6</v>
      </c>
      <c r="R11" s="17">
        <v>0.11262044166686973</v>
      </c>
      <c r="S11" s="17">
        <v>0.97444488204254531</v>
      </c>
      <c r="T11" s="17">
        <v>0.96860849071209709</v>
      </c>
    </row>
    <row r="12" spans="2:20" ht="17" thickTop="1" thickBot="1" x14ac:dyDescent="0.25">
      <c r="B12" t="s">
        <v>13</v>
      </c>
      <c r="C12" s="2">
        <f>'All 3'!$B$11</f>
        <v>1</v>
      </c>
      <c r="F12" t="s">
        <v>13</v>
      </c>
      <c r="G12" s="12">
        <f t="shared" si="0"/>
        <v>0.5773296</v>
      </c>
      <c r="H12">
        <f t="shared" si="1"/>
        <v>1</v>
      </c>
      <c r="I12">
        <f t="shared" si="2"/>
        <v>0.5773296</v>
      </c>
      <c r="Q12" s="7">
        <v>7</v>
      </c>
      <c r="R12" s="17">
        <v>8.1243863113623319E-2</v>
      </c>
      <c r="S12" s="17">
        <v>0.9809118645128061</v>
      </c>
      <c r="T12" s="17">
        <v>0.97815435847465826</v>
      </c>
    </row>
    <row r="13" spans="2:20" ht="17" thickTop="1" thickBot="1" x14ac:dyDescent="0.25">
      <c r="C13" s="2"/>
      <c r="G13" s="12"/>
      <c r="Q13">
        <v>8</v>
      </c>
      <c r="R13" s="17">
        <v>5.631656559155028E-2</v>
      </c>
      <c r="S13" s="17">
        <v>0.98416143278189261</v>
      </c>
      <c r="T13" s="17">
        <v>0.98274531636228524</v>
      </c>
    </row>
    <row r="14" spans="2:20" ht="16" thickTop="1" x14ac:dyDescent="0.2">
      <c r="G14" s="12"/>
      <c r="Q14" s="7">
        <v>9</v>
      </c>
      <c r="R14" s="17">
        <v>3.905475315724756E-2</v>
      </c>
      <c r="S14" s="17">
        <v>0.98590495699527703</v>
      </c>
      <c r="T14" s="17">
        <v>0.98513388645969868</v>
      </c>
    </row>
    <row r="15" spans="2:20" x14ac:dyDescent="0.2">
      <c r="D15" s="3"/>
      <c r="G15" s="12"/>
      <c r="H15" t="s">
        <v>14</v>
      </c>
      <c r="I15" s="3">
        <f>SUM(I4:I13)</f>
        <v>-2.1539885299999999</v>
      </c>
      <c r="Q15">
        <v>10</v>
      </c>
      <c r="R15" s="17">
        <v>2.7825866971249939E-2</v>
      </c>
      <c r="S15" s="17">
        <v>0.98688223661477958</v>
      </c>
      <c r="T15" s="17">
        <v>0.98644592662534636</v>
      </c>
    </row>
    <row r="16" spans="2:20" x14ac:dyDescent="0.2">
      <c r="D16" s="3"/>
      <c r="G16" s="12"/>
      <c r="H16" t="s">
        <v>15</v>
      </c>
      <c r="I16" s="3">
        <f>EXP(I15)</f>
        <v>0.11602048252171167</v>
      </c>
    </row>
    <row r="17" spans="1:9" x14ac:dyDescent="0.2">
      <c r="D17" s="4"/>
      <c r="G17" s="12"/>
      <c r="H17" t="s">
        <v>16</v>
      </c>
      <c r="I17" s="4">
        <f>I16/(1+I16)</f>
        <v>0.10395909782906206</v>
      </c>
    </row>
    <row r="18" spans="1:9" x14ac:dyDescent="0.2">
      <c r="G18" s="12"/>
    </row>
    <row r="19" spans="1:9" x14ac:dyDescent="0.2">
      <c r="G19" s="12"/>
    </row>
    <row r="20" spans="1:9" x14ac:dyDescent="0.2">
      <c r="F20" s="1" t="s">
        <v>66</v>
      </c>
      <c r="G20" s="12"/>
    </row>
    <row r="21" spans="1:9" x14ac:dyDescent="0.2">
      <c r="F21" s="9" t="s">
        <v>62</v>
      </c>
      <c r="G21" s="14" t="s">
        <v>61</v>
      </c>
      <c r="H21" s="9" t="s">
        <v>63</v>
      </c>
      <c r="I21" s="9" t="s">
        <v>64</v>
      </c>
    </row>
    <row r="22" spans="1:9" x14ac:dyDescent="0.2">
      <c r="F22" t="s">
        <v>4</v>
      </c>
      <c r="G22" s="12">
        <f>B36</f>
        <v>0.1741356</v>
      </c>
      <c r="H22" s="8">
        <f>C4</f>
        <v>1</v>
      </c>
      <c r="I22">
        <f t="shared" ref="I22:I30" si="5">G22*H22</f>
        <v>0.1741356</v>
      </c>
    </row>
    <row r="23" spans="1:9" x14ac:dyDescent="0.2">
      <c r="F23" t="s">
        <v>5</v>
      </c>
      <c r="G23" s="12">
        <f t="shared" ref="G23:G30" si="6">B37</f>
        <v>1.8229070000000001</v>
      </c>
      <c r="H23" s="8">
        <f t="shared" ref="H23:H30" si="7">C5</f>
        <v>45</v>
      </c>
      <c r="I23">
        <f t="shared" si="5"/>
        <v>82.030815000000004</v>
      </c>
    </row>
    <row r="24" spans="1:9" x14ac:dyDescent="0.2">
      <c r="A24" t="s">
        <v>20</v>
      </c>
      <c r="B24" s="5">
        <v>31.362400000000001</v>
      </c>
      <c r="F24" t="s">
        <v>6</v>
      </c>
      <c r="G24" s="12">
        <f t="shared" si="6"/>
        <v>0.433971</v>
      </c>
      <c r="H24" s="8">
        <f t="shared" si="7"/>
        <v>100</v>
      </c>
      <c r="I24">
        <f t="shared" si="5"/>
        <v>43.397100000000002</v>
      </c>
    </row>
    <row r="25" spans="1:9" x14ac:dyDescent="0.2">
      <c r="A25" t="s">
        <v>21</v>
      </c>
      <c r="B25" s="5">
        <v>9.6311869999999994E-2</v>
      </c>
      <c r="F25" t="s">
        <v>7</v>
      </c>
      <c r="G25" s="12">
        <f t="shared" si="6"/>
        <v>0.88010500000000003</v>
      </c>
      <c r="H25" s="8">
        <f t="shared" si="7"/>
        <v>3</v>
      </c>
      <c r="I25">
        <f t="shared" si="5"/>
        <v>2.6403150000000002</v>
      </c>
    </row>
    <row r="26" spans="1:9" x14ac:dyDescent="0.2">
      <c r="A26" t="s">
        <v>22</v>
      </c>
      <c r="B26" s="5">
        <v>14141</v>
      </c>
      <c r="F26" t="s">
        <v>8</v>
      </c>
      <c r="G26" s="12">
        <f t="shared" si="6"/>
        <v>-0.95399670000000003</v>
      </c>
      <c r="H26" s="8">
        <f t="shared" si="7"/>
        <v>5</v>
      </c>
      <c r="I26">
        <f t="shared" si="5"/>
        <v>-4.7699835000000004</v>
      </c>
    </row>
    <row r="27" spans="1:9" x14ac:dyDescent="0.2">
      <c r="A27" t="s">
        <v>23</v>
      </c>
      <c r="B27" s="5">
        <v>10.06504</v>
      </c>
      <c r="F27" t="s">
        <v>9</v>
      </c>
      <c r="G27" s="12">
        <f t="shared" si="6"/>
        <v>-0.7164315</v>
      </c>
      <c r="H27" s="8">
        <f t="shared" si="7"/>
        <v>1</v>
      </c>
      <c r="I27">
        <f t="shared" si="5"/>
        <v>-0.7164315</v>
      </c>
    </row>
    <row r="28" spans="1:9" x14ac:dyDescent="0.2">
      <c r="A28" t="s">
        <v>24</v>
      </c>
      <c r="B28" s="5">
        <v>-1.0332640000000001E-2</v>
      </c>
      <c r="F28" t="s">
        <v>11</v>
      </c>
      <c r="G28" s="12">
        <f t="shared" si="6"/>
        <v>0.71254269999999997</v>
      </c>
      <c r="H28" s="8">
        <f t="shared" si="7"/>
        <v>1</v>
      </c>
      <c r="I28">
        <f t="shared" si="5"/>
        <v>0.71254269999999997</v>
      </c>
    </row>
    <row r="29" spans="1:9" x14ac:dyDescent="0.2">
      <c r="A29" t="s">
        <v>25</v>
      </c>
      <c r="B29" s="5">
        <v>-8.5515549999999996E-2</v>
      </c>
      <c r="F29" t="s">
        <v>12</v>
      </c>
      <c r="G29" s="12">
        <f t="shared" si="6"/>
        <v>-1.5011840000000001</v>
      </c>
      <c r="H29" s="8">
        <f t="shared" si="7"/>
        <v>1</v>
      </c>
      <c r="I29">
        <f t="shared" si="5"/>
        <v>-1.5011840000000001</v>
      </c>
    </row>
    <row r="30" spans="1:9" x14ac:dyDescent="0.2">
      <c r="A30" t="s">
        <v>26</v>
      </c>
      <c r="B30" s="5">
        <v>-1.31251E-3</v>
      </c>
      <c r="F30" t="s">
        <v>13</v>
      </c>
      <c r="G30" s="12">
        <f t="shared" si="6"/>
        <v>1.6869989999999999</v>
      </c>
      <c r="H30" s="8">
        <f t="shared" si="7"/>
        <v>1</v>
      </c>
      <c r="I30">
        <f t="shared" si="5"/>
        <v>1.6869989999999999</v>
      </c>
    </row>
    <row r="31" spans="1:9" x14ac:dyDescent="0.2">
      <c r="A31" t="s">
        <v>27</v>
      </c>
      <c r="B31" s="5">
        <v>-0.50621649999999996</v>
      </c>
      <c r="F31" s="8"/>
      <c r="G31" s="12"/>
      <c r="H31" s="8"/>
    </row>
    <row r="32" spans="1:9" x14ac:dyDescent="0.2">
      <c r="A32" t="s">
        <v>28</v>
      </c>
      <c r="B32" s="5">
        <v>0.26138499999999998</v>
      </c>
      <c r="F32" s="8"/>
      <c r="G32" s="15"/>
      <c r="H32" s="8"/>
      <c r="I32" s="8"/>
    </row>
    <row r="33" spans="1:9" x14ac:dyDescent="0.2">
      <c r="A33" t="s">
        <v>30</v>
      </c>
      <c r="B33" s="5">
        <v>-1.9453720000000001</v>
      </c>
      <c r="F33" s="8"/>
      <c r="G33" s="15"/>
      <c r="H33" t="s">
        <v>14</v>
      </c>
      <c r="I33" s="3">
        <f>SUM(I22:I31)</f>
        <v>123.65430830000001</v>
      </c>
    </row>
    <row r="34" spans="1:9" x14ac:dyDescent="0.2">
      <c r="A34" t="s">
        <v>31</v>
      </c>
      <c r="B34" s="5">
        <v>0.43917270000000003</v>
      </c>
      <c r="F34" s="8"/>
      <c r="G34" s="15"/>
      <c r="H34" t="s">
        <v>15</v>
      </c>
      <c r="I34" s="3">
        <f>EXP(I33)</f>
        <v>5.0394571669658611E+53</v>
      </c>
    </row>
    <row r="35" spans="1:9" x14ac:dyDescent="0.2">
      <c r="A35" t="s">
        <v>32</v>
      </c>
      <c r="B35" s="5">
        <v>0.5773296</v>
      </c>
      <c r="F35" s="8"/>
      <c r="G35" s="15"/>
      <c r="H35" t="s">
        <v>16</v>
      </c>
      <c r="I35" s="4">
        <f>I34/(1+I34)</f>
        <v>1</v>
      </c>
    </row>
    <row r="36" spans="1:9" x14ac:dyDescent="0.2">
      <c r="A36" t="s">
        <v>33</v>
      </c>
      <c r="B36" s="5">
        <v>0.1741356</v>
      </c>
      <c r="G36" s="12"/>
    </row>
    <row r="37" spans="1:9" x14ac:dyDescent="0.2">
      <c r="A37" t="s">
        <v>34</v>
      </c>
      <c r="B37" s="5">
        <v>1.8229070000000001</v>
      </c>
      <c r="G37" s="12"/>
    </row>
    <row r="38" spans="1:9" x14ac:dyDescent="0.2">
      <c r="A38" t="s">
        <v>35</v>
      </c>
      <c r="B38" s="5">
        <v>0.433971</v>
      </c>
      <c r="F38" s="1" t="s">
        <v>67</v>
      </c>
      <c r="G38" s="12"/>
    </row>
    <row r="39" spans="1:9" x14ac:dyDescent="0.2">
      <c r="A39" t="s">
        <v>36</v>
      </c>
      <c r="B39" s="5">
        <v>0.88010500000000003</v>
      </c>
      <c r="F39" s="9" t="s">
        <v>62</v>
      </c>
      <c r="G39" s="14" t="s">
        <v>61</v>
      </c>
      <c r="H39" s="9" t="s">
        <v>63</v>
      </c>
      <c r="I39" s="9" t="s">
        <v>64</v>
      </c>
    </row>
    <row r="40" spans="1:9" x14ac:dyDescent="0.2">
      <c r="A40" t="s">
        <v>37</v>
      </c>
      <c r="B40" s="5">
        <v>-0.95399670000000003</v>
      </c>
      <c r="F40" t="s">
        <v>4</v>
      </c>
      <c r="G40" s="12">
        <f>B45</f>
        <v>-64.304400000000001</v>
      </c>
      <c r="H40" s="8">
        <f t="shared" ref="H40:H46" si="8">C4</f>
        <v>1</v>
      </c>
      <c r="I40">
        <f>G40*H40</f>
        <v>-64.304400000000001</v>
      </c>
    </row>
    <row r="41" spans="1:9" x14ac:dyDescent="0.2">
      <c r="A41" t="s">
        <v>38</v>
      </c>
      <c r="B41" s="5">
        <v>-0.7164315</v>
      </c>
      <c r="F41" t="s">
        <v>5</v>
      </c>
      <c r="G41" s="12">
        <f t="shared" ref="G41:G48" si="9">B46</f>
        <v>-1.4350389999999999E-2</v>
      </c>
      <c r="H41" s="8">
        <f t="shared" si="8"/>
        <v>45</v>
      </c>
      <c r="I41">
        <f t="shared" ref="I41:I48" si="10">G41*H41</f>
        <v>-0.64576754999999997</v>
      </c>
    </row>
    <row r="42" spans="1:9" x14ac:dyDescent="0.2">
      <c r="A42" t="s">
        <v>40</v>
      </c>
      <c r="B42" s="5">
        <v>0.71254269999999997</v>
      </c>
      <c r="F42" t="s">
        <v>6</v>
      </c>
      <c r="G42" s="12">
        <f t="shared" si="9"/>
        <v>8.2538169999999994E-2</v>
      </c>
      <c r="H42" s="8">
        <f t="shared" si="8"/>
        <v>100</v>
      </c>
      <c r="I42">
        <f t="shared" si="10"/>
        <v>8.2538169999999997</v>
      </c>
    </row>
    <row r="43" spans="1:9" x14ac:dyDescent="0.2">
      <c r="A43" t="s">
        <v>41</v>
      </c>
      <c r="B43" s="5">
        <v>-1.5011840000000001</v>
      </c>
      <c r="F43" t="s">
        <v>7</v>
      </c>
      <c r="G43" s="12">
        <f t="shared" si="9"/>
        <v>10.61398</v>
      </c>
      <c r="H43" s="8">
        <f t="shared" si="8"/>
        <v>3</v>
      </c>
      <c r="I43">
        <f t="shared" si="10"/>
        <v>31.841940000000001</v>
      </c>
    </row>
    <row r="44" spans="1:9" x14ac:dyDescent="0.2">
      <c r="A44" t="s">
        <v>42</v>
      </c>
      <c r="B44" s="5">
        <v>1.6869989999999999</v>
      </c>
      <c r="F44" t="s">
        <v>8</v>
      </c>
      <c r="G44" s="12">
        <f t="shared" si="9"/>
        <v>-0.27577190000000001</v>
      </c>
      <c r="H44" s="8">
        <f t="shared" si="8"/>
        <v>5</v>
      </c>
      <c r="I44">
        <f t="shared" si="10"/>
        <v>-1.3788595000000001</v>
      </c>
    </row>
    <row r="45" spans="1:9" x14ac:dyDescent="0.2">
      <c r="A45" t="s">
        <v>43</v>
      </c>
      <c r="B45" s="5">
        <v>-64.304400000000001</v>
      </c>
      <c r="F45" t="s">
        <v>9</v>
      </c>
      <c r="G45" s="12">
        <f t="shared" si="9"/>
        <v>26.556999999999999</v>
      </c>
      <c r="H45" s="8">
        <f t="shared" si="8"/>
        <v>1</v>
      </c>
      <c r="I45">
        <f t="shared" si="10"/>
        <v>26.556999999999999</v>
      </c>
    </row>
    <row r="46" spans="1:9" x14ac:dyDescent="0.2">
      <c r="A46" t="s">
        <v>44</v>
      </c>
      <c r="B46" s="5">
        <v>-1.4350389999999999E-2</v>
      </c>
      <c r="F46" t="s">
        <v>11</v>
      </c>
      <c r="G46" s="12">
        <f t="shared" si="9"/>
        <v>3.8000470000000002</v>
      </c>
      <c r="H46" s="8">
        <f t="shared" si="8"/>
        <v>1</v>
      </c>
      <c r="I46">
        <f t="shared" si="10"/>
        <v>3.8000470000000002</v>
      </c>
    </row>
    <row r="47" spans="1:9" x14ac:dyDescent="0.2">
      <c r="A47" t="s">
        <v>45</v>
      </c>
      <c r="B47" s="5">
        <v>8.2538169999999994E-2</v>
      </c>
      <c r="F47" t="s">
        <v>12</v>
      </c>
      <c r="G47" s="12">
        <f t="shared" si="9"/>
        <v>-1.2178770000000001</v>
      </c>
      <c r="H47" s="8">
        <f t="shared" ref="H47:H48" si="11">C11</f>
        <v>1</v>
      </c>
      <c r="I47">
        <f t="shared" si="10"/>
        <v>-1.2178770000000001</v>
      </c>
    </row>
    <row r="48" spans="1:9" x14ac:dyDescent="0.2">
      <c r="A48" t="s">
        <v>46</v>
      </c>
      <c r="B48" s="5">
        <v>10.61398</v>
      </c>
      <c r="F48" t="s">
        <v>13</v>
      </c>
      <c r="G48" s="12">
        <f t="shared" si="9"/>
        <v>-3.1048450000000001</v>
      </c>
      <c r="H48" s="8">
        <f t="shared" si="11"/>
        <v>1</v>
      </c>
      <c r="I48">
        <f t="shared" si="10"/>
        <v>-3.1048450000000001</v>
      </c>
    </row>
    <row r="49" spans="1:9" x14ac:dyDescent="0.2">
      <c r="A49" t="s">
        <v>47</v>
      </c>
      <c r="B49" s="5">
        <v>-0.27577190000000001</v>
      </c>
      <c r="F49" s="8"/>
      <c r="G49" s="12"/>
      <c r="H49" s="8"/>
    </row>
    <row r="50" spans="1:9" x14ac:dyDescent="0.2">
      <c r="A50" t="s">
        <v>48</v>
      </c>
      <c r="B50" s="5">
        <v>26.556999999999999</v>
      </c>
      <c r="F50" s="8"/>
      <c r="G50" s="8"/>
      <c r="H50" s="8"/>
      <c r="I50" s="8"/>
    </row>
    <row r="51" spans="1:9" x14ac:dyDescent="0.2">
      <c r="A51" t="s">
        <v>50</v>
      </c>
      <c r="B51" s="5">
        <v>3.8000470000000002</v>
      </c>
      <c r="F51" s="8"/>
      <c r="G51" s="8"/>
      <c r="H51" t="s">
        <v>14</v>
      </c>
      <c r="I51" s="3">
        <f>SUM(I40:I49)</f>
        <v>-0.19894505000000651</v>
      </c>
    </row>
    <row r="52" spans="1:9" x14ac:dyDescent="0.2">
      <c r="A52" t="s">
        <v>51</v>
      </c>
      <c r="B52" s="5">
        <v>-1.2178770000000001</v>
      </c>
      <c r="F52" s="8"/>
      <c r="G52" s="8"/>
      <c r="H52" t="s">
        <v>15</v>
      </c>
      <c r="I52" s="3">
        <f>EXP(I51)</f>
        <v>0.81959492883689811</v>
      </c>
    </row>
    <row r="53" spans="1:9" x14ac:dyDescent="0.2">
      <c r="A53" t="s">
        <v>52</v>
      </c>
      <c r="B53" s="5">
        <v>-3.1048450000000001</v>
      </c>
      <c r="F53" s="8"/>
      <c r="G53" s="8"/>
      <c r="H53" t="s">
        <v>16</v>
      </c>
      <c r="I53" s="4">
        <f>I52/(1+I52)</f>
        <v>0.45042713399997814</v>
      </c>
    </row>
    <row r="54" spans="1:9" x14ac:dyDescent="0.2">
      <c r="A54" t="s">
        <v>53</v>
      </c>
      <c r="B54" s="5">
        <v>-3.9209999999999998</v>
      </c>
    </row>
    <row r="55" spans="1:9" x14ac:dyDescent="0.2">
      <c r="A55" t="s">
        <v>54</v>
      </c>
      <c r="B55" s="5">
        <v>-9.5155750000000001</v>
      </c>
    </row>
    <row r="56" spans="1:9" x14ac:dyDescent="0.2">
      <c r="A56" t="s">
        <v>55</v>
      </c>
      <c r="B56" s="5">
        <v>-1.176272</v>
      </c>
    </row>
    <row r="57" spans="1:9" x14ac:dyDescent="0.2">
      <c r="A57" t="s">
        <v>56</v>
      </c>
      <c r="B57" s="5">
        <v>9.5305949999999999</v>
      </c>
    </row>
    <row r="58" spans="1:9" x14ac:dyDescent="0.2">
      <c r="B58" s="5"/>
    </row>
    <row r="59" spans="1:9" x14ac:dyDescent="0.2">
      <c r="B59" s="5"/>
    </row>
    <row r="60" spans="1:9" x14ac:dyDescent="0.2">
      <c r="B60" s="5"/>
    </row>
    <row r="61" spans="1:9" x14ac:dyDescent="0.2">
      <c r="B61" s="5"/>
    </row>
    <row r="62" spans="1:9" x14ac:dyDescent="0.2">
      <c r="B62" s="5"/>
    </row>
    <row r="63" spans="1:9" x14ac:dyDescent="0.2">
      <c r="B63" s="5"/>
    </row>
    <row r="64" spans="1:9" x14ac:dyDescent="0.2">
      <c r="B64" s="5"/>
    </row>
    <row r="65" spans="2:2" x14ac:dyDescent="0.2">
      <c r="B65" s="5"/>
    </row>
    <row r="66" spans="2:2" x14ac:dyDescent="0.2">
      <c r="B66" s="5"/>
    </row>
    <row r="67" spans="2:2" x14ac:dyDescent="0.2">
      <c r="B67" s="5"/>
    </row>
    <row r="68" spans="2:2" x14ac:dyDescent="0.2">
      <c r="B68" s="5"/>
    </row>
    <row r="69" spans="2:2" x14ac:dyDescent="0.2">
      <c r="B69" s="5"/>
    </row>
    <row r="70" spans="2:2" x14ac:dyDescent="0.2">
      <c r="B70" s="5"/>
    </row>
    <row r="71" spans="2:2" x14ac:dyDescent="0.2">
      <c r="B71" s="5"/>
    </row>
    <row r="72" spans="2:2" x14ac:dyDescent="0.2">
      <c r="B72" s="5"/>
    </row>
    <row r="73" spans="2:2" x14ac:dyDescent="0.2">
      <c r="B73" s="5"/>
    </row>
  </sheetData>
  <conditionalFormatting sqref="R5:T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195FB-4739-AA41-93BA-C55BFD0E4BA8}">
  <dimension ref="A2:T73"/>
  <sheetViews>
    <sheetView workbookViewId="0">
      <selection activeCell="C12" sqref="C12"/>
    </sheetView>
  </sheetViews>
  <sheetFormatPr baseColWidth="10" defaultColWidth="11.5" defaultRowHeight="15" x14ac:dyDescent="0.2"/>
  <cols>
    <col min="1" max="1" width="24.5" bestFit="1" customWidth="1"/>
    <col min="13" max="13" width="11.5" customWidth="1"/>
    <col min="18" max="20" width="18.83203125" bestFit="1" customWidth="1"/>
  </cols>
  <sheetData>
    <row r="2" spans="2:20" x14ac:dyDescent="0.2">
      <c r="F2" s="1" t="s">
        <v>65</v>
      </c>
      <c r="K2" s="1" t="s">
        <v>68</v>
      </c>
      <c r="L2" s="1"/>
      <c r="M2" s="1"/>
      <c r="N2" s="1"/>
    </row>
    <row r="3" spans="2:20" x14ac:dyDescent="0.2">
      <c r="B3" s="1" t="s">
        <v>62</v>
      </c>
      <c r="C3" s="1" t="s">
        <v>63</v>
      </c>
      <c r="F3" s="1" t="s">
        <v>62</v>
      </c>
      <c r="G3" s="1" t="s">
        <v>61</v>
      </c>
      <c r="H3" s="1" t="s">
        <v>63</v>
      </c>
      <c r="I3" s="1" t="s">
        <v>64</v>
      </c>
      <c r="K3" s="1" t="s">
        <v>0</v>
      </c>
      <c r="L3" s="1" t="s">
        <v>61</v>
      </c>
      <c r="M3" s="1" t="s">
        <v>63</v>
      </c>
      <c r="N3" s="1" t="s">
        <v>64</v>
      </c>
      <c r="R3" t="s">
        <v>9</v>
      </c>
    </row>
    <row r="4" spans="2:20" ht="16" thickBot="1" x14ac:dyDescent="0.25">
      <c r="B4" t="s">
        <v>4</v>
      </c>
      <c r="C4" s="2">
        <v>1</v>
      </c>
      <c r="F4" t="s">
        <v>4</v>
      </c>
      <c r="G4" s="12">
        <f>B27</f>
        <v>0.20605807000000001</v>
      </c>
      <c r="H4">
        <f>C4</f>
        <v>1</v>
      </c>
      <c r="I4">
        <f>G4*H4</f>
        <v>0.20605807000000001</v>
      </c>
      <c r="K4" t="s">
        <v>4</v>
      </c>
      <c r="L4" s="15">
        <f>B54</f>
        <v>-1.5306993600000001</v>
      </c>
      <c r="M4">
        <v>1</v>
      </c>
      <c r="N4">
        <f>L4*M4</f>
        <v>-1.5306993600000001</v>
      </c>
      <c r="Q4" s="6">
        <f>N11</f>
        <v>9.5821356262013171E-2</v>
      </c>
      <c r="R4">
        <v>1</v>
      </c>
      <c r="S4">
        <v>2</v>
      </c>
      <c r="T4">
        <v>3</v>
      </c>
    </row>
    <row r="5" spans="2:20" ht="17" thickTop="1" thickBot="1" x14ac:dyDescent="0.25">
      <c r="B5" t="s">
        <v>5</v>
      </c>
      <c r="C5" s="2">
        <f>'All 3'!$B$4</f>
        <v>45</v>
      </c>
      <c r="F5" t="s">
        <v>5</v>
      </c>
      <c r="G5" s="12">
        <f t="shared" ref="G5:G12" si="0">B28</f>
        <v>0.81468640999999997</v>
      </c>
      <c r="H5">
        <f t="shared" ref="H5:H12" si="1">C5</f>
        <v>45</v>
      </c>
      <c r="I5">
        <f t="shared" ref="I5:I12" si="2">G5*H5</f>
        <v>36.660888450000002</v>
      </c>
      <c r="K5" t="s">
        <v>69</v>
      </c>
      <c r="L5" s="15">
        <f t="shared" ref="L5:L7" si="3">B55</f>
        <v>-0.71384201000000003</v>
      </c>
      <c r="M5" s="6">
        <f>I17</f>
        <v>1</v>
      </c>
      <c r="N5">
        <f t="shared" ref="N5:N7" si="4">L5*M5</f>
        <v>-0.71384201000000003</v>
      </c>
      <c r="P5" t="s">
        <v>8</v>
      </c>
      <c r="Q5">
        <v>0</v>
      </c>
      <c r="R5" s="17">
        <f t="dataTable" ref="R5:T15" dt2D="1" dtr="1" r1="C9" r2="C8"/>
        <v>9.5821356262013171E-2</v>
      </c>
      <c r="S5" s="17">
        <v>9.5821356262013171E-2</v>
      </c>
      <c r="T5" s="17">
        <v>9.5821356262013171E-2</v>
      </c>
    </row>
    <row r="6" spans="2:20" ht="17" thickTop="1" thickBot="1" x14ac:dyDescent="0.25">
      <c r="B6" t="s">
        <v>6</v>
      </c>
      <c r="C6" s="2">
        <f>'All 3'!$B$5</f>
        <v>100</v>
      </c>
      <c r="F6" t="s">
        <v>6</v>
      </c>
      <c r="G6" s="12">
        <f t="shared" si="0"/>
        <v>1.5982550099999999</v>
      </c>
      <c r="H6">
        <f t="shared" si="1"/>
        <v>100</v>
      </c>
      <c r="I6">
        <f t="shared" si="2"/>
        <v>159.825501</v>
      </c>
      <c r="K6" t="s">
        <v>70</v>
      </c>
      <c r="L6" s="15">
        <f t="shared" si="3"/>
        <v>-0.26162644000000002</v>
      </c>
      <c r="M6" s="6">
        <f>I35</f>
        <v>2.2477839765189625E-74</v>
      </c>
      <c r="N6">
        <f t="shared" si="4"/>
        <v>-5.8807971966569977E-75</v>
      </c>
      <c r="Q6" s="7">
        <v>1</v>
      </c>
      <c r="R6" s="17">
        <v>9.5821356262013171E-2</v>
      </c>
      <c r="S6" s="17">
        <v>9.5821356262013171E-2</v>
      </c>
      <c r="T6" s="17">
        <v>9.5821356262013171E-2</v>
      </c>
    </row>
    <row r="7" spans="2:20" ht="17" thickTop="1" thickBot="1" x14ac:dyDescent="0.25">
      <c r="B7" t="s">
        <v>7</v>
      </c>
      <c r="C7" s="2">
        <f>'All 3'!$B$6</f>
        <v>3</v>
      </c>
      <c r="F7" t="s">
        <v>7</v>
      </c>
      <c r="G7" s="12">
        <f t="shared" si="0"/>
        <v>0.76990839</v>
      </c>
      <c r="H7">
        <f t="shared" si="1"/>
        <v>3</v>
      </c>
      <c r="I7">
        <f t="shared" si="2"/>
        <v>2.3097251700000001</v>
      </c>
      <c r="K7" t="s">
        <v>71</v>
      </c>
      <c r="L7" s="15">
        <f t="shared" si="3"/>
        <v>-0.12464335</v>
      </c>
      <c r="M7" s="6">
        <f>I53</f>
        <v>1.1068117777362572E-147</v>
      </c>
      <c r="N7">
        <f t="shared" si="4"/>
        <v>-1.379567277965025E-148</v>
      </c>
      <c r="Q7">
        <v>2</v>
      </c>
      <c r="R7" s="17">
        <v>9.5821356262013171E-2</v>
      </c>
      <c r="S7" s="17">
        <v>9.5821356262013171E-2</v>
      </c>
      <c r="T7" s="17">
        <v>9.5821356262013171E-2</v>
      </c>
    </row>
    <row r="8" spans="2:20" ht="17" thickTop="1" thickBot="1" x14ac:dyDescent="0.25">
      <c r="B8" t="s">
        <v>8</v>
      </c>
      <c r="C8" s="2">
        <f>'All 3'!$B$7</f>
        <v>5</v>
      </c>
      <c r="F8" t="s">
        <v>8</v>
      </c>
      <c r="G8" s="12">
        <f t="shared" si="0"/>
        <v>0.73938661000000006</v>
      </c>
      <c r="H8">
        <f t="shared" si="1"/>
        <v>5</v>
      </c>
      <c r="I8">
        <f t="shared" si="2"/>
        <v>3.6969330500000002</v>
      </c>
      <c r="Q8" s="7">
        <v>3</v>
      </c>
      <c r="R8" s="17">
        <v>9.5821356262013171E-2</v>
      </c>
      <c r="S8" s="17">
        <v>9.5821356262013171E-2</v>
      </c>
      <c r="T8" s="17">
        <v>9.5821356262013171E-2</v>
      </c>
    </row>
    <row r="9" spans="2:20" ht="17" thickTop="1" thickBot="1" x14ac:dyDescent="0.25">
      <c r="B9" t="s">
        <v>9</v>
      </c>
      <c r="C9" s="2">
        <f>'All 3'!$B$8</f>
        <v>1</v>
      </c>
      <c r="F9" t="s">
        <v>9</v>
      </c>
      <c r="G9" s="12">
        <f t="shared" si="0"/>
        <v>0.53920710999999999</v>
      </c>
      <c r="H9">
        <f t="shared" si="1"/>
        <v>1</v>
      </c>
      <c r="I9">
        <f t="shared" si="2"/>
        <v>0.53920710999999999</v>
      </c>
      <c r="M9" t="s">
        <v>14</v>
      </c>
      <c r="N9" s="3">
        <f>SUM(N4:N7)</f>
        <v>-2.2445413700000003</v>
      </c>
      <c r="Q9">
        <v>4</v>
      </c>
      <c r="R9" s="17">
        <v>9.5821356262013171E-2</v>
      </c>
      <c r="S9" s="17">
        <v>9.5821356262013171E-2</v>
      </c>
      <c r="T9" s="17">
        <v>9.5821356262013171E-2</v>
      </c>
    </row>
    <row r="10" spans="2:20" ht="17" thickTop="1" thickBot="1" x14ac:dyDescent="0.25">
      <c r="B10" t="s">
        <v>11</v>
      </c>
      <c r="C10" s="2">
        <f>'All 3'!$B$9</f>
        <v>1</v>
      </c>
      <c r="F10" t="s">
        <v>11</v>
      </c>
      <c r="G10" s="12">
        <f t="shared" si="0"/>
        <v>-1.11017583</v>
      </c>
      <c r="H10">
        <f t="shared" si="1"/>
        <v>1</v>
      </c>
      <c r="I10">
        <f t="shared" si="2"/>
        <v>-1.11017583</v>
      </c>
      <c r="M10" t="s">
        <v>15</v>
      </c>
      <c r="N10" s="3">
        <f>EXP(N9)</f>
        <v>0.10597613306356782</v>
      </c>
      <c r="Q10" s="7">
        <v>5</v>
      </c>
      <c r="R10" s="17">
        <v>9.5821356262013171E-2</v>
      </c>
      <c r="S10" s="17">
        <v>9.5821356262013171E-2</v>
      </c>
      <c r="T10" s="17">
        <v>9.5821356262013171E-2</v>
      </c>
    </row>
    <row r="11" spans="2:20" ht="17" thickTop="1" thickBot="1" x14ac:dyDescent="0.25">
      <c r="B11" t="s">
        <v>12</v>
      </c>
      <c r="C11" s="2">
        <f>'All 3'!$B$10</f>
        <v>1</v>
      </c>
      <c r="F11" t="s">
        <v>12</v>
      </c>
      <c r="G11" s="12">
        <f t="shared" si="0"/>
        <v>0.43370141000000001</v>
      </c>
      <c r="H11">
        <f t="shared" si="1"/>
        <v>1</v>
      </c>
      <c r="I11">
        <f t="shared" si="2"/>
        <v>0.43370141000000001</v>
      </c>
      <c r="M11" t="s">
        <v>16</v>
      </c>
      <c r="N11" s="4">
        <f>N10/(1+N10)</f>
        <v>9.5821356262013171E-2</v>
      </c>
      <c r="Q11">
        <v>6</v>
      </c>
      <c r="R11" s="17">
        <v>9.5821356262013171E-2</v>
      </c>
      <c r="S11" s="17">
        <v>9.5821356262013171E-2</v>
      </c>
      <c r="T11" s="17">
        <v>9.5821356262013171E-2</v>
      </c>
    </row>
    <row r="12" spans="2:20" ht="17" thickTop="1" thickBot="1" x14ac:dyDescent="0.25">
      <c r="B12" t="s">
        <v>13</v>
      </c>
      <c r="C12" s="2">
        <f>'All 3'!$B$11</f>
        <v>1</v>
      </c>
      <c r="F12" t="s">
        <v>13</v>
      </c>
      <c r="G12" s="12">
        <f t="shared" si="0"/>
        <v>0.26619342000000001</v>
      </c>
      <c r="H12">
        <f t="shared" si="1"/>
        <v>1</v>
      </c>
      <c r="I12">
        <f t="shared" si="2"/>
        <v>0.26619342000000001</v>
      </c>
      <c r="Q12" s="7">
        <v>7</v>
      </c>
      <c r="R12" s="17">
        <v>9.5821356262013171E-2</v>
      </c>
      <c r="S12" s="17">
        <v>9.5821356262013171E-2</v>
      </c>
      <c r="T12" s="17">
        <v>9.5821356262013171E-2</v>
      </c>
    </row>
    <row r="13" spans="2:20" ht="17" thickTop="1" thickBot="1" x14ac:dyDescent="0.25">
      <c r="C13" s="2"/>
      <c r="G13" s="12"/>
      <c r="Q13">
        <v>8</v>
      </c>
      <c r="R13" s="17">
        <v>9.5821356262013171E-2</v>
      </c>
      <c r="S13" s="17">
        <v>9.5821356262013171E-2</v>
      </c>
      <c r="T13" s="17">
        <v>9.5821356262013171E-2</v>
      </c>
    </row>
    <row r="14" spans="2:20" ht="16" thickTop="1" x14ac:dyDescent="0.2">
      <c r="G14" s="12"/>
      <c r="Q14" s="7">
        <v>9</v>
      </c>
      <c r="R14" s="17">
        <v>9.5821356262013171E-2</v>
      </c>
      <c r="S14" s="17">
        <v>9.5821356262013171E-2</v>
      </c>
      <c r="T14" s="17">
        <v>9.5821356262013171E-2</v>
      </c>
    </row>
    <row r="15" spans="2:20" x14ac:dyDescent="0.2">
      <c r="D15" s="3"/>
      <c r="G15" s="12"/>
      <c r="H15" t="s">
        <v>14</v>
      </c>
      <c r="I15" s="3">
        <f>SUM(I4:I13)</f>
        <v>202.82803185000003</v>
      </c>
      <c r="Q15">
        <v>10</v>
      </c>
      <c r="R15" s="17">
        <v>9.5821356262013171E-2</v>
      </c>
      <c r="S15" s="17">
        <v>9.5821356262013171E-2</v>
      </c>
      <c r="T15" s="17">
        <v>9.5821356262013171E-2</v>
      </c>
    </row>
    <row r="16" spans="2:20" x14ac:dyDescent="0.2">
      <c r="D16" s="3"/>
      <c r="G16" s="12"/>
      <c r="H16" t="s">
        <v>15</v>
      </c>
      <c r="I16" s="3">
        <f>EXP(I15)</f>
        <v>1.2220669744918472E+88</v>
      </c>
    </row>
    <row r="17" spans="1:9" x14ac:dyDescent="0.2">
      <c r="D17" s="4"/>
      <c r="G17" s="12"/>
      <c r="H17" t="s">
        <v>16</v>
      </c>
      <c r="I17" s="4">
        <f>I16/(1+I16)</f>
        <v>1</v>
      </c>
    </row>
    <row r="18" spans="1:9" x14ac:dyDescent="0.2">
      <c r="G18" s="12"/>
    </row>
    <row r="19" spans="1:9" x14ac:dyDescent="0.2">
      <c r="G19" s="12"/>
    </row>
    <row r="20" spans="1:9" x14ac:dyDescent="0.2">
      <c r="F20" s="1" t="s">
        <v>66</v>
      </c>
      <c r="G20" s="12"/>
    </row>
    <row r="21" spans="1:9" x14ac:dyDescent="0.2">
      <c r="F21" s="9" t="s">
        <v>62</v>
      </c>
      <c r="G21" s="14" t="s">
        <v>61</v>
      </c>
      <c r="H21" s="9" t="s">
        <v>63</v>
      </c>
      <c r="I21" s="9" t="s">
        <v>64</v>
      </c>
    </row>
    <row r="22" spans="1:9" x14ac:dyDescent="0.2">
      <c r="F22" t="s">
        <v>4</v>
      </c>
      <c r="G22" s="12">
        <f>B36</f>
        <v>-0.64105745999999997</v>
      </c>
      <c r="H22" s="8">
        <f>C4</f>
        <v>1</v>
      </c>
      <c r="I22">
        <f t="shared" ref="I22:I30" si="5">G22*H22</f>
        <v>-0.64105745999999997</v>
      </c>
    </row>
    <row r="23" spans="1:9" x14ac:dyDescent="0.2">
      <c r="F23" t="s">
        <v>5</v>
      </c>
      <c r="G23" s="12">
        <f t="shared" ref="G23:G30" si="6">B37</f>
        <v>-0.44446132999999999</v>
      </c>
      <c r="H23" s="8">
        <f t="shared" ref="H23:H30" si="7">C5</f>
        <v>45</v>
      </c>
      <c r="I23">
        <f t="shared" si="5"/>
        <v>-20.000759849999998</v>
      </c>
    </row>
    <row r="24" spans="1:9" x14ac:dyDescent="0.2">
      <c r="A24" t="s">
        <v>20</v>
      </c>
      <c r="B24" s="5">
        <v>216.96007978</v>
      </c>
      <c r="F24" t="s">
        <v>6</v>
      </c>
      <c r="G24" s="12">
        <f t="shared" si="6"/>
        <v>-1.3895609</v>
      </c>
      <c r="H24" s="8">
        <f t="shared" si="7"/>
        <v>100</v>
      </c>
      <c r="I24">
        <f t="shared" si="5"/>
        <v>-138.95608999999999</v>
      </c>
    </row>
    <row r="25" spans="1:9" x14ac:dyDescent="0.2">
      <c r="A25" t="s">
        <v>21</v>
      </c>
      <c r="B25" s="5">
        <v>7.7388120000000005E-2</v>
      </c>
      <c r="F25" t="s">
        <v>7</v>
      </c>
      <c r="G25" s="12">
        <f t="shared" si="6"/>
        <v>-0.30310230999999999</v>
      </c>
      <c r="H25" s="8">
        <f t="shared" si="7"/>
        <v>3</v>
      </c>
      <c r="I25">
        <f t="shared" si="5"/>
        <v>-0.90930692999999996</v>
      </c>
    </row>
    <row r="26" spans="1:9" x14ac:dyDescent="0.2">
      <c r="A26" t="s">
        <v>22</v>
      </c>
      <c r="B26" s="5">
        <v>15</v>
      </c>
      <c r="F26" t="s">
        <v>8</v>
      </c>
      <c r="G26" s="12">
        <f t="shared" si="6"/>
        <v>-1.37553061</v>
      </c>
      <c r="H26" s="8">
        <f t="shared" si="7"/>
        <v>5</v>
      </c>
      <c r="I26">
        <f t="shared" si="5"/>
        <v>-6.8776530500000002</v>
      </c>
    </row>
    <row r="27" spans="1:9" x14ac:dyDescent="0.2">
      <c r="A27" t="s">
        <v>23</v>
      </c>
      <c r="B27" s="5">
        <v>0.20605807000000001</v>
      </c>
      <c r="F27" t="s">
        <v>9</v>
      </c>
      <c r="G27" s="12">
        <f t="shared" si="6"/>
        <v>-0.90610767000000003</v>
      </c>
      <c r="H27" s="8">
        <f t="shared" si="7"/>
        <v>1</v>
      </c>
      <c r="I27">
        <f t="shared" si="5"/>
        <v>-0.90610767000000003</v>
      </c>
    </row>
    <row r="28" spans="1:9" x14ac:dyDescent="0.2">
      <c r="A28" t="s">
        <v>24</v>
      </c>
      <c r="B28" s="5">
        <v>0.81468640999999997</v>
      </c>
      <c r="F28" t="s">
        <v>11</v>
      </c>
      <c r="G28" s="12">
        <f t="shared" si="6"/>
        <v>-1.237517E-2</v>
      </c>
      <c r="H28" s="8">
        <f t="shared" si="7"/>
        <v>1</v>
      </c>
      <c r="I28">
        <f t="shared" si="5"/>
        <v>-1.237517E-2</v>
      </c>
    </row>
    <row r="29" spans="1:9" x14ac:dyDescent="0.2">
      <c r="A29" t="s">
        <v>25</v>
      </c>
      <c r="B29" s="5">
        <v>1.5982550099999999</v>
      </c>
      <c r="F29" t="s">
        <v>12</v>
      </c>
      <c r="G29" s="12">
        <f t="shared" si="6"/>
        <v>-1.7666085</v>
      </c>
      <c r="H29" s="8">
        <f t="shared" si="7"/>
        <v>1</v>
      </c>
      <c r="I29">
        <f t="shared" si="5"/>
        <v>-1.7666085</v>
      </c>
    </row>
    <row r="30" spans="1:9" x14ac:dyDescent="0.2">
      <c r="A30" t="s">
        <v>26</v>
      </c>
      <c r="B30" s="5">
        <v>0.76990839</v>
      </c>
      <c r="F30" t="s">
        <v>13</v>
      </c>
      <c r="G30" s="12">
        <f t="shared" si="6"/>
        <v>0.48860658000000001</v>
      </c>
      <c r="H30" s="8">
        <f t="shared" si="7"/>
        <v>1</v>
      </c>
      <c r="I30">
        <f t="shared" si="5"/>
        <v>0.48860658000000001</v>
      </c>
    </row>
    <row r="31" spans="1:9" x14ac:dyDescent="0.2">
      <c r="A31" t="s">
        <v>27</v>
      </c>
      <c r="B31" s="5">
        <v>0.73938661000000006</v>
      </c>
      <c r="F31" s="8"/>
      <c r="G31" s="12"/>
      <c r="H31" s="8"/>
    </row>
    <row r="32" spans="1:9" x14ac:dyDescent="0.2">
      <c r="A32" t="s">
        <v>28</v>
      </c>
      <c r="B32" s="5">
        <v>0.53920710999999999</v>
      </c>
      <c r="F32" s="8"/>
      <c r="G32" s="15"/>
      <c r="H32" s="8"/>
      <c r="I32" s="8"/>
    </row>
    <row r="33" spans="1:9" x14ac:dyDescent="0.2">
      <c r="A33" t="s">
        <v>30</v>
      </c>
      <c r="B33" s="5">
        <v>-1.11017583</v>
      </c>
      <c r="F33" s="8"/>
      <c r="G33" s="15"/>
      <c r="H33" t="s">
        <v>14</v>
      </c>
      <c r="I33" s="3">
        <f>SUM(I22:I31)</f>
        <v>-169.58135204999999</v>
      </c>
    </row>
    <row r="34" spans="1:9" x14ac:dyDescent="0.2">
      <c r="A34" t="s">
        <v>31</v>
      </c>
      <c r="B34" s="5">
        <v>0.43370141000000001</v>
      </c>
      <c r="F34" s="8"/>
      <c r="G34" s="15"/>
      <c r="H34" t="s">
        <v>15</v>
      </c>
      <c r="I34" s="3">
        <f>EXP(I33)</f>
        <v>2.2477839765189625E-74</v>
      </c>
    </row>
    <row r="35" spans="1:9" x14ac:dyDescent="0.2">
      <c r="A35" t="s">
        <v>32</v>
      </c>
      <c r="B35" s="5">
        <v>0.26619342000000001</v>
      </c>
      <c r="F35" s="8"/>
      <c r="G35" s="15"/>
      <c r="H35" t="s">
        <v>16</v>
      </c>
      <c r="I35" s="4">
        <f>I34/(1+I34)</f>
        <v>2.2477839765189625E-74</v>
      </c>
    </row>
    <row r="36" spans="1:9" x14ac:dyDescent="0.2">
      <c r="A36" t="s">
        <v>33</v>
      </c>
      <c r="B36" s="5">
        <v>-0.64105745999999997</v>
      </c>
      <c r="G36" s="12"/>
    </row>
    <row r="37" spans="1:9" x14ac:dyDescent="0.2">
      <c r="A37" t="s">
        <v>34</v>
      </c>
      <c r="B37" s="5">
        <v>-0.44446132999999999</v>
      </c>
      <c r="G37" s="12"/>
    </row>
    <row r="38" spans="1:9" x14ac:dyDescent="0.2">
      <c r="A38" t="s">
        <v>35</v>
      </c>
      <c r="B38" s="5">
        <v>-1.3895609</v>
      </c>
      <c r="F38" s="1" t="s">
        <v>67</v>
      </c>
      <c r="G38" s="12"/>
    </row>
    <row r="39" spans="1:9" x14ac:dyDescent="0.2">
      <c r="A39" t="s">
        <v>36</v>
      </c>
      <c r="B39" s="5">
        <v>-0.30310230999999999</v>
      </c>
      <c r="F39" s="9" t="s">
        <v>62</v>
      </c>
      <c r="G39" s="14" t="s">
        <v>61</v>
      </c>
      <c r="H39" s="9" t="s">
        <v>63</v>
      </c>
      <c r="I39" s="9" t="s">
        <v>64</v>
      </c>
    </row>
    <row r="40" spans="1:9" x14ac:dyDescent="0.2">
      <c r="A40" t="s">
        <v>37</v>
      </c>
      <c r="B40" s="5">
        <v>-1.37553061</v>
      </c>
      <c r="F40" t="s">
        <v>4</v>
      </c>
      <c r="G40" s="12">
        <f>B45</f>
        <v>-2.0811921099999999</v>
      </c>
      <c r="H40" s="8">
        <f t="shared" ref="H40:H48" si="8">C4</f>
        <v>1</v>
      </c>
      <c r="I40">
        <f>G40*H40</f>
        <v>-2.0811921099999999</v>
      </c>
    </row>
    <row r="41" spans="1:9" x14ac:dyDescent="0.2">
      <c r="A41" t="s">
        <v>38</v>
      </c>
      <c r="B41" s="5">
        <v>-0.90610767000000003</v>
      </c>
      <c r="F41" t="s">
        <v>5</v>
      </c>
      <c r="G41" s="12">
        <f t="shared" ref="G41:G48" si="9">B46</f>
        <v>-4.6030837599999996</v>
      </c>
      <c r="H41" s="8">
        <f t="shared" si="8"/>
        <v>45</v>
      </c>
      <c r="I41">
        <f t="shared" ref="I41:I48" si="10">G41*H41</f>
        <v>-207.13876919999998</v>
      </c>
    </row>
    <row r="42" spans="1:9" x14ac:dyDescent="0.2">
      <c r="A42" t="s">
        <v>40</v>
      </c>
      <c r="B42" s="5">
        <v>-1.237517E-2</v>
      </c>
      <c r="F42" t="s">
        <v>6</v>
      </c>
      <c r="G42" s="12">
        <f t="shared" si="9"/>
        <v>-1.11522677</v>
      </c>
      <c r="H42" s="8">
        <f t="shared" si="8"/>
        <v>100</v>
      </c>
      <c r="I42">
        <f t="shared" si="10"/>
        <v>-111.522677</v>
      </c>
    </row>
    <row r="43" spans="1:9" x14ac:dyDescent="0.2">
      <c r="A43" t="s">
        <v>41</v>
      </c>
      <c r="B43" s="5">
        <v>-1.7666085</v>
      </c>
      <c r="F43" t="s">
        <v>7</v>
      </c>
      <c r="G43" s="12">
        <f t="shared" si="9"/>
        <v>-2.2654120199999999</v>
      </c>
      <c r="H43" s="8">
        <f t="shared" si="8"/>
        <v>3</v>
      </c>
      <c r="I43">
        <f t="shared" si="10"/>
        <v>-6.79623606</v>
      </c>
    </row>
    <row r="44" spans="1:9" x14ac:dyDescent="0.2">
      <c r="A44" t="s">
        <v>42</v>
      </c>
      <c r="B44" s="5">
        <v>0.48860658000000001</v>
      </c>
      <c r="F44" t="s">
        <v>8</v>
      </c>
      <c r="G44" s="12">
        <f t="shared" si="9"/>
        <v>-1.5488285500000001</v>
      </c>
      <c r="H44" s="8">
        <f t="shared" si="8"/>
        <v>5</v>
      </c>
      <c r="I44">
        <f t="shared" si="10"/>
        <v>-7.74414275</v>
      </c>
    </row>
    <row r="45" spans="1:9" x14ac:dyDescent="0.2">
      <c r="A45" t="s">
        <v>43</v>
      </c>
      <c r="B45" s="5">
        <v>-2.0811921099999999</v>
      </c>
      <c r="F45" t="s">
        <v>9</v>
      </c>
      <c r="G45" s="12">
        <f t="shared" si="9"/>
        <v>7.5354389999999993E-2</v>
      </c>
      <c r="H45" s="8">
        <f t="shared" si="8"/>
        <v>1</v>
      </c>
      <c r="I45">
        <f t="shared" si="10"/>
        <v>7.5354389999999993E-2</v>
      </c>
    </row>
    <row r="46" spans="1:9" x14ac:dyDescent="0.2">
      <c r="A46" t="s">
        <v>44</v>
      </c>
      <c r="B46" s="5">
        <v>-4.6030837599999996</v>
      </c>
      <c r="F46" t="s">
        <v>11</v>
      </c>
      <c r="G46" s="12">
        <f t="shared" si="9"/>
        <v>-0.65771630999999997</v>
      </c>
      <c r="H46" s="8">
        <f t="shared" si="8"/>
        <v>1</v>
      </c>
      <c r="I46">
        <f t="shared" si="10"/>
        <v>-0.65771630999999997</v>
      </c>
    </row>
    <row r="47" spans="1:9" x14ac:dyDescent="0.2">
      <c r="A47" t="s">
        <v>45</v>
      </c>
      <c r="B47" s="5">
        <v>-1.11522677</v>
      </c>
      <c r="F47" t="s">
        <v>12</v>
      </c>
      <c r="G47" s="12">
        <f t="shared" si="9"/>
        <v>-1.4157815899999999</v>
      </c>
      <c r="H47" s="8">
        <f t="shared" si="8"/>
        <v>1</v>
      </c>
      <c r="I47">
        <f t="shared" si="10"/>
        <v>-1.4157815899999999</v>
      </c>
    </row>
    <row r="48" spans="1:9" x14ac:dyDescent="0.2">
      <c r="A48" t="s">
        <v>46</v>
      </c>
      <c r="B48" s="5">
        <v>-2.2654120199999999</v>
      </c>
      <c r="F48" t="s">
        <v>13</v>
      </c>
      <c r="G48" s="12">
        <f t="shared" si="9"/>
        <v>-1.0973644300000001</v>
      </c>
      <c r="H48" s="8">
        <f t="shared" si="8"/>
        <v>1</v>
      </c>
      <c r="I48">
        <f t="shared" si="10"/>
        <v>-1.0973644300000001</v>
      </c>
    </row>
    <row r="49" spans="1:9" x14ac:dyDescent="0.2">
      <c r="A49" t="s">
        <v>47</v>
      </c>
      <c r="B49" s="5">
        <v>-1.5488285500000001</v>
      </c>
      <c r="F49" s="8"/>
      <c r="G49" s="12"/>
      <c r="H49" s="8"/>
    </row>
    <row r="50" spans="1:9" x14ac:dyDescent="0.2">
      <c r="A50" t="s">
        <v>48</v>
      </c>
      <c r="B50" s="5">
        <v>7.5354389999999993E-2</v>
      </c>
      <c r="F50" s="8"/>
      <c r="G50" s="8"/>
      <c r="H50" s="8"/>
      <c r="I50" s="8"/>
    </row>
    <row r="51" spans="1:9" x14ac:dyDescent="0.2">
      <c r="A51" t="s">
        <v>50</v>
      </c>
      <c r="B51" s="5">
        <v>-0.65771630999999997</v>
      </c>
      <c r="F51" s="8"/>
      <c r="G51" s="8"/>
      <c r="H51" t="s">
        <v>14</v>
      </c>
      <c r="I51" s="3">
        <f>SUM(I40:I49)</f>
        <v>-338.37852506000002</v>
      </c>
    </row>
    <row r="52" spans="1:9" x14ac:dyDescent="0.2">
      <c r="A52" t="s">
        <v>51</v>
      </c>
      <c r="B52" s="5">
        <v>-1.4157815899999999</v>
      </c>
      <c r="F52" s="8"/>
      <c r="G52" s="8"/>
      <c r="H52" t="s">
        <v>15</v>
      </c>
      <c r="I52" s="3">
        <f>EXP(I51)</f>
        <v>1.1068117777362572E-147</v>
      </c>
    </row>
    <row r="53" spans="1:9" x14ac:dyDescent="0.2">
      <c r="A53" t="s">
        <v>52</v>
      </c>
      <c r="B53" s="5">
        <v>-1.0973644300000001</v>
      </c>
      <c r="F53" s="8"/>
      <c r="G53" s="8"/>
      <c r="H53" t="s">
        <v>16</v>
      </c>
      <c r="I53" s="4">
        <f>I52/(1+I52)</f>
        <v>1.1068117777362572E-147</v>
      </c>
    </row>
    <row r="54" spans="1:9" x14ac:dyDescent="0.2">
      <c r="A54" t="s">
        <v>53</v>
      </c>
      <c r="B54" s="5">
        <v>-1.5306993600000001</v>
      </c>
    </row>
    <row r="55" spans="1:9" x14ac:dyDescent="0.2">
      <c r="A55" t="s">
        <v>54</v>
      </c>
      <c r="B55" s="5">
        <v>-0.71384201000000003</v>
      </c>
    </row>
    <row r="56" spans="1:9" x14ac:dyDescent="0.2">
      <c r="A56" t="s">
        <v>55</v>
      </c>
      <c r="B56" s="5">
        <v>-0.26162644000000002</v>
      </c>
    </row>
    <row r="57" spans="1:9" x14ac:dyDescent="0.2">
      <c r="A57" t="s">
        <v>56</v>
      </c>
      <c r="B57" s="5">
        <v>-0.12464335</v>
      </c>
    </row>
    <row r="58" spans="1:9" x14ac:dyDescent="0.2">
      <c r="B58" s="5"/>
    </row>
    <row r="59" spans="1:9" x14ac:dyDescent="0.2">
      <c r="B59" s="5"/>
    </row>
    <row r="60" spans="1:9" x14ac:dyDescent="0.2">
      <c r="B60" s="5"/>
    </row>
    <row r="61" spans="1:9" x14ac:dyDescent="0.2">
      <c r="B61" s="5"/>
    </row>
    <row r="62" spans="1:9" x14ac:dyDescent="0.2">
      <c r="B62" s="5"/>
    </row>
    <row r="63" spans="1:9" x14ac:dyDescent="0.2">
      <c r="B63" s="5"/>
    </row>
    <row r="64" spans="1:9" x14ac:dyDescent="0.2">
      <c r="B64" s="5"/>
    </row>
    <row r="65" spans="2:2" x14ac:dyDescent="0.2">
      <c r="B65" s="5"/>
    </row>
    <row r="66" spans="2:2" x14ac:dyDescent="0.2">
      <c r="B66" s="5"/>
    </row>
    <row r="67" spans="2:2" x14ac:dyDescent="0.2">
      <c r="B67" s="5"/>
    </row>
    <row r="68" spans="2:2" x14ac:dyDescent="0.2">
      <c r="B68" s="5"/>
    </row>
    <row r="69" spans="2:2" x14ac:dyDescent="0.2">
      <c r="B69" s="5"/>
    </row>
    <row r="70" spans="2:2" x14ac:dyDescent="0.2">
      <c r="B70" s="5"/>
    </row>
    <row r="71" spans="2:2" x14ac:dyDescent="0.2">
      <c r="B71" s="5"/>
    </row>
    <row r="72" spans="2:2" x14ac:dyDescent="0.2">
      <c r="B72" s="5"/>
    </row>
    <row r="73" spans="2:2" x14ac:dyDescent="0.2">
      <c r="B73" s="5"/>
    </row>
  </sheetData>
  <conditionalFormatting sqref="R5:T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B5265-744B-435E-AECC-D44446E47C26}">
  <dimension ref="A2:T73"/>
  <sheetViews>
    <sheetView topLeftCell="A18" workbookViewId="0">
      <selection activeCell="B10" sqref="B10"/>
    </sheetView>
  </sheetViews>
  <sheetFormatPr baseColWidth="10" defaultColWidth="11.5" defaultRowHeight="15" x14ac:dyDescent="0.2"/>
  <cols>
    <col min="1" max="1" width="24.5" bestFit="1" customWidth="1"/>
    <col min="18" max="20" width="18.83203125" bestFit="1" customWidth="1"/>
  </cols>
  <sheetData>
    <row r="2" spans="2:20" x14ac:dyDescent="0.2">
      <c r="F2" s="1" t="s">
        <v>65</v>
      </c>
      <c r="K2" s="1" t="s">
        <v>68</v>
      </c>
      <c r="L2" s="1"/>
      <c r="M2" s="1"/>
      <c r="N2" s="1"/>
    </row>
    <row r="3" spans="2:20" x14ac:dyDescent="0.2">
      <c r="B3" s="1" t="s">
        <v>62</v>
      </c>
      <c r="C3" s="1" t="s">
        <v>63</v>
      </c>
      <c r="F3" s="1" t="s">
        <v>62</v>
      </c>
      <c r="G3" s="1" t="s">
        <v>61</v>
      </c>
      <c r="H3" s="1" t="s">
        <v>63</v>
      </c>
      <c r="I3" s="1" t="s">
        <v>64</v>
      </c>
      <c r="K3" s="1" t="s">
        <v>0</v>
      </c>
      <c r="L3" s="1" t="s">
        <v>61</v>
      </c>
      <c r="M3" s="1" t="s">
        <v>63</v>
      </c>
      <c r="N3" s="1" t="s">
        <v>64</v>
      </c>
      <c r="R3" t="s">
        <v>9</v>
      </c>
    </row>
    <row r="4" spans="2:20" ht="16" thickBot="1" x14ac:dyDescent="0.25">
      <c r="B4" t="s">
        <v>4</v>
      </c>
      <c r="C4" s="2">
        <v>1</v>
      </c>
      <c r="F4" t="s">
        <v>4</v>
      </c>
      <c r="G4" s="12">
        <f t="shared" ref="G4:G13" si="0">B37</f>
        <v>-6.7327909999999997</v>
      </c>
      <c r="H4">
        <f>C4</f>
        <v>1</v>
      </c>
      <c r="I4">
        <f>G4*H4</f>
        <v>-6.7327909999999997</v>
      </c>
      <c r="K4" t="s">
        <v>4</v>
      </c>
      <c r="L4">
        <v>-0.59796720000000003</v>
      </c>
      <c r="M4">
        <v>1</v>
      </c>
      <c r="N4">
        <f>L4*M4</f>
        <v>-0.59796720000000003</v>
      </c>
      <c r="Q4" s="6">
        <f>N11</f>
        <v>0.64200542255435122</v>
      </c>
      <c r="R4">
        <v>1</v>
      </c>
      <c r="S4">
        <v>2</v>
      </c>
      <c r="T4">
        <v>3</v>
      </c>
    </row>
    <row r="5" spans="2:20" ht="17" thickTop="1" thickBot="1" x14ac:dyDescent="0.25">
      <c r="B5" t="s">
        <v>5</v>
      </c>
      <c r="C5" s="2">
        <v>20</v>
      </c>
      <c r="F5" t="s">
        <v>5</v>
      </c>
      <c r="G5" s="12">
        <f t="shared" si="0"/>
        <v>8.2550269999999999E-3</v>
      </c>
      <c r="H5">
        <f t="shared" ref="H5:H13" si="1">C5</f>
        <v>20</v>
      </c>
      <c r="I5">
        <f t="shared" ref="I5:I13" si="2">G5*H5</f>
        <v>0.16510053999999999</v>
      </c>
      <c r="K5" t="s">
        <v>69</v>
      </c>
      <c r="L5">
        <v>11.89235</v>
      </c>
      <c r="M5" s="6">
        <f>I17</f>
        <v>0.45902862853132559</v>
      </c>
      <c r="N5">
        <f t="shared" ref="N5:N7" si="3">L5*M5</f>
        <v>5.4589291105145099</v>
      </c>
      <c r="P5" t="s">
        <v>8</v>
      </c>
      <c r="Q5">
        <v>0</v>
      </c>
      <c r="R5" s="6">
        <f t="dataTable" ref="R5:T15" dt2D="1" dtr="1" r1="C9" r2="C8"/>
        <v>3.1803114925073171E-2</v>
      </c>
      <c r="S5" s="6">
        <v>0.12942716462346193</v>
      </c>
      <c r="T5" s="6">
        <v>0.5937314077012299</v>
      </c>
    </row>
    <row r="6" spans="2:20" ht="17" thickTop="1" thickBot="1" x14ac:dyDescent="0.25">
      <c r="B6" t="s">
        <v>6</v>
      </c>
      <c r="C6" s="2">
        <v>70</v>
      </c>
      <c r="F6" t="s">
        <v>6</v>
      </c>
      <c r="G6" s="12">
        <f t="shared" si="0"/>
        <v>2.4037579999999999E-2</v>
      </c>
      <c r="H6">
        <f t="shared" si="1"/>
        <v>70</v>
      </c>
      <c r="I6">
        <f t="shared" si="2"/>
        <v>1.6826306</v>
      </c>
      <c r="K6" t="s">
        <v>70</v>
      </c>
      <c r="L6">
        <v>-1.738839</v>
      </c>
      <c r="M6" s="6">
        <f>I35</f>
        <v>1</v>
      </c>
      <c r="N6">
        <f t="shared" si="3"/>
        <v>-1.738839</v>
      </c>
      <c r="Q6" s="7">
        <v>1</v>
      </c>
      <c r="R6" s="6">
        <v>3.3221077445793071E-2</v>
      </c>
      <c r="S6" s="6">
        <v>0.13848679475607714</v>
      </c>
      <c r="T6" s="6">
        <v>0.61811837770836053</v>
      </c>
    </row>
    <row r="7" spans="2:20" ht="17" thickTop="1" thickBot="1" x14ac:dyDescent="0.25">
      <c r="B7" t="s">
        <v>7</v>
      </c>
      <c r="C7" s="2">
        <v>0</v>
      </c>
      <c r="F7" t="s">
        <v>7</v>
      </c>
      <c r="G7" s="12">
        <f t="shared" si="0"/>
        <v>0.28404160000000001</v>
      </c>
      <c r="H7">
        <f t="shared" si="1"/>
        <v>0</v>
      </c>
      <c r="I7">
        <f t="shared" si="2"/>
        <v>0</v>
      </c>
      <c r="K7" t="s">
        <v>71</v>
      </c>
      <c r="L7">
        <v>-2.5380440000000002</v>
      </c>
      <c r="M7" s="6">
        <f>I53</f>
        <v>1</v>
      </c>
      <c r="N7">
        <f t="shared" si="3"/>
        <v>-2.5380440000000002</v>
      </c>
      <c r="Q7">
        <v>2</v>
      </c>
      <c r="R7" s="6">
        <v>3.4739750752107487E-2</v>
      </c>
      <c r="S7" s="6">
        <v>0.14824124781358367</v>
      </c>
      <c r="T7" s="6">
        <v>0.64200542255435122</v>
      </c>
    </row>
    <row r="8" spans="2:20" ht="17" thickTop="1" thickBot="1" x14ac:dyDescent="0.25">
      <c r="B8" t="s">
        <v>8</v>
      </c>
      <c r="C8" s="2">
        <v>2</v>
      </c>
      <c r="F8" t="s">
        <v>8</v>
      </c>
      <c r="G8" s="12">
        <f t="shared" si="0"/>
        <v>3.4765190000000001E-2</v>
      </c>
      <c r="H8">
        <f t="shared" si="1"/>
        <v>2</v>
      </c>
      <c r="I8">
        <f t="shared" si="2"/>
        <v>6.9530380000000003E-2</v>
      </c>
      <c r="Q8" s="7">
        <v>3</v>
      </c>
      <c r="R8" s="6">
        <v>3.6367431646617633E-2</v>
      </c>
      <c r="S8" s="6">
        <v>0.15873258957904007</v>
      </c>
      <c r="T8" s="6">
        <v>0.66527271201952998</v>
      </c>
    </row>
    <row r="9" spans="2:20" ht="17" thickTop="1" thickBot="1" x14ac:dyDescent="0.25">
      <c r="B9" t="s">
        <v>9</v>
      </c>
      <c r="C9" s="2">
        <v>3</v>
      </c>
      <c r="F9" t="s">
        <v>9</v>
      </c>
      <c r="G9" s="12">
        <f t="shared" si="0"/>
        <v>0.86674419999999996</v>
      </c>
      <c r="H9">
        <f t="shared" si="1"/>
        <v>3</v>
      </c>
      <c r="I9">
        <f t="shared" si="2"/>
        <v>2.6002326</v>
      </c>
      <c r="M9" t="s">
        <v>14</v>
      </c>
      <c r="N9" s="3">
        <f>SUM(N4:N7)</f>
        <v>0.58407891051450944</v>
      </c>
      <c r="Q9">
        <v>4</v>
      </c>
      <c r="R9" s="6">
        <v>3.811315726826224E-2</v>
      </c>
      <c r="S9" s="6">
        <v>0.1700022837293397</v>
      </c>
      <c r="T9" s="6">
        <v>0.68781291285979795</v>
      </c>
    </row>
    <row r="10" spans="2:20" ht="17" thickTop="1" thickBot="1" x14ac:dyDescent="0.25">
      <c r="B10" t="s">
        <v>10</v>
      </c>
      <c r="C10" s="2">
        <v>1</v>
      </c>
      <c r="F10" t="s">
        <v>10</v>
      </c>
      <c r="G10" s="12">
        <f t="shared" si="0"/>
        <v>-0.39457520000000001</v>
      </c>
      <c r="H10">
        <f t="shared" si="1"/>
        <v>1</v>
      </c>
      <c r="I10">
        <f t="shared" si="2"/>
        <v>-0.39457520000000001</v>
      </c>
      <c r="M10" t="s">
        <v>15</v>
      </c>
      <c r="N10" s="3">
        <f>EXP(N9)</f>
        <v>1.7933383995231635</v>
      </c>
      <c r="Q10" s="7">
        <v>5</v>
      </c>
      <c r="R10" s="6">
        <v>3.9986770552763937E-2</v>
      </c>
      <c r="S10" s="6">
        <v>0.18209038003780437</v>
      </c>
      <c r="T10" s="6">
        <v>0.70953302996920675</v>
      </c>
    </row>
    <row r="11" spans="2:20" ht="17" thickTop="1" thickBot="1" x14ac:dyDescent="0.25">
      <c r="B11" t="s">
        <v>11</v>
      </c>
      <c r="C11" s="2">
        <v>2</v>
      </c>
      <c r="F11" t="s">
        <v>11</v>
      </c>
      <c r="G11" s="12">
        <f t="shared" si="0"/>
        <v>1.636002</v>
      </c>
      <c r="H11">
        <f t="shared" si="1"/>
        <v>2</v>
      </c>
      <c r="I11">
        <f t="shared" si="2"/>
        <v>3.2720039999999999</v>
      </c>
      <c r="M11" t="s">
        <v>16</v>
      </c>
      <c r="N11" s="4">
        <f>N10/(1+N10)</f>
        <v>0.64200542255435122</v>
      </c>
      <c r="Q11">
        <v>6</v>
      </c>
      <c r="R11" s="6">
        <v>4.1998990425184193E-2</v>
      </c>
      <c r="S11" s="6">
        <v>0.19503455957910526</v>
      </c>
      <c r="T11" s="6">
        <v>0.73035564402496467</v>
      </c>
    </row>
    <row r="12" spans="2:20" ht="17" thickTop="1" thickBot="1" x14ac:dyDescent="0.25">
      <c r="B12" t="s">
        <v>12</v>
      </c>
      <c r="C12" s="2">
        <v>1</v>
      </c>
      <c r="F12" t="s">
        <v>12</v>
      </c>
      <c r="G12" s="12">
        <f t="shared" si="0"/>
        <v>-0.21736839999999999</v>
      </c>
      <c r="H12">
        <f t="shared" si="1"/>
        <v>1</v>
      </c>
      <c r="I12">
        <f t="shared" si="2"/>
        <v>-0.21736839999999999</v>
      </c>
      <c r="Q12" s="7">
        <v>7</v>
      </c>
      <c r="R12" s="6">
        <v>4.4161486740255891E-2</v>
      </c>
      <c r="S12" s="6">
        <v>0.20886903658092862</v>
      </c>
      <c r="T12" s="6">
        <v>0.75021953438495703</v>
      </c>
    </row>
    <row r="13" spans="2:20" ht="17" thickTop="1" thickBot="1" x14ac:dyDescent="0.25">
      <c r="B13" t="s">
        <v>13</v>
      </c>
      <c r="C13" s="2">
        <v>1</v>
      </c>
      <c r="F13" t="s">
        <v>13</v>
      </c>
      <c r="G13" s="12">
        <f t="shared" si="0"/>
        <v>-0.60901729999999998</v>
      </c>
      <c r="H13">
        <f t="shared" si="1"/>
        <v>1</v>
      </c>
      <c r="I13">
        <f t="shared" si="2"/>
        <v>-0.60901729999999998</v>
      </c>
      <c r="Q13">
        <v>8</v>
      </c>
      <c r="R13" s="6">
        <v>4.6486959880048938E-2</v>
      </c>
      <c r="S13" s="6">
        <v>0.22362332405168345</v>
      </c>
      <c r="T13" s="6">
        <v>0.76907971509877915</v>
      </c>
    </row>
    <row r="14" spans="2:20" ht="16" thickTop="1" x14ac:dyDescent="0.2">
      <c r="G14" s="12"/>
      <c r="Q14" s="7">
        <v>9</v>
      </c>
      <c r="R14" s="6">
        <v>4.8989224779372828E-2</v>
      </c>
      <c r="S14" s="6">
        <v>0.2393208798011276</v>
      </c>
      <c r="T14" s="6">
        <v>0.78690694431976682</v>
      </c>
    </row>
    <row r="15" spans="2:20" x14ac:dyDescent="0.2">
      <c r="D15" s="3"/>
      <c r="G15" s="12"/>
      <c r="H15" t="s">
        <v>14</v>
      </c>
      <c r="I15" s="3">
        <f>SUM(I4:I13)</f>
        <v>-0.16425378000000068</v>
      </c>
      <c r="Q15">
        <v>10</v>
      </c>
      <c r="R15" s="6">
        <v>5.1683298970034715E-2</v>
      </c>
      <c r="S15" s="6">
        <v>0.2559776608504975</v>
      </c>
      <c r="T15" s="6">
        <v>0.80368679098389695</v>
      </c>
    </row>
    <row r="16" spans="2:20" x14ac:dyDescent="0.2">
      <c r="D16" s="3"/>
      <c r="G16" s="12"/>
      <c r="H16" t="s">
        <v>15</v>
      </c>
      <c r="I16" s="3">
        <f>EXP(I15)</f>
        <v>0.8485266554588945</v>
      </c>
    </row>
    <row r="17" spans="1:9" x14ac:dyDescent="0.2">
      <c r="D17" s="4"/>
      <c r="G17" s="12"/>
      <c r="H17" t="s">
        <v>16</v>
      </c>
      <c r="I17" s="4">
        <f>I16/(1+I16)</f>
        <v>0.45902862853132559</v>
      </c>
    </row>
    <row r="18" spans="1:9" x14ac:dyDescent="0.2">
      <c r="G18" s="12"/>
    </row>
    <row r="19" spans="1:9" x14ac:dyDescent="0.2">
      <c r="G19" s="12"/>
    </row>
    <row r="20" spans="1:9" x14ac:dyDescent="0.2">
      <c r="F20" s="1" t="s">
        <v>66</v>
      </c>
      <c r="G20" s="12"/>
    </row>
    <row r="21" spans="1:9" x14ac:dyDescent="0.2">
      <c r="F21" s="9" t="s">
        <v>62</v>
      </c>
      <c r="G21" s="14" t="s">
        <v>61</v>
      </c>
      <c r="H21" s="9" t="s">
        <v>63</v>
      </c>
      <c r="I21" s="9" t="s">
        <v>64</v>
      </c>
    </row>
    <row r="22" spans="1:9" x14ac:dyDescent="0.2">
      <c r="F22" s="8" t="s">
        <v>4</v>
      </c>
      <c r="G22" s="12">
        <f t="shared" ref="G22:G31" si="4">B48</f>
        <v>1.1015729999999999</v>
      </c>
      <c r="H22" s="8">
        <f>C4</f>
        <v>1</v>
      </c>
      <c r="I22">
        <f t="shared" ref="I22:I31" si="5">G22*H22</f>
        <v>1.1015729999999999</v>
      </c>
    </row>
    <row r="23" spans="1:9" x14ac:dyDescent="0.2">
      <c r="F23" s="8" t="s">
        <v>5</v>
      </c>
      <c r="G23" s="12">
        <f t="shared" si="4"/>
        <v>0.85373639999999995</v>
      </c>
      <c r="H23" s="8">
        <f t="shared" ref="H23:H31" si="6">C5</f>
        <v>20</v>
      </c>
      <c r="I23">
        <f t="shared" si="5"/>
        <v>17.074728</v>
      </c>
    </row>
    <row r="24" spans="1:9" x14ac:dyDescent="0.2">
      <c r="F24" s="8" t="s">
        <v>6</v>
      </c>
      <c r="G24" s="12">
        <f t="shared" si="4"/>
        <v>1.976205</v>
      </c>
      <c r="H24" s="8">
        <f t="shared" si="6"/>
        <v>70</v>
      </c>
      <c r="I24">
        <f t="shared" si="5"/>
        <v>138.33435</v>
      </c>
    </row>
    <row r="25" spans="1:9" x14ac:dyDescent="0.2">
      <c r="F25" s="8" t="s">
        <v>7</v>
      </c>
      <c r="G25" s="12">
        <f t="shared" si="4"/>
        <v>0.62963060000000004</v>
      </c>
      <c r="H25" s="8">
        <f t="shared" si="6"/>
        <v>0</v>
      </c>
      <c r="I25">
        <f t="shared" si="5"/>
        <v>0</v>
      </c>
    </row>
    <row r="26" spans="1:9" x14ac:dyDescent="0.2">
      <c r="F26" s="8" t="s">
        <v>8</v>
      </c>
      <c r="G26" s="12">
        <f t="shared" si="4"/>
        <v>1.3759209999999999</v>
      </c>
      <c r="H26" s="8">
        <f t="shared" si="6"/>
        <v>2</v>
      </c>
      <c r="I26">
        <f t="shared" si="5"/>
        <v>2.7518419999999999</v>
      </c>
    </row>
    <row r="27" spans="1:9" x14ac:dyDescent="0.2">
      <c r="F27" s="8" t="s">
        <v>9</v>
      </c>
      <c r="G27" s="12">
        <f t="shared" si="4"/>
        <v>-1.1045510000000001</v>
      </c>
      <c r="H27" s="8">
        <f t="shared" si="6"/>
        <v>3</v>
      </c>
      <c r="I27">
        <f t="shared" si="5"/>
        <v>-3.3136530000000004</v>
      </c>
    </row>
    <row r="28" spans="1:9" x14ac:dyDescent="0.2">
      <c r="F28" s="8" t="s">
        <v>10</v>
      </c>
      <c r="G28" s="12">
        <f t="shared" si="4"/>
        <v>-1.768643</v>
      </c>
      <c r="H28" s="8">
        <f t="shared" si="6"/>
        <v>1</v>
      </c>
      <c r="I28">
        <f t="shared" si="5"/>
        <v>-1.768643</v>
      </c>
    </row>
    <row r="29" spans="1:9" x14ac:dyDescent="0.2">
      <c r="F29" s="8" t="s">
        <v>11</v>
      </c>
      <c r="G29" s="12">
        <f t="shared" si="4"/>
        <v>-0.20489499999999999</v>
      </c>
      <c r="H29" s="8">
        <f t="shared" si="6"/>
        <v>2</v>
      </c>
      <c r="I29">
        <f t="shared" si="5"/>
        <v>-0.40978999999999999</v>
      </c>
    </row>
    <row r="30" spans="1:9" x14ac:dyDescent="0.2">
      <c r="F30" s="8" t="s">
        <v>12</v>
      </c>
      <c r="G30" s="12">
        <f t="shared" si="4"/>
        <v>-1.043785</v>
      </c>
      <c r="H30" s="8">
        <f t="shared" si="6"/>
        <v>1</v>
      </c>
      <c r="I30">
        <f t="shared" si="5"/>
        <v>-1.043785</v>
      </c>
    </row>
    <row r="31" spans="1:9" x14ac:dyDescent="0.2">
      <c r="F31" s="8" t="s">
        <v>13</v>
      </c>
      <c r="G31" s="12">
        <f t="shared" si="4"/>
        <v>1.795277</v>
      </c>
      <c r="H31" s="8">
        <f t="shared" si="6"/>
        <v>1</v>
      </c>
      <c r="I31">
        <f t="shared" si="5"/>
        <v>1.795277</v>
      </c>
    </row>
    <row r="32" spans="1:9" x14ac:dyDescent="0.2">
      <c r="A32" t="s">
        <v>20</v>
      </c>
      <c r="B32">
        <v>89.884870000000006</v>
      </c>
      <c r="F32" s="8"/>
      <c r="G32" s="15"/>
      <c r="H32" s="8"/>
      <c r="I32" s="8"/>
    </row>
    <row r="33" spans="1:9" x14ac:dyDescent="0.2">
      <c r="A33" t="s">
        <v>21</v>
      </c>
      <c r="B33">
        <v>8.5924639999999997E-2</v>
      </c>
      <c r="F33" s="8"/>
      <c r="G33" s="15"/>
      <c r="H33" t="s">
        <v>14</v>
      </c>
      <c r="I33" s="3">
        <f>SUM(I22:I31)</f>
        <v>154.52189900000002</v>
      </c>
    </row>
    <row r="34" spans="1:9" x14ac:dyDescent="0.2">
      <c r="A34" t="s">
        <v>22</v>
      </c>
      <c r="B34">
        <v>14347</v>
      </c>
      <c r="F34" s="8"/>
      <c r="G34" s="15"/>
      <c r="H34" t="s">
        <v>15</v>
      </c>
      <c r="I34" s="3">
        <f>EXP(I33)</f>
        <v>1.2823544077532417E+67</v>
      </c>
    </row>
    <row r="35" spans="1:9" x14ac:dyDescent="0.2">
      <c r="F35" s="8"/>
      <c r="G35" s="15"/>
      <c r="H35" t="s">
        <v>16</v>
      </c>
      <c r="I35" s="4">
        <f>I34/(1+I34)</f>
        <v>1</v>
      </c>
    </row>
    <row r="36" spans="1:9" x14ac:dyDescent="0.2">
      <c r="A36" t="s">
        <v>146</v>
      </c>
      <c r="B36" s="5" t="s">
        <v>147</v>
      </c>
      <c r="G36" s="12"/>
    </row>
    <row r="37" spans="1:9" x14ac:dyDescent="0.2">
      <c r="A37" t="s">
        <v>23</v>
      </c>
      <c r="B37" s="5">
        <v>-6.7327909999999997</v>
      </c>
      <c r="G37" s="12"/>
    </row>
    <row r="38" spans="1:9" x14ac:dyDescent="0.2">
      <c r="A38" t="s">
        <v>24</v>
      </c>
      <c r="B38" s="5">
        <v>8.2550269999999999E-3</v>
      </c>
      <c r="F38" s="1" t="s">
        <v>67</v>
      </c>
      <c r="G38" s="12"/>
    </row>
    <row r="39" spans="1:9" x14ac:dyDescent="0.2">
      <c r="A39" t="s">
        <v>25</v>
      </c>
      <c r="B39" s="5">
        <v>2.4037579999999999E-2</v>
      </c>
      <c r="F39" s="9" t="s">
        <v>62</v>
      </c>
      <c r="G39" s="14" t="s">
        <v>61</v>
      </c>
      <c r="H39" s="9" t="s">
        <v>63</v>
      </c>
      <c r="I39" s="9" t="s">
        <v>64</v>
      </c>
    </row>
    <row r="40" spans="1:9" x14ac:dyDescent="0.2">
      <c r="A40" t="s">
        <v>26</v>
      </c>
      <c r="B40" s="5">
        <v>0.28404160000000001</v>
      </c>
      <c r="F40" s="8" t="s">
        <v>4</v>
      </c>
      <c r="G40" s="12">
        <f t="shared" ref="G40:G49" si="7">B59</f>
        <v>0.30249019999999999</v>
      </c>
      <c r="H40" s="8">
        <f t="shared" ref="H40:H46" si="8">C4</f>
        <v>1</v>
      </c>
      <c r="I40">
        <f>G40*H40</f>
        <v>0.30249019999999999</v>
      </c>
    </row>
    <row r="41" spans="1:9" x14ac:dyDescent="0.2">
      <c r="A41" t="s">
        <v>27</v>
      </c>
      <c r="B41" s="5">
        <v>3.4765190000000001E-2</v>
      </c>
      <c r="F41" s="8" t="s">
        <v>5</v>
      </c>
      <c r="G41" s="12">
        <f t="shared" si="7"/>
        <v>0.93419399999999997</v>
      </c>
      <c r="H41" s="8">
        <f t="shared" si="8"/>
        <v>20</v>
      </c>
      <c r="I41">
        <f t="shared" ref="I41:I49" si="9">G41*H41</f>
        <v>18.683879999999998</v>
      </c>
    </row>
    <row r="42" spans="1:9" x14ac:dyDescent="0.2">
      <c r="A42" t="s">
        <v>28</v>
      </c>
      <c r="B42" s="5">
        <v>0.86674419999999996</v>
      </c>
      <c r="F42" s="8" t="s">
        <v>6</v>
      </c>
      <c r="G42" s="12">
        <f t="shared" si="7"/>
        <v>1.282068</v>
      </c>
      <c r="H42" s="8">
        <f t="shared" si="8"/>
        <v>70</v>
      </c>
      <c r="I42">
        <f t="shared" si="9"/>
        <v>89.744759999999999</v>
      </c>
    </row>
    <row r="43" spans="1:9" x14ac:dyDescent="0.2">
      <c r="A43" t="s">
        <v>29</v>
      </c>
      <c r="B43" s="5">
        <v>-0.39457520000000001</v>
      </c>
      <c r="F43" s="8" t="s">
        <v>7</v>
      </c>
      <c r="G43" s="12">
        <f t="shared" si="7"/>
        <v>1.2729269999999999</v>
      </c>
      <c r="H43" s="8">
        <f t="shared" si="8"/>
        <v>0</v>
      </c>
      <c r="I43">
        <f t="shared" si="9"/>
        <v>0</v>
      </c>
    </row>
    <row r="44" spans="1:9" x14ac:dyDescent="0.2">
      <c r="A44" t="s">
        <v>30</v>
      </c>
      <c r="B44" s="5">
        <v>1.636002</v>
      </c>
      <c r="F44" s="8" t="s">
        <v>8</v>
      </c>
      <c r="G44" s="12">
        <f t="shared" si="7"/>
        <v>1.470799</v>
      </c>
      <c r="H44" s="8">
        <f t="shared" si="8"/>
        <v>2</v>
      </c>
      <c r="I44">
        <f t="shared" si="9"/>
        <v>2.9415979999999999</v>
      </c>
    </row>
    <row r="45" spans="1:9" x14ac:dyDescent="0.2">
      <c r="A45" t="s">
        <v>31</v>
      </c>
      <c r="B45" s="5">
        <v>-0.21736839999999999</v>
      </c>
      <c r="F45" s="8" t="s">
        <v>9</v>
      </c>
      <c r="G45" s="12">
        <f t="shared" si="7"/>
        <v>0.18642890000000001</v>
      </c>
      <c r="H45" s="8">
        <f t="shared" si="8"/>
        <v>3</v>
      </c>
      <c r="I45">
        <f t="shared" si="9"/>
        <v>0.55928670000000003</v>
      </c>
    </row>
    <row r="46" spans="1:9" x14ac:dyDescent="0.2">
      <c r="A46" t="s">
        <v>32</v>
      </c>
      <c r="B46" s="5">
        <v>-0.60901729999999998</v>
      </c>
      <c r="F46" s="8" t="s">
        <v>10</v>
      </c>
      <c r="G46" s="12">
        <f t="shared" si="7"/>
        <v>1.506785</v>
      </c>
      <c r="H46" s="8">
        <f t="shared" si="8"/>
        <v>1</v>
      </c>
      <c r="I46">
        <f t="shared" si="9"/>
        <v>1.506785</v>
      </c>
    </row>
    <row r="47" spans="1:9" x14ac:dyDescent="0.2">
      <c r="A47" t="s">
        <v>58</v>
      </c>
      <c r="B47" s="5" t="s">
        <v>57</v>
      </c>
      <c r="F47" s="8" t="s">
        <v>11</v>
      </c>
      <c r="G47" s="12">
        <f t="shared" si="7"/>
        <v>-1.5756950000000001</v>
      </c>
      <c r="H47" s="8">
        <f t="shared" ref="H47:H49" si="10">C11</f>
        <v>2</v>
      </c>
      <c r="I47">
        <f t="shared" si="9"/>
        <v>-3.1513900000000001</v>
      </c>
    </row>
    <row r="48" spans="1:9" x14ac:dyDescent="0.2">
      <c r="A48" t="s">
        <v>33</v>
      </c>
      <c r="B48" s="5">
        <v>1.1015729999999999</v>
      </c>
      <c r="F48" s="8" t="s">
        <v>12</v>
      </c>
      <c r="G48" s="12">
        <f t="shared" si="7"/>
        <v>-0.7000613</v>
      </c>
      <c r="H48" s="8">
        <f t="shared" si="10"/>
        <v>1</v>
      </c>
      <c r="I48">
        <f t="shared" si="9"/>
        <v>-0.7000613</v>
      </c>
    </row>
    <row r="49" spans="1:9" x14ac:dyDescent="0.2">
      <c r="A49" t="s">
        <v>34</v>
      </c>
      <c r="B49" s="5">
        <v>0.85373639999999995</v>
      </c>
      <c r="F49" s="8" t="s">
        <v>13</v>
      </c>
      <c r="G49" s="12">
        <f t="shared" si="7"/>
        <v>-0.70559649999999996</v>
      </c>
      <c r="H49" s="8">
        <f t="shared" si="10"/>
        <v>1</v>
      </c>
      <c r="I49">
        <f t="shared" si="9"/>
        <v>-0.70559649999999996</v>
      </c>
    </row>
    <row r="50" spans="1:9" x14ac:dyDescent="0.2">
      <c r="A50" t="s">
        <v>35</v>
      </c>
      <c r="B50" s="5">
        <v>1.976205</v>
      </c>
      <c r="F50" s="8"/>
      <c r="G50" s="8"/>
      <c r="H50" s="8"/>
      <c r="I50" s="8"/>
    </row>
    <row r="51" spans="1:9" x14ac:dyDescent="0.2">
      <c r="A51" t="s">
        <v>36</v>
      </c>
      <c r="B51" s="5">
        <v>0.62963060000000004</v>
      </c>
      <c r="F51" s="8"/>
      <c r="G51" s="8"/>
      <c r="H51" t="s">
        <v>14</v>
      </c>
      <c r="I51" s="3">
        <f>SUM(I40:I49)</f>
        <v>109.18175209999998</v>
      </c>
    </row>
    <row r="52" spans="1:9" x14ac:dyDescent="0.2">
      <c r="A52" t="s">
        <v>37</v>
      </c>
      <c r="B52" s="5">
        <v>1.3759209999999999</v>
      </c>
      <c r="F52" s="8"/>
      <c r="G52" s="8"/>
      <c r="H52" t="s">
        <v>15</v>
      </c>
      <c r="I52" s="3">
        <f>EXP(I51)</f>
        <v>2.6123566090062772E+47</v>
      </c>
    </row>
    <row r="53" spans="1:9" x14ac:dyDescent="0.2">
      <c r="A53" t="s">
        <v>38</v>
      </c>
      <c r="B53" s="5">
        <v>-1.1045510000000001</v>
      </c>
      <c r="F53" s="8"/>
      <c r="G53" s="8"/>
      <c r="H53" t="s">
        <v>16</v>
      </c>
      <c r="I53" s="4">
        <f>I52/(1+I52)</f>
        <v>1</v>
      </c>
    </row>
    <row r="54" spans="1:9" x14ac:dyDescent="0.2">
      <c r="A54" t="s">
        <v>39</v>
      </c>
      <c r="B54" s="5">
        <v>-1.768643</v>
      </c>
    </row>
    <row r="55" spans="1:9" x14ac:dyDescent="0.2">
      <c r="A55" t="s">
        <v>40</v>
      </c>
      <c r="B55" s="5">
        <v>-0.20489499999999999</v>
      </c>
    </row>
    <row r="56" spans="1:9" x14ac:dyDescent="0.2">
      <c r="A56" t="s">
        <v>41</v>
      </c>
      <c r="B56" s="5">
        <v>-1.043785</v>
      </c>
    </row>
    <row r="57" spans="1:9" x14ac:dyDescent="0.2">
      <c r="A57" t="s">
        <v>42</v>
      </c>
      <c r="B57" s="5">
        <v>1.795277</v>
      </c>
    </row>
    <row r="58" spans="1:9" x14ac:dyDescent="0.2">
      <c r="A58" t="s">
        <v>59</v>
      </c>
      <c r="B58" s="5" t="s">
        <v>57</v>
      </c>
    </row>
    <row r="59" spans="1:9" x14ac:dyDescent="0.2">
      <c r="A59" t="s">
        <v>43</v>
      </c>
      <c r="B59" s="5">
        <v>0.30249019999999999</v>
      </c>
    </row>
    <row r="60" spans="1:9" x14ac:dyDescent="0.2">
      <c r="A60" t="s">
        <v>44</v>
      </c>
      <c r="B60" s="5">
        <v>0.93419399999999997</v>
      </c>
    </row>
    <row r="61" spans="1:9" x14ac:dyDescent="0.2">
      <c r="A61" t="s">
        <v>45</v>
      </c>
      <c r="B61" s="5">
        <v>1.282068</v>
      </c>
    </row>
    <row r="62" spans="1:9" x14ac:dyDescent="0.2">
      <c r="A62" t="s">
        <v>46</v>
      </c>
      <c r="B62" s="5">
        <v>1.2729269999999999</v>
      </c>
    </row>
    <row r="63" spans="1:9" x14ac:dyDescent="0.2">
      <c r="A63" t="s">
        <v>47</v>
      </c>
      <c r="B63" s="5">
        <v>1.470799</v>
      </c>
    </row>
    <row r="64" spans="1:9" x14ac:dyDescent="0.2">
      <c r="A64" t="s">
        <v>48</v>
      </c>
      <c r="B64" s="5">
        <v>0.18642890000000001</v>
      </c>
    </row>
    <row r="65" spans="1:2" x14ac:dyDescent="0.2">
      <c r="A65" t="s">
        <v>49</v>
      </c>
      <c r="B65" s="5">
        <v>1.506785</v>
      </c>
    </row>
    <row r="66" spans="1:2" x14ac:dyDescent="0.2">
      <c r="A66" t="s">
        <v>50</v>
      </c>
      <c r="B66" s="5">
        <v>-1.5756950000000001</v>
      </c>
    </row>
    <row r="67" spans="1:2" x14ac:dyDescent="0.2">
      <c r="A67" t="s">
        <v>51</v>
      </c>
      <c r="B67" s="5">
        <v>-0.7000613</v>
      </c>
    </row>
    <row r="68" spans="1:2" x14ac:dyDescent="0.2">
      <c r="A68" t="s">
        <v>52</v>
      </c>
      <c r="B68" s="5">
        <v>-0.70559649999999996</v>
      </c>
    </row>
    <row r="69" spans="1:2" x14ac:dyDescent="0.2">
      <c r="A69" t="s">
        <v>60</v>
      </c>
      <c r="B69" s="5" t="s">
        <v>57</v>
      </c>
    </row>
    <row r="70" spans="1:2" x14ac:dyDescent="0.2">
      <c r="A70" t="s">
        <v>53</v>
      </c>
      <c r="B70" s="5">
        <v>-0.59796720000000003</v>
      </c>
    </row>
    <row r="71" spans="1:2" x14ac:dyDescent="0.2">
      <c r="A71" t="s">
        <v>54</v>
      </c>
      <c r="B71" s="5">
        <v>11.89235</v>
      </c>
    </row>
    <row r="72" spans="1:2" x14ac:dyDescent="0.2">
      <c r="A72" t="s">
        <v>55</v>
      </c>
      <c r="B72" s="5">
        <v>-1.738839</v>
      </c>
    </row>
    <row r="73" spans="1:2" x14ac:dyDescent="0.2">
      <c r="A73" t="s">
        <v>56</v>
      </c>
      <c r="B73" s="5">
        <v>-2.5380440000000002</v>
      </c>
    </row>
  </sheetData>
  <conditionalFormatting sqref="R5:T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3D8E-EFE2-EB44-8D0B-2F2FB85B8FB2}">
  <dimension ref="A4:B37"/>
  <sheetViews>
    <sheetView topLeftCell="A6" workbookViewId="0">
      <selection activeCell="B34" sqref="B34:B37"/>
    </sheetView>
  </sheetViews>
  <sheetFormatPr baseColWidth="10" defaultRowHeight="15" x14ac:dyDescent="0.2"/>
  <cols>
    <col min="1" max="1" width="24.5" bestFit="1" customWidth="1"/>
    <col min="2" max="2" width="8.83203125" bestFit="1" customWidth="1"/>
  </cols>
  <sheetData>
    <row r="4" spans="1:2" x14ac:dyDescent="0.2">
      <c r="A4" t="s">
        <v>23</v>
      </c>
      <c r="B4" s="5">
        <v>-1.44698031</v>
      </c>
    </row>
    <row r="5" spans="1:2" x14ac:dyDescent="0.2">
      <c r="A5" t="s">
        <v>24</v>
      </c>
      <c r="B5" s="5">
        <v>0.80671170000000003</v>
      </c>
    </row>
    <row r="6" spans="1:2" x14ac:dyDescent="0.2">
      <c r="A6" t="s">
        <v>25</v>
      </c>
      <c r="B6" s="5">
        <v>1.82451652</v>
      </c>
    </row>
    <row r="7" spans="1:2" x14ac:dyDescent="0.2">
      <c r="A7" t="s">
        <v>26</v>
      </c>
      <c r="B7" s="5">
        <v>0.12953205000000001</v>
      </c>
    </row>
    <row r="8" spans="1:2" x14ac:dyDescent="0.2">
      <c r="A8" t="s">
        <v>27</v>
      </c>
      <c r="B8" s="5">
        <v>-0.42505422999999998</v>
      </c>
    </row>
    <row r="9" spans="1:2" x14ac:dyDescent="0.2">
      <c r="A9" t="s">
        <v>28</v>
      </c>
      <c r="B9" s="5">
        <v>1.9906527000000001</v>
      </c>
    </row>
    <row r="10" spans="1:2" x14ac:dyDescent="0.2">
      <c r="A10" t="s">
        <v>29</v>
      </c>
      <c r="B10" s="5">
        <v>-3.6312230000000001E-2</v>
      </c>
    </row>
    <row r="11" spans="1:2" x14ac:dyDescent="0.2">
      <c r="A11" t="s">
        <v>30</v>
      </c>
      <c r="B11" s="5">
        <v>-0.19190256999999999</v>
      </c>
    </row>
    <row r="12" spans="1:2" x14ac:dyDescent="0.2">
      <c r="A12" t="s">
        <v>31</v>
      </c>
      <c r="B12" s="5">
        <v>-1.34631309</v>
      </c>
    </row>
    <row r="13" spans="1:2" x14ac:dyDescent="0.2">
      <c r="A13" t="s">
        <v>32</v>
      </c>
      <c r="B13" s="5">
        <v>-0.53064511999999997</v>
      </c>
    </row>
    <row r="14" spans="1:2" x14ac:dyDescent="0.2">
      <c r="A14" t="s">
        <v>33</v>
      </c>
      <c r="B14" s="5">
        <v>2.0462106200000001</v>
      </c>
    </row>
    <row r="15" spans="1:2" x14ac:dyDescent="0.2">
      <c r="A15" t="s">
        <v>34</v>
      </c>
      <c r="B15" s="5">
        <v>0.36005746</v>
      </c>
    </row>
    <row r="16" spans="1:2" x14ac:dyDescent="0.2">
      <c r="A16" t="s">
        <v>35</v>
      </c>
      <c r="B16" s="5">
        <v>2.5954296000000001</v>
      </c>
    </row>
    <row r="17" spans="1:2" x14ac:dyDescent="0.2">
      <c r="A17" t="s">
        <v>36</v>
      </c>
      <c r="B17" s="5">
        <v>1.3075348200000001</v>
      </c>
    </row>
    <row r="18" spans="1:2" x14ac:dyDescent="0.2">
      <c r="A18" t="s">
        <v>37</v>
      </c>
      <c r="B18" s="5">
        <v>1.2569227199999999</v>
      </c>
    </row>
    <row r="19" spans="1:2" x14ac:dyDescent="0.2">
      <c r="A19" t="s">
        <v>38</v>
      </c>
      <c r="B19" s="5">
        <v>1.65322258</v>
      </c>
    </row>
    <row r="20" spans="1:2" x14ac:dyDescent="0.2">
      <c r="A20" t="s">
        <v>39</v>
      </c>
      <c r="B20" s="5">
        <v>1.0568116599999999</v>
      </c>
    </row>
    <row r="21" spans="1:2" x14ac:dyDescent="0.2">
      <c r="A21" t="s">
        <v>40</v>
      </c>
      <c r="B21" s="5">
        <v>1.9854629500000001</v>
      </c>
    </row>
    <row r="22" spans="1:2" x14ac:dyDescent="0.2">
      <c r="A22" t="s">
        <v>41</v>
      </c>
      <c r="B22" s="5">
        <v>0.46122668</v>
      </c>
    </row>
    <row r="23" spans="1:2" x14ac:dyDescent="0.2">
      <c r="A23" t="s">
        <v>42</v>
      </c>
      <c r="B23" s="5">
        <v>2.5096055100000001</v>
      </c>
    </row>
    <row r="24" spans="1:2" x14ac:dyDescent="0.2">
      <c r="A24" t="s">
        <v>43</v>
      </c>
      <c r="B24" s="5">
        <v>2.4908821900000002</v>
      </c>
    </row>
    <row r="25" spans="1:2" x14ac:dyDescent="0.2">
      <c r="A25" t="s">
        <v>44</v>
      </c>
      <c r="B25" s="5">
        <v>0.77758804999999998</v>
      </c>
    </row>
    <row r="26" spans="1:2" x14ac:dyDescent="0.2">
      <c r="A26" t="s">
        <v>45</v>
      </c>
      <c r="B26" s="5">
        <v>1.12043336</v>
      </c>
    </row>
    <row r="27" spans="1:2" x14ac:dyDescent="0.2">
      <c r="A27" t="s">
        <v>46</v>
      </c>
      <c r="B27" s="5">
        <v>3.10967174</v>
      </c>
    </row>
    <row r="28" spans="1:2" x14ac:dyDescent="0.2">
      <c r="A28" t="s">
        <v>47</v>
      </c>
      <c r="B28" s="5">
        <v>1.39821624</v>
      </c>
    </row>
    <row r="29" spans="1:2" x14ac:dyDescent="0.2">
      <c r="A29" t="s">
        <v>48</v>
      </c>
      <c r="B29" s="5">
        <v>0.76420997999999996</v>
      </c>
    </row>
    <row r="30" spans="1:2" x14ac:dyDescent="0.2">
      <c r="A30" t="s">
        <v>49</v>
      </c>
      <c r="B30" s="5">
        <v>1.36127343</v>
      </c>
    </row>
    <row r="31" spans="1:2" x14ac:dyDescent="0.2">
      <c r="A31" t="s">
        <v>50</v>
      </c>
      <c r="B31" s="5">
        <v>-0.38458900000000001</v>
      </c>
    </row>
    <row r="32" spans="1:2" x14ac:dyDescent="0.2">
      <c r="A32" t="s">
        <v>51</v>
      </c>
      <c r="B32" s="5">
        <v>8.3982249999999994E-2</v>
      </c>
    </row>
    <row r="33" spans="1:2" x14ac:dyDescent="0.2">
      <c r="A33" t="s">
        <v>52</v>
      </c>
      <c r="B33" s="5">
        <v>3.08807031</v>
      </c>
    </row>
    <row r="34" spans="1:2" x14ac:dyDescent="0.2">
      <c r="A34" t="s">
        <v>53</v>
      </c>
      <c r="B34" s="5">
        <v>0.89796946</v>
      </c>
    </row>
    <row r="35" spans="1:2" x14ac:dyDescent="0.2">
      <c r="A35" t="s">
        <v>54</v>
      </c>
      <c r="B35" s="5">
        <v>-1.0143980699999999</v>
      </c>
    </row>
    <row r="36" spans="1:2" x14ac:dyDescent="0.2">
      <c r="A36" t="s">
        <v>55</v>
      </c>
      <c r="B36" s="5">
        <v>-0.68887372999999996</v>
      </c>
    </row>
    <row r="37" spans="1:2" x14ac:dyDescent="0.2">
      <c r="A37" t="s">
        <v>56</v>
      </c>
      <c r="B37" s="5">
        <v>-1.43963017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213A-2F4B-A24F-A605-8FF694E957EB}">
  <dimension ref="B1:R15"/>
  <sheetViews>
    <sheetView workbookViewId="0">
      <selection activeCell="K7" sqref="K7"/>
    </sheetView>
  </sheetViews>
  <sheetFormatPr baseColWidth="10" defaultRowHeight="15" x14ac:dyDescent="0.2"/>
  <sheetData>
    <row r="1" spans="2:18" x14ac:dyDescent="0.2">
      <c r="B1" t="s">
        <v>83</v>
      </c>
      <c r="E1" t="s">
        <v>84</v>
      </c>
      <c r="G1" t="s">
        <v>5</v>
      </c>
      <c r="I1" t="s">
        <v>85</v>
      </c>
      <c r="K1" t="s">
        <v>6</v>
      </c>
      <c r="N1" t="s">
        <v>86</v>
      </c>
      <c r="Q1" t="s">
        <v>7</v>
      </c>
    </row>
    <row r="2" spans="2:18" x14ac:dyDescent="0.2">
      <c r="B2" t="s">
        <v>87</v>
      </c>
      <c r="C2" t="s">
        <v>88</v>
      </c>
      <c r="D2">
        <v>1</v>
      </c>
      <c r="E2" t="s">
        <v>87</v>
      </c>
      <c r="F2" t="s">
        <v>89</v>
      </c>
      <c r="G2" t="s">
        <v>87</v>
      </c>
      <c r="H2" t="s">
        <v>90</v>
      </c>
      <c r="I2" t="s">
        <v>87</v>
      </c>
      <c r="J2" t="s">
        <v>91</v>
      </c>
      <c r="K2" t="s">
        <v>87</v>
      </c>
      <c r="L2" t="s">
        <v>88</v>
      </c>
      <c r="M2">
        <v>8</v>
      </c>
      <c r="N2" t="s">
        <v>87</v>
      </c>
      <c r="O2" t="s">
        <v>88</v>
      </c>
      <c r="P2">
        <v>9307</v>
      </c>
      <c r="Q2" t="s">
        <v>87</v>
      </c>
      <c r="R2" t="s">
        <v>92</v>
      </c>
    </row>
    <row r="3" spans="2:18" x14ac:dyDescent="0.2">
      <c r="B3" t="s">
        <v>93</v>
      </c>
      <c r="C3" t="s">
        <v>94</v>
      </c>
      <c r="D3" t="s">
        <v>93</v>
      </c>
      <c r="E3" t="s">
        <v>95</v>
      </c>
      <c r="F3" t="s">
        <v>93</v>
      </c>
      <c r="G3" t="s">
        <v>96</v>
      </c>
      <c r="H3" t="s">
        <v>93</v>
      </c>
      <c r="I3" t="s">
        <v>97</v>
      </c>
      <c r="J3" t="s">
        <v>93</v>
      </c>
      <c r="K3" t="s">
        <v>98</v>
      </c>
      <c r="L3">
        <v>39</v>
      </c>
      <c r="M3" t="s">
        <v>93</v>
      </c>
      <c r="N3" t="s">
        <v>99</v>
      </c>
      <c r="O3" t="s">
        <v>93</v>
      </c>
      <c r="P3" t="s">
        <v>100</v>
      </c>
    </row>
    <row r="4" spans="2:18" x14ac:dyDescent="0.2">
      <c r="B4" t="s">
        <v>101</v>
      </c>
      <c r="C4" t="s">
        <v>102</v>
      </c>
      <c r="D4" t="s">
        <v>101</v>
      </c>
      <c r="E4" t="s">
        <v>89</v>
      </c>
      <c r="F4" t="s">
        <v>101</v>
      </c>
      <c r="G4" t="s">
        <v>103</v>
      </c>
      <c r="H4" t="s">
        <v>101</v>
      </c>
      <c r="I4" t="s">
        <v>104</v>
      </c>
      <c r="J4" t="s">
        <v>101</v>
      </c>
      <c r="K4" t="s">
        <v>88</v>
      </c>
      <c r="L4">
        <v>64</v>
      </c>
      <c r="M4" t="s">
        <v>101</v>
      </c>
      <c r="N4" t="s">
        <v>105</v>
      </c>
      <c r="O4" t="s">
        <v>101</v>
      </c>
      <c r="P4" t="s">
        <v>106</v>
      </c>
    </row>
    <row r="5" spans="2:18" x14ac:dyDescent="0.2">
      <c r="B5" t="s">
        <v>107</v>
      </c>
      <c r="C5" t="s">
        <v>102</v>
      </c>
      <c r="D5" t="s">
        <v>107</v>
      </c>
      <c r="E5" t="s">
        <v>108</v>
      </c>
      <c r="F5" t="s">
        <v>107</v>
      </c>
      <c r="G5" t="s">
        <v>109</v>
      </c>
      <c r="H5" t="s">
        <v>107</v>
      </c>
      <c r="I5" t="s">
        <v>110</v>
      </c>
      <c r="J5" t="s">
        <v>107</v>
      </c>
      <c r="K5" t="s">
        <v>88</v>
      </c>
      <c r="L5">
        <v>73.77</v>
      </c>
      <c r="M5" t="s">
        <v>107</v>
      </c>
      <c r="N5" t="s">
        <v>111</v>
      </c>
      <c r="O5" t="s">
        <v>107</v>
      </c>
      <c r="P5" t="s">
        <v>112</v>
      </c>
    </row>
    <row r="6" spans="2:18" x14ac:dyDescent="0.2">
      <c r="B6" t="s">
        <v>113</v>
      </c>
      <c r="C6" t="s">
        <v>114</v>
      </c>
      <c r="D6" t="s">
        <v>113</v>
      </c>
      <c r="E6" t="s">
        <v>95</v>
      </c>
      <c r="F6" t="s">
        <v>113</v>
      </c>
      <c r="G6" t="s">
        <v>115</v>
      </c>
      <c r="H6" t="s">
        <v>113</v>
      </c>
      <c r="I6" t="s">
        <v>116</v>
      </c>
      <c r="J6" t="s">
        <v>113</v>
      </c>
      <c r="K6" t="s">
        <v>98</v>
      </c>
      <c r="L6">
        <v>98</v>
      </c>
      <c r="M6" t="s">
        <v>113</v>
      </c>
      <c r="N6" t="s">
        <v>117</v>
      </c>
      <c r="O6" t="s">
        <v>113</v>
      </c>
      <c r="P6" t="s">
        <v>118</v>
      </c>
    </row>
    <row r="7" spans="2:18" x14ac:dyDescent="0.2">
      <c r="B7" t="s">
        <v>119</v>
      </c>
      <c r="C7" t="s">
        <v>120</v>
      </c>
      <c r="D7" t="s">
        <v>119</v>
      </c>
      <c r="E7" t="s">
        <v>92</v>
      </c>
      <c r="F7" t="s">
        <v>119</v>
      </c>
      <c r="G7" t="s">
        <v>121</v>
      </c>
      <c r="H7" t="s">
        <v>119</v>
      </c>
      <c r="I7" t="s">
        <v>122</v>
      </c>
      <c r="J7" t="s">
        <v>119</v>
      </c>
      <c r="K7" t="s">
        <v>123</v>
      </c>
      <c r="L7" t="s">
        <v>119</v>
      </c>
      <c r="M7" t="s">
        <v>124</v>
      </c>
      <c r="N7" t="s">
        <v>119</v>
      </c>
      <c r="O7" t="s">
        <v>125</v>
      </c>
    </row>
    <row r="9" spans="2:18" x14ac:dyDescent="0.2">
      <c r="B9" t="s">
        <v>8</v>
      </c>
      <c r="E9" t="s">
        <v>9</v>
      </c>
      <c r="G9" t="s">
        <v>126</v>
      </c>
      <c r="J9" t="s">
        <v>10</v>
      </c>
      <c r="L9" t="s">
        <v>11</v>
      </c>
      <c r="N9" t="s">
        <v>12</v>
      </c>
      <c r="P9" t="s">
        <v>13</v>
      </c>
    </row>
    <row r="10" spans="2:18" x14ac:dyDescent="0.2">
      <c r="B10" t="s">
        <v>87</v>
      </c>
      <c r="C10" t="s">
        <v>88</v>
      </c>
      <c r="D10">
        <v>0</v>
      </c>
      <c r="E10" t="s">
        <v>87</v>
      </c>
      <c r="F10" t="s">
        <v>92</v>
      </c>
      <c r="G10" t="s">
        <v>87</v>
      </c>
      <c r="H10" t="s">
        <v>88</v>
      </c>
      <c r="I10">
        <v>0</v>
      </c>
      <c r="J10" t="s">
        <v>87</v>
      </c>
      <c r="K10" t="s">
        <v>127</v>
      </c>
      <c r="L10" t="s">
        <v>87</v>
      </c>
      <c r="M10" t="s">
        <v>127</v>
      </c>
      <c r="N10" t="s">
        <v>87</v>
      </c>
      <c r="O10" t="s">
        <v>127</v>
      </c>
      <c r="P10" t="s">
        <v>87</v>
      </c>
      <c r="Q10" t="s">
        <v>89</v>
      </c>
    </row>
    <row r="11" spans="2:18" x14ac:dyDescent="0.2">
      <c r="B11" t="s">
        <v>93</v>
      </c>
      <c r="C11" t="s">
        <v>98</v>
      </c>
      <c r="D11">
        <v>0.7</v>
      </c>
      <c r="E11" t="s">
        <v>93</v>
      </c>
      <c r="F11" t="s">
        <v>100</v>
      </c>
      <c r="G11" t="s">
        <v>93</v>
      </c>
      <c r="H11" t="s">
        <v>98</v>
      </c>
      <c r="I11">
        <v>0</v>
      </c>
      <c r="J11" t="s">
        <v>93</v>
      </c>
      <c r="K11" t="s">
        <v>128</v>
      </c>
      <c r="L11" t="s">
        <v>93</v>
      </c>
      <c r="M11" t="s">
        <v>128</v>
      </c>
      <c r="N11" t="s">
        <v>93</v>
      </c>
      <c r="O11" t="s">
        <v>128</v>
      </c>
      <c r="P11" t="s">
        <v>93</v>
      </c>
      <c r="Q11" t="s">
        <v>95</v>
      </c>
    </row>
    <row r="12" spans="2:18" x14ac:dyDescent="0.2">
      <c r="B12" t="s">
        <v>101</v>
      </c>
      <c r="C12" t="s">
        <v>88</v>
      </c>
      <c r="D12">
        <v>1.5</v>
      </c>
      <c r="E12" t="s">
        <v>101</v>
      </c>
      <c r="F12" t="s">
        <v>106</v>
      </c>
      <c r="G12" t="s">
        <v>101</v>
      </c>
      <c r="H12" t="s">
        <v>88</v>
      </c>
      <c r="I12">
        <v>0</v>
      </c>
      <c r="J12" t="s">
        <v>101</v>
      </c>
      <c r="K12" t="s">
        <v>127</v>
      </c>
      <c r="L12" t="s">
        <v>101</v>
      </c>
      <c r="M12" t="s">
        <v>127</v>
      </c>
      <c r="N12" t="s">
        <v>101</v>
      </c>
      <c r="O12" t="s">
        <v>129</v>
      </c>
      <c r="P12" t="s">
        <v>101</v>
      </c>
      <c r="Q12" t="s">
        <v>89</v>
      </c>
    </row>
    <row r="13" spans="2:18" x14ac:dyDescent="0.2">
      <c r="B13" t="s">
        <v>107</v>
      </c>
      <c r="C13" t="s">
        <v>88</v>
      </c>
      <c r="D13">
        <v>1.9379999999999999</v>
      </c>
      <c r="E13" t="s">
        <v>107</v>
      </c>
      <c r="F13" t="s">
        <v>130</v>
      </c>
      <c r="G13" t="s">
        <v>107</v>
      </c>
      <c r="H13" t="s">
        <v>88</v>
      </c>
      <c r="I13">
        <v>56.5</v>
      </c>
      <c r="J13" t="s">
        <v>107</v>
      </c>
      <c r="K13" t="s">
        <v>131</v>
      </c>
      <c r="L13" t="s">
        <v>107</v>
      </c>
      <c r="M13" t="s">
        <v>132</v>
      </c>
      <c r="N13" t="s">
        <v>107</v>
      </c>
      <c r="O13" t="s">
        <v>133</v>
      </c>
      <c r="P13" t="s">
        <v>107</v>
      </c>
      <c r="Q13" t="s">
        <v>134</v>
      </c>
    </row>
    <row r="14" spans="2:18" x14ac:dyDescent="0.2">
      <c r="B14" t="s">
        <v>113</v>
      </c>
      <c r="C14" t="s">
        <v>98</v>
      </c>
      <c r="D14">
        <v>2.5</v>
      </c>
      <c r="E14" t="s">
        <v>113</v>
      </c>
      <c r="F14" t="s">
        <v>118</v>
      </c>
      <c r="G14" t="s">
        <v>113</v>
      </c>
      <c r="H14" t="s">
        <v>135</v>
      </c>
      <c r="I14" t="s">
        <v>113</v>
      </c>
      <c r="J14" t="s">
        <v>128</v>
      </c>
      <c r="K14" t="s">
        <v>113</v>
      </c>
      <c r="L14" t="s">
        <v>128</v>
      </c>
      <c r="M14" t="s">
        <v>113</v>
      </c>
      <c r="N14" t="s">
        <v>136</v>
      </c>
      <c r="O14" t="s">
        <v>113</v>
      </c>
      <c r="P14" t="s">
        <v>100</v>
      </c>
    </row>
    <row r="15" spans="2:18" x14ac:dyDescent="0.2">
      <c r="B15" t="s">
        <v>119</v>
      </c>
      <c r="C15" t="s">
        <v>137</v>
      </c>
      <c r="D15" t="s">
        <v>119</v>
      </c>
      <c r="E15" t="s">
        <v>138</v>
      </c>
      <c r="F15" t="s">
        <v>119</v>
      </c>
      <c r="G15" t="s">
        <v>139</v>
      </c>
      <c r="H15" t="s">
        <v>119</v>
      </c>
      <c r="I15" t="s">
        <v>129</v>
      </c>
      <c r="J15" t="s">
        <v>119</v>
      </c>
      <c r="K15" t="s">
        <v>129</v>
      </c>
      <c r="L15" t="s">
        <v>119</v>
      </c>
      <c r="M15" t="s">
        <v>129</v>
      </c>
      <c r="N15" t="s">
        <v>119</v>
      </c>
      <c r="O15" t="s">
        <v>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8378-D4B7-3A4D-AF6A-62FD5C1D93BF}">
  <dimension ref="B1:D3"/>
  <sheetViews>
    <sheetView tabSelected="1" workbookViewId="0">
      <selection activeCell="B1" sqref="B1:D3"/>
    </sheetView>
  </sheetViews>
  <sheetFormatPr baseColWidth="10" defaultRowHeight="15" x14ac:dyDescent="0.2"/>
  <sheetData>
    <row r="1" spans="2:4" x14ac:dyDescent="0.2">
      <c r="C1" s="1" t="b">
        <v>0</v>
      </c>
      <c r="D1" s="1" t="b">
        <v>1</v>
      </c>
    </row>
    <row r="2" spans="2:4" x14ac:dyDescent="0.2">
      <c r="B2" s="1" t="b">
        <v>0</v>
      </c>
      <c r="C2" s="19">
        <v>347</v>
      </c>
      <c r="D2" s="20">
        <v>1177</v>
      </c>
    </row>
    <row r="3" spans="2:4" x14ac:dyDescent="0.2">
      <c r="B3" s="1" t="b">
        <v>1</v>
      </c>
      <c r="C3" s="20">
        <v>303</v>
      </c>
      <c r="D3" s="19">
        <v>1366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3</vt:lpstr>
      <vt:lpstr>Model Prediction - Logit</vt:lpstr>
      <vt:lpstr>Model Prediction- Probit</vt:lpstr>
      <vt:lpstr>NN - Prediction</vt:lpstr>
      <vt:lpstr>NN - Prediction (2)</vt:lpstr>
      <vt:lpstr>NN Prediction-with 1 extra var</vt:lpstr>
      <vt:lpstr>Sheet4</vt:lpstr>
      <vt:lpstr>Stats</vt:lpstr>
      <vt:lpstr>svm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Tamilselvan Tamilmani</cp:lastModifiedBy>
  <cp:revision/>
  <dcterms:created xsi:type="dcterms:W3CDTF">2020-12-02T21:05:16Z</dcterms:created>
  <dcterms:modified xsi:type="dcterms:W3CDTF">2020-12-10T08:08:16Z</dcterms:modified>
  <cp:category/>
  <cp:contentStatus/>
</cp:coreProperties>
</file>