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tamtwill/NorthwesternU_MSPA/Classes/Text Analytics - 453/TTW Corpus/"/>
    </mc:Choice>
  </mc:AlternateContent>
  <xr:revisionPtr revIDLastSave="0" documentId="13_ncr:1_{493CF184-3EC8-0C47-8711-58AB38274CFE}" xr6:coauthVersionLast="31" xr6:coauthVersionMax="31" xr10:uidLastSave="{00000000-0000-0000-0000-000000000000}"/>
  <bookViews>
    <workbookView xWindow="-44420" yWindow="3040" windowWidth="37420" windowHeight="24740" activeTab="2" xr2:uid="{00000000-000D-0000-FFFF-FFFF00000000}"/>
  </bookViews>
  <sheets>
    <sheet name="Sheet1" sheetId="1" state="hidden" r:id="rId1"/>
    <sheet name="Sheet3" sheetId="3" state="hidden" r:id="rId2"/>
    <sheet name="RTV w Concepts" sheetId="2" r:id="rId3"/>
    <sheet name="inputMatrix" sheetId="4" r:id="rId4"/>
  </sheets>
  <definedNames>
    <definedName name="_xlnm._FilterDatabase" localSheetId="0" hidden="1">Sheet1!$A$1:$E$132</definedName>
  </definedNames>
  <calcPr calcId="179017"/>
  <pivotCaches>
    <pivotCache cacheId="1"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2" l="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A130" i="2"/>
  <c r="W130" i="2"/>
  <c r="X130" i="2" s="1"/>
  <c r="V130" i="2"/>
  <c r="T130" i="2"/>
  <c r="AA58" i="2"/>
  <c r="W58" i="2"/>
  <c r="X58" i="2" s="1"/>
  <c r="V58" i="2"/>
  <c r="T58" i="2"/>
  <c r="Y130" i="2" l="1"/>
  <c r="AB130" i="2"/>
  <c r="Y58" i="2"/>
  <c r="AB58" i="2"/>
  <c r="T150" i="2" l="1"/>
  <c r="T149" i="2"/>
  <c r="T148" i="2"/>
  <c r="T147" i="2"/>
  <c r="T146" i="2"/>
  <c r="T145" i="2"/>
  <c r="T129" i="2"/>
  <c r="T128" i="2"/>
  <c r="T127" i="2"/>
  <c r="T144" i="2"/>
  <c r="T143" i="2"/>
  <c r="T142" i="2"/>
  <c r="T141" i="2"/>
  <c r="T140" i="2"/>
  <c r="T139" i="2"/>
  <c r="T138" i="2"/>
  <c r="T137" i="2"/>
  <c r="T136" i="2"/>
  <c r="T135" i="2"/>
  <c r="T134" i="2"/>
  <c r="T133" i="2"/>
  <c r="T132" i="2"/>
  <c r="T131"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4" i="2"/>
  <c r="T3" i="2"/>
  <c r="W122" i="2" l="1"/>
  <c r="X122" i="2" s="1"/>
  <c r="V122" i="2"/>
  <c r="AA126" i="2"/>
  <c r="W126" i="2"/>
  <c r="X126" i="2" s="1"/>
  <c r="V126" i="2"/>
  <c r="AA125" i="2"/>
  <c r="W125" i="2"/>
  <c r="X125" i="2" s="1"/>
  <c r="V125" i="2"/>
  <c r="AA124" i="2"/>
  <c r="W124" i="2"/>
  <c r="X124" i="2" s="1"/>
  <c r="V124" i="2"/>
  <c r="AA123" i="2"/>
  <c r="W123" i="2"/>
  <c r="X123" i="2" s="1"/>
  <c r="V123" i="2"/>
  <c r="AA122" i="2"/>
  <c r="AA121" i="2"/>
  <c r="W121" i="2"/>
  <c r="X121" i="2" s="1"/>
  <c r="V121" i="2"/>
  <c r="AA150" i="2"/>
  <c r="W150" i="2"/>
  <c r="X150" i="2" s="1"/>
  <c r="V150" i="2"/>
  <c r="AA149" i="2"/>
  <c r="W149" i="2"/>
  <c r="X149" i="2" s="1"/>
  <c r="V149" i="2"/>
  <c r="AA148" i="2"/>
  <c r="W148" i="2"/>
  <c r="X148" i="2" s="1"/>
  <c r="V148" i="2"/>
  <c r="AA147" i="2"/>
  <c r="W147" i="2"/>
  <c r="X147" i="2" s="1"/>
  <c r="V147" i="2"/>
  <c r="AA146" i="2"/>
  <c r="W146" i="2"/>
  <c r="X146" i="2" s="1"/>
  <c r="V146" i="2"/>
  <c r="AA145" i="2"/>
  <c r="W145" i="2"/>
  <c r="X145" i="2" s="1"/>
  <c r="V145" i="2"/>
  <c r="AA129" i="2"/>
  <c r="W129" i="2"/>
  <c r="X129" i="2" s="1"/>
  <c r="V129" i="2"/>
  <c r="AA128" i="2"/>
  <c r="W128" i="2"/>
  <c r="X128" i="2" s="1"/>
  <c r="V128" i="2"/>
  <c r="AA127" i="2"/>
  <c r="W127" i="2"/>
  <c r="X127" i="2" s="1"/>
  <c r="V127" i="2"/>
  <c r="AA144" i="2"/>
  <c r="W144" i="2"/>
  <c r="X144" i="2" s="1"/>
  <c r="V144" i="2"/>
  <c r="AA143" i="2"/>
  <c r="W143" i="2"/>
  <c r="X143" i="2" s="1"/>
  <c r="V143" i="2"/>
  <c r="AA142" i="2"/>
  <c r="W142" i="2"/>
  <c r="X142" i="2" s="1"/>
  <c r="V142" i="2"/>
  <c r="AA141" i="2"/>
  <c r="W141" i="2"/>
  <c r="X141" i="2" s="1"/>
  <c r="V141" i="2"/>
  <c r="AA140" i="2"/>
  <c r="W140" i="2"/>
  <c r="X140" i="2" s="1"/>
  <c r="V140" i="2"/>
  <c r="AA139" i="2"/>
  <c r="W139" i="2"/>
  <c r="X139" i="2" s="1"/>
  <c r="V139" i="2"/>
  <c r="AA138" i="2"/>
  <c r="W138" i="2"/>
  <c r="X138" i="2" s="1"/>
  <c r="V138" i="2"/>
  <c r="AA137" i="2"/>
  <c r="W137" i="2"/>
  <c r="X137" i="2" s="1"/>
  <c r="V137" i="2"/>
  <c r="AA136" i="2"/>
  <c r="W136" i="2"/>
  <c r="X136" i="2" s="1"/>
  <c r="V136" i="2"/>
  <c r="AA135" i="2"/>
  <c r="W135" i="2"/>
  <c r="X135" i="2" s="1"/>
  <c r="V135" i="2"/>
  <c r="AA134" i="2"/>
  <c r="W134" i="2"/>
  <c r="X134" i="2" s="1"/>
  <c r="V134" i="2"/>
  <c r="AA133" i="2"/>
  <c r="W133" i="2"/>
  <c r="X133" i="2" s="1"/>
  <c r="V133" i="2"/>
  <c r="AA132" i="2"/>
  <c r="W132" i="2"/>
  <c r="X132" i="2" s="1"/>
  <c r="V132" i="2"/>
  <c r="AA131" i="2"/>
  <c r="W131" i="2"/>
  <c r="X131" i="2" s="1"/>
  <c r="V131" i="2"/>
  <c r="V116" i="2"/>
  <c r="W116" i="2"/>
  <c r="X116" i="2" s="1"/>
  <c r="AA116" i="2"/>
  <c r="AA112" i="2"/>
  <c r="W112" i="2"/>
  <c r="X112" i="2" s="1"/>
  <c r="V112" i="2"/>
  <c r="Y125" i="2" l="1"/>
  <c r="Y134" i="2"/>
  <c r="AB122" i="2"/>
  <c r="AB123" i="2"/>
  <c r="Y121" i="2"/>
  <c r="AB116" i="2"/>
  <c r="Y116" i="2"/>
  <c r="AB132" i="2"/>
  <c r="AB133" i="2"/>
  <c r="AB141" i="2"/>
  <c r="Y149" i="2"/>
  <c r="Y135" i="2"/>
  <c r="AB135" i="2"/>
  <c r="Y124" i="2"/>
  <c r="Y131" i="2"/>
  <c r="Y123" i="2"/>
  <c r="Y139" i="2"/>
  <c r="Y140" i="2"/>
  <c r="AB147" i="2"/>
  <c r="Y126" i="2"/>
  <c r="AB121" i="2"/>
  <c r="AB124" i="2"/>
  <c r="Y143" i="2"/>
  <c r="AB145" i="2"/>
  <c r="AB131" i="2"/>
  <c r="Y132" i="2"/>
  <c r="AB134" i="2"/>
  <c r="AB137" i="2"/>
  <c r="AB144" i="2"/>
  <c r="AB149" i="2"/>
  <c r="Y148" i="2"/>
  <c r="AB139" i="2"/>
  <c r="AB125" i="2"/>
  <c r="Y150" i="2"/>
  <c r="AB150" i="2"/>
  <c r="AB148" i="2"/>
  <c r="Y147" i="2"/>
  <c r="Y146" i="2"/>
  <c r="AB146" i="2"/>
  <c r="Y145" i="2"/>
  <c r="AB127" i="2"/>
  <c r="Y129" i="2"/>
  <c r="AB129" i="2"/>
  <c r="AB128" i="2"/>
  <c r="AB126" i="2"/>
  <c r="Y122" i="2"/>
  <c r="Y144" i="2"/>
  <c r="AB143" i="2"/>
  <c r="Y142" i="2"/>
  <c r="AB142" i="2"/>
  <c r="AB140" i="2"/>
  <c r="Y138" i="2"/>
  <c r="AB138" i="2"/>
  <c r="AB136" i="2"/>
  <c r="Y136" i="2"/>
  <c r="Y128" i="2"/>
  <c r="Y133" i="2"/>
  <c r="Y137" i="2"/>
  <c r="Y141" i="2"/>
  <c r="Y127" i="2"/>
  <c r="Y112" i="2"/>
  <c r="AB112" i="2"/>
  <c r="V115" i="2"/>
  <c r="W115" i="2"/>
  <c r="X115" i="2" s="1"/>
  <c r="Y115" i="2" s="1"/>
  <c r="AA115" i="2"/>
  <c r="AB115" i="2" l="1"/>
  <c r="V29" i="2"/>
  <c r="W29" i="2"/>
  <c r="X29" i="2" s="1"/>
  <c r="Y29" i="2" s="1"/>
  <c r="AA29" i="2"/>
  <c r="AA120" i="2"/>
  <c r="W120" i="2"/>
  <c r="X120" i="2" s="1"/>
  <c r="V120" i="2"/>
  <c r="AA119" i="2"/>
  <c r="W119" i="2"/>
  <c r="X119" i="2" s="1"/>
  <c r="V119" i="2"/>
  <c r="AA117" i="2"/>
  <c r="W117" i="2"/>
  <c r="X117" i="2" s="1"/>
  <c r="V117" i="2"/>
  <c r="AA114" i="2"/>
  <c r="W114" i="2"/>
  <c r="X114" i="2" s="1"/>
  <c r="V114" i="2"/>
  <c r="AA113" i="2"/>
  <c r="W113" i="2"/>
  <c r="X113" i="2" s="1"/>
  <c r="V113" i="2"/>
  <c r="AA111" i="2"/>
  <c r="W111" i="2"/>
  <c r="X111" i="2" s="1"/>
  <c r="V111" i="2"/>
  <c r="AA110" i="2"/>
  <c r="W110" i="2"/>
  <c r="X110" i="2" s="1"/>
  <c r="V110" i="2"/>
  <c r="AA109" i="2"/>
  <c r="W109" i="2"/>
  <c r="X109" i="2" s="1"/>
  <c r="V109" i="2"/>
  <c r="AA108" i="2"/>
  <c r="W108" i="2"/>
  <c r="X108" i="2" s="1"/>
  <c r="V108" i="2"/>
  <c r="AA107" i="2"/>
  <c r="W107" i="2"/>
  <c r="X107" i="2" s="1"/>
  <c r="V107" i="2"/>
  <c r="AA106" i="2"/>
  <c r="W106" i="2"/>
  <c r="X106" i="2" s="1"/>
  <c r="V106" i="2"/>
  <c r="V105" i="2"/>
  <c r="W105" i="2"/>
  <c r="X105" i="2" s="1"/>
  <c r="AA105" i="2"/>
  <c r="V104" i="2"/>
  <c r="W104" i="2"/>
  <c r="X104" i="2" s="1"/>
  <c r="AA104" i="2"/>
  <c r="V103" i="2"/>
  <c r="W103" i="2"/>
  <c r="X103" i="2" s="1"/>
  <c r="AA103" i="2"/>
  <c r="V102" i="2"/>
  <c r="W102" i="2"/>
  <c r="X102" i="2" s="1"/>
  <c r="AA102" i="2"/>
  <c r="V101" i="2"/>
  <c r="W101" i="2"/>
  <c r="X101" i="2" s="1"/>
  <c r="AA101" i="2"/>
  <c r="AA100" i="2"/>
  <c r="W100" i="2"/>
  <c r="X100" i="2" s="1"/>
  <c r="V100" i="2"/>
  <c r="AA99" i="2"/>
  <c r="W99" i="2"/>
  <c r="X99" i="2" s="1"/>
  <c r="V99" i="2"/>
  <c r="AA98" i="2"/>
  <c r="W98" i="2"/>
  <c r="X98" i="2" s="1"/>
  <c r="V98" i="2"/>
  <c r="AA97" i="2"/>
  <c r="W97" i="2"/>
  <c r="X97" i="2" s="1"/>
  <c r="V97" i="2"/>
  <c r="AA96" i="2"/>
  <c r="W96" i="2"/>
  <c r="X96" i="2" s="1"/>
  <c r="V96" i="2"/>
  <c r="AA95" i="2"/>
  <c r="W95" i="2"/>
  <c r="X95" i="2" s="1"/>
  <c r="V95" i="2"/>
  <c r="AA94" i="2"/>
  <c r="W94" i="2"/>
  <c r="X94" i="2" s="1"/>
  <c r="V94" i="2"/>
  <c r="AA93" i="2"/>
  <c r="W93" i="2"/>
  <c r="X93" i="2" s="1"/>
  <c r="V93" i="2"/>
  <c r="AA92" i="2"/>
  <c r="W92" i="2"/>
  <c r="X92" i="2" s="1"/>
  <c r="V92" i="2"/>
  <c r="AA91" i="2"/>
  <c r="W91" i="2"/>
  <c r="X91" i="2" s="1"/>
  <c r="V91" i="2"/>
  <c r="AA90" i="2"/>
  <c r="W90" i="2"/>
  <c r="X90" i="2" s="1"/>
  <c r="V90" i="2"/>
  <c r="AA89" i="2"/>
  <c r="W89" i="2"/>
  <c r="X89" i="2" s="1"/>
  <c r="V89" i="2"/>
  <c r="AA88" i="2"/>
  <c r="W88" i="2"/>
  <c r="X88" i="2" s="1"/>
  <c r="V88" i="2"/>
  <c r="AA87" i="2"/>
  <c r="W87" i="2"/>
  <c r="X87" i="2" s="1"/>
  <c r="V87" i="2"/>
  <c r="AA86" i="2"/>
  <c r="W86" i="2"/>
  <c r="X86" i="2" s="1"/>
  <c r="V86" i="2"/>
  <c r="AA85" i="2"/>
  <c r="W85" i="2"/>
  <c r="X85" i="2" s="1"/>
  <c r="V85" i="2"/>
  <c r="AA84" i="2"/>
  <c r="W84" i="2"/>
  <c r="X84" i="2" s="1"/>
  <c r="V84" i="2"/>
  <c r="AA83" i="2"/>
  <c r="W83" i="2"/>
  <c r="X83" i="2" s="1"/>
  <c r="V83" i="2"/>
  <c r="AA82" i="2"/>
  <c r="W82" i="2"/>
  <c r="X82" i="2" s="1"/>
  <c r="V82" i="2"/>
  <c r="AA81" i="2"/>
  <c r="W81" i="2"/>
  <c r="X81" i="2" s="1"/>
  <c r="V81" i="2"/>
  <c r="AA80" i="2"/>
  <c r="W80" i="2"/>
  <c r="X80" i="2" s="1"/>
  <c r="V80" i="2"/>
  <c r="AA79" i="2"/>
  <c r="W79" i="2"/>
  <c r="X79" i="2" s="1"/>
  <c r="V79" i="2"/>
  <c r="AA78" i="2"/>
  <c r="W78" i="2"/>
  <c r="X78" i="2" s="1"/>
  <c r="V78" i="2"/>
  <c r="AA77" i="2"/>
  <c r="W77" i="2"/>
  <c r="X77" i="2" s="1"/>
  <c r="V77" i="2"/>
  <c r="AA76" i="2"/>
  <c r="W76" i="2"/>
  <c r="X76" i="2" s="1"/>
  <c r="V76" i="2"/>
  <c r="AA75" i="2"/>
  <c r="W75" i="2"/>
  <c r="X75" i="2" s="1"/>
  <c r="V75" i="2"/>
  <c r="AA74" i="2"/>
  <c r="W74" i="2"/>
  <c r="X74" i="2" s="1"/>
  <c r="V74" i="2"/>
  <c r="AA73" i="2"/>
  <c r="W73" i="2"/>
  <c r="X73" i="2" s="1"/>
  <c r="V73" i="2"/>
  <c r="AA72" i="2"/>
  <c r="W72" i="2"/>
  <c r="X72" i="2" s="1"/>
  <c r="V72" i="2"/>
  <c r="AA71" i="2"/>
  <c r="W71" i="2"/>
  <c r="X71" i="2" s="1"/>
  <c r="V71" i="2"/>
  <c r="AA70" i="2"/>
  <c r="W70" i="2"/>
  <c r="X70" i="2" s="1"/>
  <c r="V70" i="2"/>
  <c r="AA69" i="2"/>
  <c r="W69" i="2"/>
  <c r="X69" i="2" s="1"/>
  <c r="V69" i="2"/>
  <c r="AA68" i="2"/>
  <c r="W68" i="2"/>
  <c r="X68" i="2" s="1"/>
  <c r="V68" i="2"/>
  <c r="AA67" i="2"/>
  <c r="W67" i="2"/>
  <c r="X67" i="2" s="1"/>
  <c r="V67" i="2"/>
  <c r="AA66" i="2"/>
  <c r="W66" i="2"/>
  <c r="X66" i="2" s="1"/>
  <c r="V66" i="2"/>
  <c r="AA65" i="2"/>
  <c r="W65" i="2"/>
  <c r="X65" i="2" s="1"/>
  <c r="V65" i="2"/>
  <c r="AA64" i="2"/>
  <c r="W64" i="2"/>
  <c r="X64" i="2" s="1"/>
  <c r="V64" i="2"/>
  <c r="AA63" i="2"/>
  <c r="W63" i="2"/>
  <c r="X63" i="2" s="1"/>
  <c r="V63" i="2"/>
  <c r="AA62" i="2"/>
  <c r="W62" i="2"/>
  <c r="X62" i="2" s="1"/>
  <c r="V62" i="2"/>
  <c r="AA61" i="2"/>
  <c r="W61" i="2"/>
  <c r="X61" i="2" s="1"/>
  <c r="V61" i="2"/>
  <c r="AA60" i="2"/>
  <c r="W60" i="2"/>
  <c r="X60" i="2" s="1"/>
  <c r="V60" i="2"/>
  <c r="AA59" i="2"/>
  <c r="W59" i="2"/>
  <c r="X59" i="2" s="1"/>
  <c r="V59" i="2"/>
  <c r="AA57" i="2"/>
  <c r="W57" i="2"/>
  <c r="X57" i="2" s="1"/>
  <c r="V57" i="2"/>
  <c r="AA56" i="2"/>
  <c r="W56" i="2"/>
  <c r="X56" i="2" s="1"/>
  <c r="V56" i="2"/>
  <c r="AA55" i="2"/>
  <c r="W55" i="2"/>
  <c r="X55" i="2" s="1"/>
  <c r="V55" i="2"/>
  <c r="AA54" i="2"/>
  <c r="W54" i="2"/>
  <c r="X54" i="2" s="1"/>
  <c r="V54" i="2"/>
  <c r="AA53" i="2"/>
  <c r="W53" i="2"/>
  <c r="X53" i="2" s="1"/>
  <c r="V53" i="2"/>
  <c r="AA52" i="2"/>
  <c r="W52" i="2"/>
  <c r="X52" i="2" s="1"/>
  <c r="V52" i="2"/>
  <c r="AA51" i="2"/>
  <c r="W51" i="2"/>
  <c r="X51" i="2" s="1"/>
  <c r="V51" i="2"/>
  <c r="AA50" i="2"/>
  <c r="W50" i="2"/>
  <c r="X50" i="2" s="1"/>
  <c r="V50" i="2"/>
  <c r="AA49" i="2"/>
  <c r="W49" i="2"/>
  <c r="X49" i="2" s="1"/>
  <c r="V49" i="2"/>
  <c r="AA48" i="2"/>
  <c r="W48" i="2"/>
  <c r="X48" i="2" s="1"/>
  <c r="V48" i="2"/>
  <c r="AA47" i="2"/>
  <c r="W47" i="2"/>
  <c r="X47" i="2" s="1"/>
  <c r="V47" i="2"/>
  <c r="AA46" i="2"/>
  <c r="W46" i="2"/>
  <c r="X46" i="2" s="1"/>
  <c r="V46" i="2"/>
  <c r="AA45" i="2"/>
  <c r="W45" i="2"/>
  <c r="X45" i="2" s="1"/>
  <c r="V45" i="2"/>
  <c r="AA44" i="2"/>
  <c r="W44" i="2"/>
  <c r="X44" i="2" s="1"/>
  <c r="V44" i="2"/>
  <c r="AA43" i="2"/>
  <c r="W43" i="2"/>
  <c r="X43" i="2" s="1"/>
  <c r="V43" i="2"/>
  <c r="AA42" i="2"/>
  <c r="W42" i="2"/>
  <c r="X42" i="2" s="1"/>
  <c r="V42" i="2"/>
  <c r="AA41" i="2"/>
  <c r="W41" i="2"/>
  <c r="X41" i="2" s="1"/>
  <c r="V41" i="2"/>
  <c r="AA40" i="2"/>
  <c r="W40" i="2"/>
  <c r="X40" i="2" s="1"/>
  <c r="V40" i="2"/>
  <c r="AA39" i="2"/>
  <c r="W39" i="2"/>
  <c r="X39" i="2" s="1"/>
  <c r="V39" i="2"/>
  <c r="AA38" i="2"/>
  <c r="W38" i="2"/>
  <c r="X38" i="2" s="1"/>
  <c r="V38" i="2"/>
  <c r="AA37" i="2"/>
  <c r="W37" i="2"/>
  <c r="X37" i="2" s="1"/>
  <c r="V37" i="2"/>
  <c r="AA36" i="2"/>
  <c r="W36" i="2"/>
  <c r="X36" i="2" s="1"/>
  <c r="V36" i="2"/>
  <c r="AA35" i="2"/>
  <c r="W35" i="2"/>
  <c r="X35" i="2" s="1"/>
  <c r="V35" i="2"/>
  <c r="AA34" i="2"/>
  <c r="W34" i="2"/>
  <c r="X34" i="2" s="1"/>
  <c r="V34" i="2"/>
  <c r="AA33" i="2"/>
  <c r="W33" i="2"/>
  <c r="X33" i="2" s="1"/>
  <c r="V33" i="2"/>
  <c r="AA32" i="2"/>
  <c r="W32" i="2"/>
  <c r="X32" i="2" s="1"/>
  <c r="V32" i="2"/>
  <c r="AA31" i="2"/>
  <c r="W31" i="2"/>
  <c r="X31" i="2" s="1"/>
  <c r="V31" i="2"/>
  <c r="AA30" i="2"/>
  <c r="W30" i="2"/>
  <c r="X30" i="2" s="1"/>
  <c r="V30" i="2"/>
  <c r="AA28" i="2"/>
  <c r="W28" i="2"/>
  <c r="X28" i="2" s="1"/>
  <c r="V28" i="2"/>
  <c r="AA27" i="2"/>
  <c r="W27" i="2"/>
  <c r="X27" i="2" s="1"/>
  <c r="V27" i="2"/>
  <c r="AA26" i="2"/>
  <c r="W26" i="2"/>
  <c r="X26" i="2" s="1"/>
  <c r="V26" i="2"/>
  <c r="AA25" i="2"/>
  <c r="W25" i="2"/>
  <c r="X25" i="2" s="1"/>
  <c r="V25" i="2"/>
  <c r="AA24" i="2"/>
  <c r="W24" i="2"/>
  <c r="X24" i="2" s="1"/>
  <c r="V24" i="2"/>
  <c r="AA23" i="2"/>
  <c r="W23" i="2"/>
  <c r="X23" i="2" s="1"/>
  <c r="V23" i="2"/>
  <c r="AA22" i="2"/>
  <c r="W22" i="2"/>
  <c r="X22" i="2" s="1"/>
  <c r="V22" i="2"/>
  <c r="AA21" i="2"/>
  <c r="W21" i="2"/>
  <c r="X21" i="2" s="1"/>
  <c r="V21" i="2"/>
  <c r="AA20" i="2"/>
  <c r="W20" i="2"/>
  <c r="X20" i="2" s="1"/>
  <c r="V20" i="2"/>
  <c r="AA19" i="2"/>
  <c r="W19" i="2"/>
  <c r="X19" i="2" s="1"/>
  <c r="V19" i="2"/>
  <c r="AA18" i="2"/>
  <c r="W18" i="2"/>
  <c r="X18" i="2" s="1"/>
  <c r="V18" i="2"/>
  <c r="AA17" i="2"/>
  <c r="W17" i="2"/>
  <c r="X17" i="2" s="1"/>
  <c r="V17" i="2"/>
  <c r="AA16" i="2"/>
  <c r="W16" i="2"/>
  <c r="X16" i="2" s="1"/>
  <c r="V16" i="2"/>
  <c r="AA15" i="2"/>
  <c r="W15" i="2"/>
  <c r="X15" i="2" s="1"/>
  <c r="V15" i="2"/>
  <c r="AA14" i="2"/>
  <c r="W14" i="2"/>
  <c r="X14" i="2" s="1"/>
  <c r="V14" i="2"/>
  <c r="AA13" i="2"/>
  <c r="W13" i="2"/>
  <c r="X13" i="2" s="1"/>
  <c r="V13" i="2"/>
  <c r="AA12" i="2"/>
  <c r="W12" i="2"/>
  <c r="X12" i="2" s="1"/>
  <c r="V12" i="2"/>
  <c r="AA11" i="2"/>
  <c r="W11" i="2"/>
  <c r="X11" i="2" s="1"/>
  <c r="V11" i="2"/>
  <c r="AA10" i="2"/>
  <c r="W10" i="2"/>
  <c r="X10" i="2" s="1"/>
  <c r="V10" i="2"/>
  <c r="AA9" i="2"/>
  <c r="W9" i="2"/>
  <c r="X9" i="2" s="1"/>
  <c r="V9" i="2"/>
  <c r="AA8" i="2"/>
  <c r="W8" i="2"/>
  <c r="X8" i="2" s="1"/>
  <c r="V8" i="2"/>
  <c r="AA7" i="2"/>
  <c r="W7" i="2"/>
  <c r="X7" i="2" s="1"/>
  <c r="V7" i="2"/>
  <c r="AA6" i="2"/>
  <c r="W6" i="2"/>
  <c r="X6" i="2" s="1"/>
  <c r="V6" i="2"/>
  <c r="AA5" i="2"/>
  <c r="W5" i="2"/>
  <c r="X5" i="2" s="1"/>
  <c r="V5" i="2"/>
  <c r="AA4" i="2"/>
  <c r="W4" i="2"/>
  <c r="X4" i="2" s="1"/>
  <c r="V4" i="2"/>
  <c r="Y109" i="2" l="1"/>
  <c r="AB29" i="2"/>
  <c r="Y114" i="2"/>
  <c r="Y119" i="2"/>
  <c r="Y107" i="2"/>
  <c r="Y32" i="2"/>
  <c r="Y117" i="2"/>
  <c r="AB117" i="2"/>
  <c r="AB109" i="2"/>
  <c r="AB105" i="2"/>
  <c r="Y108" i="2"/>
  <c r="Y120" i="2"/>
  <c r="Y101" i="2"/>
  <c r="Y111" i="2"/>
  <c r="Y43" i="2"/>
  <c r="Y110" i="2"/>
  <c r="AB103" i="2"/>
  <c r="AB102" i="2"/>
  <c r="Y102" i="2"/>
  <c r="Y113" i="2"/>
  <c r="AB107" i="2"/>
  <c r="AB113" i="2"/>
  <c r="AB101" i="2"/>
  <c r="AB106" i="2"/>
  <c r="AB110" i="2"/>
  <c r="AB119" i="2"/>
  <c r="AB108" i="2"/>
  <c r="AB114" i="2"/>
  <c r="Y105" i="2"/>
  <c r="AB111" i="2"/>
  <c r="AB120" i="2"/>
  <c r="Y103" i="2"/>
  <c r="Y106" i="2"/>
  <c r="Y13" i="2"/>
  <c r="Y48" i="2"/>
  <c r="Y52" i="2"/>
  <c r="Y70" i="2"/>
  <c r="Y86" i="2"/>
  <c r="Y93" i="2"/>
  <c r="AB93" i="2"/>
  <c r="AB100" i="2"/>
  <c r="AB80" i="2"/>
  <c r="Y40" i="2"/>
  <c r="Y81" i="2"/>
  <c r="Y104" i="2"/>
  <c r="AB104" i="2"/>
  <c r="AB38" i="2"/>
  <c r="AB47" i="2"/>
  <c r="AB57" i="2"/>
  <c r="AB69" i="2"/>
  <c r="Y96" i="2"/>
  <c r="Y100" i="2"/>
  <c r="Y66" i="2"/>
  <c r="AB66" i="2"/>
  <c r="Y68" i="2"/>
  <c r="AB34" i="2"/>
  <c r="Y12" i="2"/>
  <c r="AB24" i="2"/>
  <c r="Y54" i="2"/>
  <c r="AB86" i="2"/>
  <c r="Y7" i="2"/>
  <c r="AB50" i="2"/>
  <c r="Y72" i="2"/>
  <c r="Y80" i="2"/>
  <c r="Y57" i="2"/>
  <c r="AB60" i="2"/>
  <c r="Y63" i="2"/>
  <c r="AB78" i="2"/>
  <c r="Y69" i="2"/>
  <c r="Y84" i="2"/>
  <c r="Y89" i="2"/>
  <c r="Y46" i="2"/>
  <c r="AB89" i="2"/>
  <c r="Y97" i="2"/>
  <c r="Y33" i="2"/>
  <c r="AB97" i="2"/>
  <c r="AB52" i="2"/>
  <c r="Y16" i="2"/>
  <c r="AB41" i="2"/>
  <c r="Y44" i="2"/>
  <c r="AB54" i="2"/>
  <c r="Y56" i="2"/>
  <c r="AB82" i="2"/>
  <c r="Y85" i="2"/>
  <c r="AB30" i="2"/>
  <c r="Y38" i="2"/>
  <c r="Y47" i="2"/>
  <c r="AB77" i="2"/>
  <c r="AB85" i="2"/>
  <c r="Y88" i="2"/>
  <c r="Y99" i="2"/>
  <c r="Y23" i="2"/>
  <c r="Y26" i="2"/>
  <c r="AB23" i="2"/>
  <c r="AB26" i="2"/>
  <c r="AB11" i="2"/>
  <c r="Y17" i="2"/>
  <c r="Y4" i="2"/>
  <c r="AB12" i="2"/>
  <c r="AB5" i="2"/>
  <c r="Y20" i="2"/>
  <c r="AB9" i="2"/>
  <c r="AB28" i="2"/>
  <c r="Y73" i="2"/>
  <c r="Y28" i="2"/>
  <c r="AB74" i="2"/>
  <c r="Y92" i="2"/>
  <c r="Y24" i="2"/>
  <c r="AB33" i="2"/>
  <c r="AB44" i="2"/>
  <c r="AB46" i="2"/>
  <c r="AB48" i="2"/>
  <c r="AB56" i="2"/>
  <c r="AB63" i="2"/>
  <c r="Y65" i="2"/>
  <c r="AB68" i="2"/>
  <c r="Y94" i="2"/>
  <c r="Y11" i="2"/>
  <c r="Y19" i="2"/>
  <c r="AB25" i="2"/>
  <c r="Y34" i="2"/>
  <c r="Y35" i="2"/>
  <c r="AB36" i="2"/>
  <c r="AB67" i="2"/>
  <c r="AB70" i="2"/>
  <c r="Y77" i="2"/>
  <c r="AB96" i="2"/>
  <c r="AB99" i="2"/>
  <c r="AB35" i="2"/>
  <c r="Y51" i="2"/>
  <c r="Y62" i="2"/>
  <c r="AB65" i="2"/>
  <c r="AB81" i="2"/>
  <c r="Y9" i="2"/>
  <c r="AB4" i="2"/>
  <c r="AB22" i="2"/>
  <c r="AB40" i="2"/>
  <c r="Y76" i="2"/>
  <c r="AB90" i="2"/>
  <c r="AB94" i="2"/>
  <c r="Y30" i="2"/>
  <c r="Y41" i="2"/>
  <c r="Y50" i="2"/>
  <c r="Y60" i="2"/>
  <c r="AB73" i="2"/>
  <c r="Y78" i="2"/>
  <c r="AB84" i="2"/>
  <c r="AB13" i="2"/>
  <c r="AB17" i="2"/>
  <c r="AB18" i="2"/>
  <c r="AB7" i="2"/>
  <c r="AB16" i="2"/>
  <c r="AB20" i="2"/>
  <c r="Y8" i="2"/>
  <c r="AB8" i="2"/>
  <c r="AB19" i="2"/>
  <c r="Y18" i="2"/>
  <c r="AB6" i="2"/>
  <c r="Y25" i="2"/>
  <c r="AB45" i="2"/>
  <c r="AB98" i="2"/>
  <c r="Y15" i="2"/>
  <c r="Y59" i="2"/>
  <c r="AB79" i="2"/>
  <c r="Y79" i="2"/>
  <c r="AB95" i="2"/>
  <c r="Y95" i="2"/>
  <c r="Y6" i="2"/>
  <c r="AB55" i="2"/>
  <c r="Y55" i="2"/>
  <c r="Y74" i="2"/>
  <c r="AB83" i="2"/>
  <c r="Y83" i="2"/>
  <c r="Y90" i="2"/>
  <c r="AB27" i="2"/>
  <c r="Y27" i="2"/>
  <c r="AB37" i="2"/>
  <c r="Y37" i="2"/>
  <c r="Y5" i="2"/>
  <c r="AB15" i="2"/>
  <c r="AB59" i="2"/>
  <c r="AB72" i="2"/>
  <c r="AB88" i="2"/>
  <c r="AB53" i="2"/>
  <c r="Y53" i="2"/>
  <c r="AB14" i="2"/>
  <c r="Y14" i="2"/>
  <c r="Y22" i="2"/>
  <c r="AB39" i="2"/>
  <c r="Y39" i="2"/>
  <c r="AB49" i="2"/>
  <c r="Y49" i="2"/>
  <c r="AB71" i="2"/>
  <c r="Y71" i="2"/>
  <c r="AB87" i="2"/>
  <c r="Y87" i="2"/>
  <c r="AB10" i="2"/>
  <c r="Y10" i="2"/>
  <c r="AB32" i="2"/>
  <c r="AB43" i="2"/>
  <c r="AB51" i="2"/>
  <c r="AB62" i="2"/>
  <c r="AB76" i="2"/>
  <c r="AB92" i="2"/>
  <c r="AB64" i="2"/>
  <c r="Y64" i="2"/>
  <c r="AB21" i="2"/>
  <c r="Y21" i="2"/>
  <c r="AB31" i="2"/>
  <c r="Y31" i="2"/>
  <c r="Y36" i="2"/>
  <c r="AB42" i="2"/>
  <c r="Y42" i="2"/>
  <c r="Y45" i="2"/>
  <c r="AB61" i="2"/>
  <c r="Y61" i="2"/>
  <c r="Y67" i="2"/>
  <c r="AB75" i="2"/>
  <c r="Y75" i="2"/>
  <c r="Y82" i="2"/>
  <c r="AB91" i="2"/>
  <c r="Y91" i="2"/>
  <c r="Y98" i="2"/>
  <c r="AA3" i="2"/>
  <c r="W3" i="2"/>
  <c r="X3" i="2" s="1"/>
  <c r="V3" i="2"/>
  <c r="AB3" i="2" l="1"/>
  <c r="Y3" i="2" l="1"/>
  <c r="A4" i="2" l="1"/>
  <c r="A5" i="2" s="1"/>
  <c r="A6" i="2" s="1"/>
  <c r="A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Tamara Williams</author>
  </authors>
  <commentList>
    <comment ref="C25" authorId="0" shapeId="0" xr:uid="{95FD4011-9AF6-C945-A6CD-B8C185938A7B}">
      <text>
        <r>
          <rPr>
            <b/>
            <sz val="10"/>
            <color rgb="FF000000"/>
            <rFont val="Tahoma"/>
            <family val="2"/>
          </rPr>
          <t>Tamara Williams:</t>
        </r>
        <r>
          <rPr>
            <sz val="10"/>
            <color rgb="FF000000"/>
            <rFont val="Tahoma"/>
            <family val="2"/>
          </rPr>
          <t xml:space="preserve">
</t>
        </r>
        <r>
          <rPr>
            <sz val="10"/>
            <color rgb="FF000000"/>
            <rFont val="Tahoma"/>
            <family val="2"/>
          </rPr>
          <t>german cars</t>
        </r>
      </text>
    </comment>
    <comment ref="C90" authorId="0" shapeId="0" xr:uid="{5BCE4BB1-2038-114B-A0A8-81CB02520B70}">
      <text>
        <r>
          <rPr>
            <b/>
            <sz val="10"/>
            <color rgb="FF000000"/>
            <rFont val="Tahoma"/>
            <family val="2"/>
          </rPr>
          <t>Tamara Williams:</t>
        </r>
        <r>
          <rPr>
            <sz val="10"/>
            <color rgb="FF000000"/>
            <rFont val="Tahoma"/>
            <family val="2"/>
          </rPr>
          <t xml:space="preserve">
</t>
        </r>
        <r>
          <rPr>
            <sz val="10"/>
            <color rgb="FF000000"/>
            <rFont val="Tahoma"/>
            <family val="2"/>
          </rPr>
          <t>context of gas attacks</t>
        </r>
      </text>
    </comment>
    <comment ref="C97" authorId="0" shapeId="0" xr:uid="{31955409-5B56-204E-9435-2ABAF7673DAE}">
      <text>
        <r>
          <rPr>
            <b/>
            <sz val="10"/>
            <color rgb="FF000000"/>
            <rFont val="Tahoma"/>
            <family val="2"/>
          </rPr>
          <t>Tamara Williams:</t>
        </r>
        <r>
          <rPr>
            <sz val="10"/>
            <color rgb="FF000000"/>
            <rFont val="Tahoma"/>
            <family val="2"/>
          </rPr>
          <t xml:space="preserve">
</t>
        </r>
        <r>
          <rPr>
            <sz val="10"/>
            <color rgb="FF000000"/>
            <rFont val="Tahoma"/>
            <family val="2"/>
          </rPr>
          <t>as in trade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Tamara Williams</author>
  </authors>
  <commentList>
    <comment ref="A54" authorId="0" shapeId="0" xr:uid="{53978A4B-76CA-D847-A595-4BCA00BD5F3E}">
      <text>
        <r>
          <rPr>
            <b/>
            <sz val="10"/>
            <color rgb="FF000000"/>
            <rFont val="Tahoma"/>
            <family val="2"/>
          </rPr>
          <t>Tamara Williams:</t>
        </r>
        <r>
          <rPr>
            <sz val="10"/>
            <color rgb="FF000000"/>
            <rFont val="Tahoma"/>
            <family val="2"/>
          </rPr>
          <t xml:space="preserve">
</t>
        </r>
        <r>
          <rPr>
            <sz val="10"/>
            <color rgb="FF000000"/>
            <rFont val="Tahoma"/>
            <family val="2"/>
          </rPr>
          <t>german cars</t>
        </r>
      </text>
    </comment>
    <comment ref="A55" authorId="0" shapeId="0" xr:uid="{2989CF2D-5733-274A-BB54-619F91D580AA}">
      <text>
        <r>
          <rPr>
            <b/>
            <sz val="10"/>
            <color rgb="FF000000"/>
            <rFont val="Tahoma"/>
            <family val="2"/>
          </rPr>
          <t>Tamara Williams:</t>
        </r>
        <r>
          <rPr>
            <sz val="10"/>
            <color rgb="FF000000"/>
            <rFont val="Tahoma"/>
            <family val="2"/>
          </rPr>
          <t xml:space="preserve">
</t>
        </r>
        <r>
          <rPr>
            <sz val="10"/>
            <color rgb="FF000000"/>
            <rFont val="Tahoma"/>
            <family val="2"/>
          </rPr>
          <t>both managers and "Executive order"</t>
        </r>
      </text>
    </comment>
    <comment ref="A72" authorId="0" shapeId="0" xr:uid="{95E18858-0C14-5E43-8C9E-9F3E3A3B6DF1}">
      <text>
        <r>
          <rPr>
            <b/>
            <sz val="10"/>
            <color rgb="FF000000"/>
            <rFont val="Tahoma"/>
            <family val="2"/>
          </rPr>
          <t>Tamara Williams:</t>
        </r>
        <r>
          <rPr>
            <sz val="10"/>
            <color rgb="FF000000"/>
            <rFont val="Tahoma"/>
            <family val="2"/>
          </rPr>
          <t xml:space="preserve">
</t>
        </r>
        <r>
          <rPr>
            <sz val="10"/>
            <color rgb="FF000000"/>
            <rFont val="Tahoma"/>
            <family val="2"/>
          </rPr>
          <t>not necessarily US</t>
        </r>
      </text>
    </comment>
    <comment ref="A152" authorId="0" shapeId="0" xr:uid="{735021D1-D6A3-0642-9AB2-B2AFC8052A7B}">
      <text>
        <r>
          <rPr>
            <b/>
            <sz val="10"/>
            <color rgb="FF000000"/>
            <rFont val="Tahoma"/>
            <family val="2"/>
          </rPr>
          <t>Tamara Williams:</t>
        </r>
        <r>
          <rPr>
            <sz val="10"/>
            <color rgb="FF000000"/>
            <rFont val="Tahoma"/>
            <family val="2"/>
          </rPr>
          <t xml:space="preserve">
</t>
        </r>
        <r>
          <rPr>
            <sz val="10"/>
            <color rgb="FF000000"/>
            <rFont val="Tahoma"/>
            <family val="2"/>
          </rPr>
          <t>context of gas attacks</t>
        </r>
      </text>
    </comment>
    <comment ref="A159" authorId="0" shapeId="0" xr:uid="{319F66E1-3B2B-D048-8926-BA79722D72A2}">
      <text>
        <r>
          <rPr>
            <b/>
            <sz val="10"/>
            <color rgb="FF000000"/>
            <rFont val="Tahoma"/>
            <family val="2"/>
          </rPr>
          <t>Tamara Williams:</t>
        </r>
        <r>
          <rPr>
            <sz val="10"/>
            <color rgb="FF000000"/>
            <rFont val="Tahoma"/>
            <family val="2"/>
          </rPr>
          <t xml:space="preserve">
</t>
        </r>
        <r>
          <rPr>
            <sz val="10"/>
            <color rgb="FF000000"/>
            <rFont val="Tahoma"/>
            <family val="2"/>
          </rPr>
          <t>as in trade</t>
        </r>
      </text>
    </comment>
  </commentList>
</comments>
</file>

<file path=xl/sharedStrings.xml><?xml version="1.0" encoding="utf-8"?>
<sst xmlns="http://schemas.openxmlformats.org/spreadsheetml/2006/main" count="753" uniqueCount="417">
  <si>
    <t>Anna S</t>
  </si>
  <si>
    <t>energy</t>
  </si>
  <si>
    <t>environment</t>
  </si>
  <si>
    <t>jobs</t>
  </si>
  <si>
    <t>regulation</t>
  </si>
  <si>
    <t>president</t>
  </si>
  <si>
    <t>environmental regulation</t>
  </si>
  <si>
    <t>coal miners</t>
  </si>
  <si>
    <t xml:space="preserve">Christa Taylor </t>
  </si>
  <si>
    <t>U.S. Mexico border</t>
  </si>
  <si>
    <t>wall</t>
  </si>
  <si>
    <t>construction</t>
  </si>
  <si>
    <t>Department of Homeland Security</t>
  </si>
  <si>
    <t xml:space="preserve">Robert Guenther </t>
  </si>
  <si>
    <t>Community</t>
  </si>
  <si>
    <t>Small Business Confidence</t>
  </si>
  <si>
    <t>Small Business</t>
  </si>
  <si>
    <t xml:space="preserve">Sheila Maloney </t>
  </si>
  <si>
    <t>Internet Service Provider</t>
  </si>
  <si>
    <t>Virtual Private Network</t>
  </si>
  <si>
    <t>Internet User</t>
  </si>
  <si>
    <t>Sensitive Information</t>
  </si>
  <si>
    <t>Consumer Permission</t>
  </si>
  <si>
    <t>Annie Bruckner</t>
  </si>
  <si>
    <t>fbi</t>
  </si>
  <si>
    <t xml:space="preserve">Joel Ash </t>
  </si>
  <si>
    <t>border</t>
  </si>
  <si>
    <t>cost</t>
  </si>
  <si>
    <t>christopher steele</t>
  </si>
  <si>
    <t>mickhail kulagin</t>
  </si>
  <si>
    <t>kremlin election involvement</t>
  </si>
  <si>
    <t>Term</t>
  </si>
  <si>
    <t>American Health Care Act</t>
  </si>
  <si>
    <t>repeal and replace</t>
  </si>
  <si>
    <t>Ryan</t>
  </si>
  <si>
    <t>deductibles</t>
  </si>
  <si>
    <t>premiums</t>
  </si>
  <si>
    <t>vote</t>
  </si>
  <si>
    <t xml:space="preserve">Matt Loskamp </t>
  </si>
  <si>
    <t>refugees</t>
  </si>
  <si>
    <t>Travel ban</t>
  </si>
  <si>
    <t>emergency stay</t>
  </si>
  <si>
    <t>certain Middle-Eastern countries</t>
  </si>
  <si>
    <t>our country</t>
  </si>
  <si>
    <t xml:space="preserve">Daniel D'Angelo </t>
  </si>
  <si>
    <t>House of Reresentatives</t>
  </si>
  <si>
    <t>Freedom Caucus</t>
  </si>
  <si>
    <t>Gerrymander</t>
  </si>
  <si>
    <t xml:space="preserve">Andrew Witherspoon </t>
  </si>
  <si>
    <t>hiring freeze</t>
  </si>
  <si>
    <t>uncertainty</t>
  </si>
  <si>
    <t>order</t>
  </si>
  <si>
    <t>job</t>
  </si>
  <si>
    <t>work</t>
  </si>
  <si>
    <t xml:space="preserve">Allyson Ross </t>
  </si>
  <si>
    <t>Rex Tillerson</t>
  </si>
  <si>
    <t>North Korea</t>
  </si>
  <si>
    <t>South Korea</t>
  </si>
  <si>
    <t>Military action</t>
  </si>
  <si>
    <t>threats</t>
  </si>
  <si>
    <t>Missile</t>
  </si>
  <si>
    <t>nuclear testing</t>
  </si>
  <si>
    <t xml:space="preserve">Elizabeth Merrick </t>
  </si>
  <si>
    <t>lawful restriction</t>
  </si>
  <si>
    <t>travel </t>
  </si>
  <si>
    <t>foreign country</t>
  </si>
  <si>
    <t>public safety</t>
  </si>
  <si>
    <t>United States</t>
  </si>
  <si>
    <t>Kenia Mazier</t>
  </si>
  <si>
    <t>Healthcare</t>
  </si>
  <si>
    <t>bankruptcy</t>
  </si>
  <si>
    <t>bill</t>
  </si>
  <si>
    <t>reform</t>
  </si>
  <si>
    <t xml:space="preserve">Julia Kiley </t>
  </si>
  <si>
    <t>Japan</t>
  </si>
  <si>
    <t>trade deficit</t>
  </si>
  <si>
    <t>Navarro</t>
  </si>
  <si>
    <t>trading partners</t>
  </si>
  <si>
    <t xml:space="preserve">Dheeraj Dwivedi </t>
  </si>
  <si>
    <t>administration</t>
  </si>
  <si>
    <t>bank</t>
  </si>
  <si>
    <t>bridge</t>
  </si>
  <si>
    <t>business</t>
  </si>
  <si>
    <t>campaign</t>
  </si>
  <si>
    <t>congress</t>
  </si>
  <si>
    <t>conservative</t>
  </si>
  <si>
    <t>democracy</t>
  </si>
  <si>
    <t>democrat</t>
  </si>
  <si>
    <t>economy</t>
  </si>
  <si>
    <t>election</t>
  </si>
  <si>
    <t>government</t>
  </si>
  <si>
    <t>hack</t>
  </si>
  <si>
    <t>immigrant</t>
  </si>
  <si>
    <t>immigration</t>
  </si>
  <si>
    <t>lawmaker</t>
  </si>
  <si>
    <t>leader</t>
  </si>
  <si>
    <t>legislation</t>
  </si>
  <si>
    <t>media</t>
  </si>
  <si>
    <t>mexico</t>
  </si>
  <si>
    <t>money</t>
  </si>
  <si>
    <t>moscow</t>
  </si>
  <si>
    <t>obamacare</t>
  </si>
  <si>
    <t>party</t>
  </si>
  <si>
    <t>power</t>
  </si>
  <si>
    <t>presidency</t>
  </si>
  <si>
    <t>republican</t>
  </si>
  <si>
    <t>restriction</t>
  </si>
  <si>
    <t>russia</t>
  </si>
  <si>
    <t>russian</t>
  </si>
  <si>
    <t>sanction</t>
  </si>
  <si>
    <t>secretary</t>
  </si>
  <si>
    <t>taxBreak</t>
  </si>
  <si>
    <t>terrorist</t>
  </si>
  <si>
    <t>tweet</t>
  </si>
  <si>
    <t>twitter</t>
  </si>
  <si>
    <t>vladimirPutin</t>
  </si>
  <si>
    <t>voter</t>
  </si>
  <si>
    <t>war</t>
  </si>
  <si>
    <t>washington</t>
  </si>
  <si>
    <t>whiteHouse</t>
  </si>
  <si>
    <t>Cohort7</t>
  </si>
  <si>
    <t>executive order</t>
  </si>
  <si>
    <t>Source</t>
  </si>
  <si>
    <t>Anna S, Kenia Mazier</t>
  </si>
  <si>
    <t>american Energy</t>
  </si>
  <si>
    <t>barack Obama</t>
  </si>
  <si>
    <t>climate change</t>
  </si>
  <si>
    <t>democratic Party</t>
  </si>
  <si>
    <t>hillary Clinton</t>
  </si>
  <si>
    <t>house Republican</t>
  </si>
  <si>
    <t>intelligence Agency</t>
  </si>
  <si>
    <t>keystone Pipeline</t>
  </si>
  <si>
    <t>president Elect</t>
  </si>
  <si>
    <t>republican Lawmakers</t>
  </si>
  <si>
    <t>republican Leaders</t>
  </si>
  <si>
    <t>transition Staff</t>
  </si>
  <si>
    <t>trans Pacific Partnership</t>
  </si>
  <si>
    <t>Health care initiative</t>
  </si>
  <si>
    <t>Affordable Care Act</t>
  </si>
  <si>
    <t>Obama Care</t>
  </si>
  <si>
    <t>EC2</t>
  </si>
  <si>
    <t>EC1</t>
  </si>
  <si>
    <t>Regulations</t>
  </si>
  <si>
    <t>Rules</t>
  </si>
  <si>
    <t>Small business Community</t>
  </si>
  <si>
    <t>United States Economy</t>
  </si>
  <si>
    <t>Natioanal economy</t>
  </si>
  <si>
    <t>Small business confidence</t>
  </si>
  <si>
    <t>Small business confidence index</t>
  </si>
  <si>
    <t>tax overhaul</t>
  </si>
  <si>
    <t>low tax</t>
  </si>
  <si>
    <t>ISP</t>
  </si>
  <si>
    <t>Provider</t>
  </si>
  <si>
    <t>EC3</t>
  </si>
  <si>
    <t>Comcast</t>
  </si>
  <si>
    <t>Internet History</t>
  </si>
  <si>
    <t>web browsing history</t>
  </si>
  <si>
    <t>search history</t>
  </si>
  <si>
    <t>Federal Communications Commission</t>
  </si>
  <si>
    <t>FCC</t>
  </si>
  <si>
    <t>FCC rules</t>
  </si>
  <si>
    <t>Advertiser</t>
  </si>
  <si>
    <t>Marketer</t>
  </si>
  <si>
    <t>Health Information</t>
  </si>
  <si>
    <t>Medical problem</t>
  </si>
  <si>
    <t>medical condition</t>
  </si>
  <si>
    <t>Advocates</t>
  </si>
  <si>
    <t>privacy advocates</t>
  </si>
  <si>
    <t>civil liberties advocates</t>
  </si>
  <si>
    <t>VPN</t>
  </si>
  <si>
    <t>Consumer Rights</t>
  </si>
  <si>
    <t>1. Column A: The list of terms (this defines what goes into the RTV)</t>
  </si>
  <si>
    <t>2. Right after Column A, we'll have columns from previous Cohorts: This will not apply for the first Cohort that starts a new Case Study. (For example, it will not apply to Cohort 7, Winter, 2017).</t>
  </si>
  <si>
    <t>3. (For Cohort 7, initiating a new Case Study, the data columns will be) Columns B thru X+1, where X is the total number of persons that we have in this Cohort. For Cohort 7, beginning Winter, 2017, X is starting at 23. (This number may change by the time that we get to this Discussion.)</t>
  </si>
  <si>
    <t>4. Column X+2: The total number of DSIs in which a given term occurs. This is NOT the IDF (inverse document frequency), but it feeds into the IDF. In order to get this, we need a reporting from everyone on whether or not a given term has shown up (at all) in their DSI. This includes equivalence classes, so before we can complete this step, we need to have agreed on both what TERMS go into the RTV, and also what EQUIVALENCE CLASSES, and we need to have clearly defined which terms go into what equivalence classes. This means a lot of group-huddling, and a lot of decision-calls, usually made by the Hero Team Leader, aided and abetted by his/her Chief Techno-Geeks.</t>
  </si>
  <si>
    <t>5. Column X+3: The total term count across the corpus. Same kind of rules / logic as was in the previous step will apply.</t>
  </si>
  <si>
    <t>Row Labels</t>
  </si>
  <si>
    <t>Grand Total</t>
  </si>
  <si>
    <t>Terms</t>
  </si>
  <si>
    <t>Total Term Count</t>
  </si>
  <si>
    <t>92-2</t>
  </si>
  <si>
    <t>92-3</t>
  </si>
  <si>
    <t>92-4</t>
  </si>
  <si>
    <t>92-5</t>
  </si>
  <si>
    <t>92-6</t>
  </si>
  <si>
    <t>92-7</t>
  </si>
  <si>
    <t>92-8</t>
  </si>
  <si>
    <t>92-9</t>
  </si>
  <si>
    <t>92-10</t>
  </si>
  <si>
    <t>92-11</t>
  </si>
  <si>
    <t>92-12</t>
  </si>
  <si>
    <t>trade</t>
  </si>
  <si>
    <t>UnitedStates</t>
  </si>
  <si>
    <t>presidentDonaldTrump</t>
  </si>
  <si>
    <t>deficits</t>
  </si>
  <si>
    <t>approach</t>
  </si>
  <si>
    <t>deficit</t>
  </si>
  <si>
    <t>balance</t>
  </si>
  <si>
    <t>country</t>
  </si>
  <si>
    <t>China</t>
  </si>
  <si>
    <t>economists</t>
  </si>
  <si>
    <t>cause</t>
  </si>
  <si>
    <t>losses</t>
  </si>
  <si>
    <t>investment</t>
  </si>
  <si>
    <t>world</t>
  </si>
  <si>
    <t>TradeAgreement</t>
  </si>
  <si>
    <t>Mexico</t>
  </si>
  <si>
    <t>account</t>
  </si>
  <si>
    <t>WTO</t>
  </si>
  <si>
    <t>year</t>
  </si>
  <si>
    <t>contrast</t>
  </si>
  <si>
    <t>office</t>
  </si>
  <si>
    <t>NorthKorea</t>
  </si>
  <si>
    <t>countries</t>
  </si>
  <si>
    <t>ElectionCampaign</t>
  </si>
  <si>
    <t>tariff</t>
  </si>
  <si>
    <t>trade war</t>
  </si>
  <si>
    <t>Beijing</t>
  </si>
  <si>
    <t>tariffs</t>
  </si>
  <si>
    <t>White House</t>
  </si>
  <si>
    <t>Trump</t>
  </si>
  <si>
    <t>donaldTrump</t>
  </si>
  <si>
    <t>stock market</t>
  </si>
  <si>
    <t>markets</t>
  </si>
  <si>
    <t>New York market</t>
  </si>
  <si>
    <t>Wall Street</t>
  </si>
  <si>
    <t>aluminum</t>
  </si>
  <si>
    <t>exports</t>
  </si>
  <si>
    <t>imports</t>
  </si>
  <si>
    <t>steel</t>
  </si>
  <si>
    <t>duties</t>
  </si>
  <si>
    <t>Dow Jones</t>
  </si>
  <si>
    <t>products</t>
  </si>
  <si>
    <t>soybeans</t>
  </si>
  <si>
    <t>apples</t>
  </si>
  <si>
    <t>America</t>
  </si>
  <si>
    <t>US</t>
  </si>
  <si>
    <t>Food Exporters</t>
  </si>
  <si>
    <t>Concepts the term potenitally maps to</t>
  </si>
  <si>
    <t>automobile</t>
  </si>
  <si>
    <t>executive</t>
  </si>
  <si>
    <t>Porche</t>
  </si>
  <si>
    <t>response</t>
  </si>
  <si>
    <t>sales</t>
  </si>
  <si>
    <t>Twitter</t>
  </si>
  <si>
    <t>threat</t>
  </si>
  <si>
    <t>Angela Merkel</t>
  </si>
  <si>
    <t>Washington</t>
  </si>
  <si>
    <t>EU</t>
  </si>
  <si>
    <t>Europeans</t>
  </si>
  <si>
    <t>Asians</t>
  </si>
  <si>
    <t>BMW</t>
  </si>
  <si>
    <t>German producers</t>
  </si>
  <si>
    <t>aluminium</t>
  </si>
  <si>
    <t>Americans</t>
  </si>
  <si>
    <t>U.S.</t>
  </si>
  <si>
    <t>German</t>
  </si>
  <si>
    <t>Germany</t>
  </si>
  <si>
    <t>Russia</t>
  </si>
  <si>
    <t>Syria</t>
  </si>
  <si>
    <t xml:space="preserve">Syrian </t>
  </si>
  <si>
    <t>western</t>
  </si>
  <si>
    <t>Chancellor Angela Merkel</t>
  </si>
  <si>
    <t>chemical weapons attack</t>
  </si>
  <si>
    <t xml:space="preserve">chemical weapons </t>
  </si>
  <si>
    <t>AmericanPresident</t>
  </si>
  <si>
    <t>Iran</t>
  </si>
  <si>
    <t>Syrian war</t>
  </si>
  <si>
    <t>Saudi Arabia</t>
  </si>
  <si>
    <t>Middle East</t>
  </si>
  <si>
    <t>Russia investigation</t>
  </si>
  <si>
    <t>Moscow</t>
  </si>
  <si>
    <t>Putin</t>
  </si>
  <si>
    <t>West</t>
  </si>
  <si>
    <t>Russian threat</t>
  </si>
  <si>
    <t>Twitter threat</t>
  </si>
  <si>
    <t>Europe</t>
  </si>
  <si>
    <t>Germans</t>
  </si>
  <si>
    <t>France</t>
  </si>
  <si>
    <t>Israel</t>
  </si>
  <si>
    <t>Paris</t>
  </si>
  <si>
    <t>terrorism</t>
  </si>
  <si>
    <t>Hollande</t>
  </si>
  <si>
    <t>Le Pen</t>
  </si>
  <si>
    <t>Paris Accord</t>
  </si>
  <si>
    <t>Paris Climate Accord</t>
  </si>
  <si>
    <t>climate</t>
  </si>
  <si>
    <t>French</t>
  </si>
  <si>
    <t>leadership</t>
  </si>
  <si>
    <t>technology</t>
  </si>
  <si>
    <t>global warming</t>
  </si>
  <si>
    <t>Macron</t>
  </si>
  <si>
    <t>greenhouse gas emmissions</t>
  </si>
  <si>
    <t>greenhouse gasses</t>
  </si>
  <si>
    <t>ISIS</t>
  </si>
  <si>
    <t>Russian President</t>
  </si>
  <si>
    <t>attack</t>
  </si>
  <si>
    <t>attacking</t>
  </si>
  <si>
    <t>president François Hollande</t>
  </si>
  <si>
    <t>François Hollande</t>
  </si>
  <si>
    <t>targets</t>
  </si>
  <si>
    <t>military</t>
  </si>
  <si>
    <t>allies</t>
  </si>
  <si>
    <t>strike</t>
  </si>
  <si>
    <t>strikes</t>
  </si>
  <si>
    <t>law</t>
  </si>
  <si>
    <t>Russian</t>
  </si>
  <si>
    <t>chemical attacks</t>
  </si>
  <si>
    <t>Douma</t>
  </si>
  <si>
    <t>Assad regime</t>
  </si>
  <si>
    <t>state</t>
  </si>
  <si>
    <t>trading system</t>
  </si>
  <si>
    <t>America First</t>
  </si>
  <si>
    <t>American</t>
  </si>
  <si>
    <t>tax</t>
  </si>
  <si>
    <t>veterans</t>
  </si>
  <si>
    <t>policy</t>
  </si>
  <si>
    <t>foreign</t>
  </si>
  <si>
    <t>cyber capabilities</t>
  </si>
  <si>
    <t>growth</t>
  </si>
  <si>
    <t>gas revolution</t>
  </si>
  <si>
    <t>shale oil</t>
  </si>
  <si>
    <t>coal industry</t>
  </si>
  <si>
    <t>energy relationship</t>
  </si>
  <si>
    <t>energy plan</t>
  </si>
  <si>
    <t>subsidies</t>
  </si>
  <si>
    <t>IP</t>
  </si>
  <si>
    <t>companies</t>
  </si>
  <si>
    <t>Damascus</t>
  </si>
  <si>
    <t xml:space="preserve"> </t>
  </si>
  <si>
    <t>chemical weapon</t>
  </si>
  <si>
    <t xml:space="preserve">gas </t>
  </si>
  <si>
    <t>chlorine</t>
  </si>
  <si>
    <t>OPCW</t>
  </si>
  <si>
    <t>President Bashar al-Assad</t>
  </si>
  <si>
    <t>global campaign plan</t>
  </si>
  <si>
    <t>national security</t>
  </si>
  <si>
    <t>challenge</t>
  </si>
  <si>
    <t>technologies</t>
  </si>
  <si>
    <t>billion</t>
  </si>
  <si>
    <t>surplus</t>
  </si>
  <si>
    <t>president Xi Jinping</t>
  </si>
  <si>
    <t>Frequency count</t>
  </si>
  <si>
    <t>ni</t>
  </si>
  <si>
    <t>idf</t>
  </si>
  <si>
    <t>tf*idf</t>
  </si>
  <si>
    <t>Exclude Term?
 Yes or No</t>
  </si>
  <si>
    <t>Max frequency</t>
  </si>
  <si>
    <t>Dominance</t>
  </si>
  <si>
    <t>92-13</t>
  </si>
  <si>
    <t>92-14</t>
  </si>
  <si>
    <t>UK</t>
  </si>
  <si>
    <t>Britain</t>
  </si>
  <si>
    <t>Brussels</t>
  </si>
  <si>
    <t>European Union</t>
  </si>
  <si>
    <t>European</t>
  </si>
  <si>
    <t>NATO</t>
  </si>
  <si>
    <t>NATO Alliance</t>
  </si>
  <si>
    <t>Brexit</t>
  </si>
  <si>
    <r>
      <t>economic</t>
    </r>
    <r>
      <rPr>
        <sz val="11"/>
        <color theme="1"/>
        <rFont val="Calibri"/>
        <family val="2"/>
      </rPr>
      <t xml:space="preserve"> </t>
    </r>
  </si>
  <si>
    <t>alliance</t>
  </si>
  <si>
    <t>Canada</t>
  </si>
  <si>
    <t>Hungary</t>
  </si>
  <si>
    <t>press</t>
  </si>
  <si>
    <t>Taiwan</t>
  </si>
  <si>
    <t>South China Sea</t>
  </si>
  <si>
    <t>Communist Party</t>
  </si>
  <si>
    <t>jounalists</t>
  </si>
  <si>
    <t>Concept</t>
  </si>
  <si>
    <t>meatProducts</t>
  </si>
  <si>
    <t>farmProducts</t>
  </si>
  <si>
    <t>metalProducts</t>
  </si>
  <si>
    <t>tradeProducts</t>
  </si>
  <si>
    <t>chineseExports</t>
  </si>
  <si>
    <t>usExports</t>
  </si>
  <si>
    <t>Simple Aggreagate</t>
  </si>
  <si>
    <t>manufacturedProducts</t>
  </si>
  <si>
    <t>Abstraction:combination</t>
  </si>
  <si>
    <t>governmentalTradeAgreements</t>
  </si>
  <si>
    <t>usStockMarket</t>
  </si>
  <si>
    <t>germanExports</t>
  </si>
  <si>
    <t>carMakers</t>
  </si>
  <si>
    <t>SImple Aggreagate</t>
  </si>
  <si>
    <t>cars</t>
  </si>
  <si>
    <t>syrianWarUSAllies</t>
  </si>
  <si>
    <t>syrianWarUSOpposition</t>
  </si>
  <si>
    <t>globalTerrorism</t>
  </si>
  <si>
    <t>parisAttacks</t>
  </si>
  <si>
    <t>globalWarming</t>
  </si>
  <si>
    <t>climateAgreements</t>
  </si>
  <si>
    <t>chemicalWeaponAttack</t>
  </si>
  <si>
    <t>americaFirstPolicy</t>
  </si>
  <si>
    <t>americanJobs</t>
  </si>
  <si>
    <t>americanTaxes</t>
  </si>
  <si>
    <t>energyPolicy</t>
  </si>
  <si>
    <t>lawEnforcement</t>
  </si>
  <si>
    <t>immigrationPolicy</t>
  </si>
  <si>
    <t>chineseManufacturers</t>
  </si>
  <si>
    <t>ipProtection</t>
  </si>
  <si>
    <t>chineseWorkers</t>
  </si>
  <si>
    <t>chemicalWeaponsProgram</t>
  </si>
  <si>
    <t>chemicalWeaponsMonitors</t>
  </si>
  <si>
    <t>syrianChemicalWeapons</t>
  </si>
  <si>
    <t>americanMilitary</t>
  </si>
  <si>
    <t>americanCongress</t>
  </si>
  <si>
    <t>tradeWar</t>
  </si>
  <si>
    <t>europeanUnion</t>
  </si>
  <si>
    <t>chinesePress</t>
  </si>
  <si>
    <t>americanPress</t>
  </si>
  <si>
    <t>worldMedia</t>
  </si>
  <si>
    <t>chancellorAngelaMerkel</t>
  </si>
  <si>
    <t>chemicalWeaponsAttack</t>
  </si>
  <si>
    <t>parisClimateAccord</t>
  </si>
  <si>
    <t>greenhouseGasses</t>
  </si>
  <si>
    <t>presidentVladimirPutin</t>
  </si>
  <si>
    <t>cyberCapabilities</t>
  </si>
  <si>
    <t>responseToSyrianAttack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</si>
</sst>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font>
    <font>
      <b/>
      <sz val="11"/>
      <color theme="0"/>
      <name val="Calibri"/>
      <family val="2"/>
    </font>
    <font>
      <b/>
      <sz val="11"/>
      <color theme="1"/>
      <name val="Calibri"/>
      <family val="2"/>
    </font>
    <font>
      <sz val="11"/>
      <name val="Calibri"/>
      <family val="2"/>
    </font>
    <font>
      <b/>
      <sz val="11"/>
      <color rgb="FF0070C0"/>
      <name val="Calibri"/>
      <family val="2"/>
    </font>
    <font>
      <b/>
      <i/>
      <sz val="11"/>
      <color theme="1"/>
      <name val="Calibri"/>
      <family val="2"/>
    </font>
    <font>
      <b/>
      <sz val="11"/>
      <name val="Calibri"/>
      <family val="2"/>
    </font>
    <font>
      <sz val="10"/>
      <color rgb="FF000000"/>
      <name val="Tahoma"/>
      <family val="2"/>
    </font>
    <font>
      <b/>
      <sz val="10"/>
      <color rgb="FF000000"/>
      <name val="Tahoma"/>
      <family val="2"/>
    </font>
    <font>
      <b/>
      <i/>
      <sz val="12"/>
      <color rgb="FF000000"/>
      <name val="Calibri"/>
      <family val="2"/>
      <scheme val="minor"/>
    </font>
    <font>
      <b/>
      <sz val="11"/>
      <color rgb="FF000000"/>
      <name val="Calibri"/>
      <family val="2"/>
    </font>
    <font>
      <sz val="12"/>
      <color rgb="FF000000"/>
      <name val="Calibri"/>
      <family val="2"/>
    </font>
    <font>
      <sz val="12"/>
      <color rgb="FF000000"/>
      <name val="Calibri"/>
      <family val="2"/>
      <scheme val="minor"/>
    </font>
  </fonts>
  <fills count="21">
    <fill>
      <patternFill patternType="none"/>
    </fill>
    <fill>
      <patternFill patternType="gray125"/>
    </fill>
    <fill>
      <patternFill patternType="solid">
        <fgColor theme="1" tint="0.34998626667073579"/>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rgb="FFFFFFAF"/>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rgb="FFE6E5FD"/>
        <bgColor indexed="64"/>
      </patternFill>
    </fill>
    <fill>
      <patternFill patternType="solid">
        <fgColor rgb="FFFFDAEE"/>
        <bgColor indexed="64"/>
      </patternFill>
    </fill>
    <fill>
      <patternFill patternType="solid">
        <fgColor rgb="FFE1FFB0"/>
        <bgColor indexed="64"/>
      </patternFill>
    </fill>
    <fill>
      <patternFill patternType="solid">
        <fgColor rgb="FFB1FFF4"/>
        <bgColor indexed="64"/>
      </patternFill>
    </fill>
    <fill>
      <patternFill patternType="solid">
        <fgColor rgb="FFFDFFBC"/>
        <bgColor indexed="64"/>
      </patternFill>
    </fill>
    <fill>
      <patternFill patternType="solid">
        <fgColor rgb="FFBDFFB5"/>
        <bgColor indexed="64"/>
      </patternFill>
    </fill>
    <fill>
      <patternFill patternType="solid">
        <fgColor rgb="FF5B9BD5"/>
        <bgColor rgb="FF5B9BD5"/>
      </patternFill>
    </fill>
    <fill>
      <patternFill patternType="solid">
        <fgColor rgb="FFFDF1E5"/>
        <bgColor indexed="64"/>
      </patternFill>
    </fill>
    <fill>
      <patternFill patternType="solid">
        <fgColor rgb="FFA4D2FE"/>
        <bgColor indexed="64"/>
      </patternFill>
    </fill>
  </fills>
  <borders count="42">
    <border>
      <left/>
      <right/>
      <top/>
      <bottom/>
      <diagonal/>
    </border>
    <border>
      <left style="medium">
        <color theme="1" tint="0.499984740745262"/>
      </left>
      <right style="medium">
        <color theme="1" tint="0.499984740745262"/>
      </right>
      <top style="medium">
        <color theme="1" tint="0.499984740745262"/>
      </top>
      <bottom style="medium">
        <color theme="1" tint="0.499984740745262"/>
      </bottom>
      <diagonal/>
    </border>
    <border>
      <left style="medium">
        <color theme="1" tint="0.499984740745262"/>
      </left>
      <right/>
      <top style="medium">
        <color theme="1" tint="0.499984740745262"/>
      </top>
      <bottom/>
      <diagonal/>
    </border>
    <border>
      <left style="medium">
        <color theme="1" tint="0.499984740745262"/>
      </left>
      <right/>
      <top/>
      <bottom/>
      <diagonal/>
    </border>
    <border>
      <left/>
      <right style="thin">
        <color theme="1" tint="0.499984740745262"/>
      </right>
      <top/>
      <bottom style="thin">
        <color theme="0" tint="-0.24994659260841701"/>
      </bottom>
      <diagonal/>
    </border>
    <border>
      <left style="thin">
        <color theme="1" tint="0.499984740745262"/>
      </left>
      <right style="thin">
        <color theme="1" tint="0.499984740745262"/>
      </right>
      <top/>
      <bottom style="thin">
        <color theme="0" tint="-0.24994659260841701"/>
      </bottom>
      <diagonal/>
    </border>
    <border>
      <left/>
      <right style="thin">
        <color theme="1" tint="0.499984740745262"/>
      </right>
      <top style="thin">
        <color theme="0" tint="-0.24994659260841701"/>
      </top>
      <bottom style="thin">
        <color theme="0" tint="-0.24994659260841701"/>
      </bottom>
      <diagonal/>
    </border>
    <border>
      <left style="thin">
        <color theme="1" tint="0.499984740745262"/>
      </left>
      <right style="thin">
        <color theme="1" tint="0.499984740745262"/>
      </right>
      <top style="thin">
        <color theme="0" tint="-0.24994659260841701"/>
      </top>
      <bottom style="thin">
        <color theme="0" tint="-0.24994659260841701"/>
      </bottom>
      <diagonal/>
    </border>
    <border>
      <left style="thin">
        <color theme="1" tint="0.499984740745262"/>
      </left>
      <right style="thin">
        <color theme="1" tint="0.499984740745262"/>
      </right>
      <top style="thin">
        <color theme="0" tint="-0.24994659260841701"/>
      </top>
      <bottom style="medium">
        <color theme="1" tint="0.499984740745262"/>
      </bottom>
      <diagonal/>
    </border>
    <border>
      <left style="thick">
        <color theme="7" tint="0.39994506668294322"/>
      </left>
      <right style="thick">
        <color theme="7" tint="0.39994506668294322"/>
      </right>
      <top style="medium">
        <color theme="1" tint="0.499984740745262"/>
      </top>
      <bottom/>
      <diagonal/>
    </border>
    <border>
      <left style="medium">
        <color theme="1" tint="0.499984740745262"/>
      </left>
      <right/>
      <top style="medium">
        <color theme="1" tint="0.499984740745262"/>
      </top>
      <bottom style="medium">
        <color theme="1" tint="0.499984740745262"/>
      </bottom>
      <diagonal/>
    </border>
    <border>
      <left/>
      <right/>
      <top style="medium">
        <color theme="1" tint="0.499984740745262"/>
      </top>
      <bottom style="medium">
        <color theme="1" tint="0.499984740745262"/>
      </bottom>
      <diagonal/>
    </border>
    <border>
      <left/>
      <right style="medium">
        <color theme="1" tint="0.499984740745262"/>
      </right>
      <top style="medium">
        <color theme="1" tint="0.499984740745262"/>
      </top>
      <bottom style="medium">
        <color theme="1" tint="0.499984740745262"/>
      </bottom>
      <diagonal/>
    </border>
    <border>
      <left style="thin">
        <color theme="1" tint="0.499984740745262"/>
      </left>
      <right/>
      <top/>
      <bottom style="thin">
        <color theme="0" tint="-0.24994659260841701"/>
      </bottom>
      <diagonal/>
    </border>
    <border>
      <left style="medium">
        <color theme="1" tint="0.499984740745262"/>
      </left>
      <right style="medium">
        <color theme="1" tint="0.499984740745262"/>
      </right>
      <top style="medium">
        <color theme="1" tint="0.499984740745262"/>
      </top>
      <bottom style="thin">
        <color theme="0" tint="-0.24994659260841701"/>
      </bottom>
      <diagonal/>
    </border>
    <border>
      <left style="medium">
        <color theme="1" tint="0.499984740745262"/>
      </left>
      <right style="medium">
        <color theme="1" tint="0.499984740745262"/>
      </right>
      <top style="thin">
        <color theme="0" tint="-0.24994659260841701"/>
      </top>
      <bottom style="thin">
        <color theme="0" tint="-0.24994659260841701"/>
      </bottom>
      <diagonal/>
    </border>
    <border>
      <left style="thick">
        <color theme="7" tint="0.39994506668294322"/>
      </left>
      <right style="thin">
        <color theme="1" tint="0.499984740745262"/>
      </right>
      <top style="medium">
        <color theme="1" tint="0.499984740745262"/>
      </top>
      <bottom style="medium">
        <color theme="1" tint="0.499984740745262"/>
      </bottom>
      <diagonal/>
    </border>
    <border>
      <left style="thin">
        <color theme="1" tint="0.499984740745262"/>
      </left>
      <right style="thin">
        <color theme="1" tint="0.499984740745262"/>
      </right>
      <top style="medium">
        <color theme="1" tint="0.499984740745262"/>
      </top>
      <bottom style="medium">
        <color theme="1" tint="0.499984740745262"/>
      </bottom>
      <diagonal/>
    </border>
    <border>
      <left style="thin">
        <color theme="1" tint="0.499984740745262"/>
      </left>
      <right style="medium">
        <color theme="1" tint="0.499984740745262"/>
      </right>
      <top style="medium">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medium">
        <color theme="1" tint="0.499984740745262"/>
      </top>
      <bottom/>
      <diagonal/>
    </border>
    <border>
      <left style="thin">
        <color theme="1" tint="0.499984740745262"/>
      </left>
      <right style="thin">
        <color theme="1" tint="0.499984740745262"/>
      </right>
      <top/>
      <bottom/>
      <diagonal/>
    </border>
    <border>
      <left style="thin">
        <color rgb="FF000000"/>
      </left>
      <right style="thin">
        <color rgb="FF000000"/>
      </right>
      <top style="thin">
        <color rgb="FF000000"/>
      </top>
      <bottom style="thin">
        <color rgb="FF000000"/>
      </bottom>
      <diagonal/>
    </border>
    <border>
      <left style="medium">
        <color theme="1" tint="0.499984740745262"/>
      </left>
      <right style="thin">
        <color theme="1" tint="0.499984740745262"/>
      </right>
      <top style="thin">
        <color rgb="FF000000"/>
      </top>
      <bottom style="thin">
        <color theme="1" tint="0.499984740745262"/>
      </bottom>
      <diagonal/>
    </border>
    <border>
      <left style="thin">
        <color theme="1" tint="0.499984740745262"/>
      </left>
      <right style="thin">
        <color theme="1" tint="0.499984740745262"/>
      </right>
      <top style="thin">
        <color rgb="FF000000"/>
      </top>
      <bottom style="thin">
        <color theme="1" tint="0.499984740745262"/>
      </bottom>
      <diagonal/>
    </border>
    <border>
      <left style="thin">
        <color theme="1" tint="0.499984740745262"/>
      </left>
      <right style="medium">
        <color theme="1" tint="0.499984740745262"/>
      </right>
      <top style="thin">
        <color rgb="FF000000"/>
      </top>
      <bottom style="thin">
        <color theme="1" tint="0.499984740745262"/>
      </bottom>
      <diagonal/>
    </border>
    <border>
      <left style="medium">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medium">
        <color theme="1" tint="0.499984740745262"/>
      </right>
      <top style="thin">
        <color theme="1" tint="0.499984740745262"/>
      </top>
      <bottom style="thin">
        <color theme="1" tint="0.499984740745262"/>
      </bottom>
      <diagonal/>
    </border>
    <border>
      <left/>
      <right style="thin">
        <color theme="1" tint="0.499984740745262"/>
      </right>
      <top style="thin">
        <color theme="0" tint="-0.24994659260841701"/>
      </top>
      <bottom/>
      <diagonal/>
    </border>
    <border>
      <left style="thin">
        <color theme="1" tint="0.499984740745262"/>
      </left>
      <right style="thin">
        <color theme="1" tint="0.499984740745262"/>
      </right>
      <top style="thin">
        <color theme="0" tint="-0.24994659260841701"/>
      </top>
      <bottom/>
      <diagonal/>
    </border>
    <border>
      <left style="medium">
        <color theme="1" tint="0.499984740745262"/>
      </left>
      <right style="medium">
        <color theme="1" tint="0.499984740745262"/>
      </right>
      <top style="thin">
        <color theme="0" tint="-0.24994659260841701"/>
      </top>
      <bottom/>
      <diagonal/>
    </border>
    <border>
      <left style="thin">
        <color theme="1" tint="0.499984740745262"/>
      </left>
      <right style="thin">
        <color theme="1" tint="0.499984740745262"/>
      </right>
      <top style="medium">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medium">
        <color theme="1" tint="0.499984740745262"/>
      </left>
      <right style="thin">
        <color theme="1" tint="0.499984740745262"/>
      </right>
      <top style="thin">
        <color theme="1" tint="0.499984740745262"/>
      </top>
      <bottom/>
      <diagonal/>
    </border>
    <border>
      <left style="thin">
        <color theme="1" tint="0.499984740745262"/>
      </left>
      <right style="medium">
        <color theme="1" tint="0.499984740745262"/>
      </right>
      <top style="thin">
        <color theme="1" tint="0.499984740745262"/>
      </top>
      <bottom/>
      <diagonal/>
    </border>
    <border>
      <left style="thin">
        <color theme="1" tint="0.499984740745262"/>
      </left>
      <right style="thin">
        <color theme="1" tint="0.499984740745262"/>
      </right>
      <top style="medium">
        <color theme="1"/>
      </top>
      <bottom style="thin">
        <color theme="1" tint="0.499984740745262"/>
      </bottom>
      <diagonal/>
    </border>
    <border>
      <left style="medium">
        <color theme="1" tint="0.499984740745262"/>
      </left>
      <right style="thin">
        <color theme="1" tint="0.499984740745262"/>
      </right>
      <top style="medium">
        <color theme="1"/>
      </top>
      <bottom style="thin">
        <color theme="1" tint="0.499984740745262"/>
      </bottom>
      <diagonal/>
    </border>
    <border>
      <left style="thin">
        <color theme="1" tint="0.499984740745262"/>
      </left>
      <right style="medium">
        <color theme="1" tint="0.499984740745262"/>
      </right>
      <top style="medium">
        <color theme="1"/>
      </top>
      <bottom style="thin">
        <color theme="1" tint="0.499984740745262"/>
      </bottom>
      <diagonal/>
    </border>
    <border>
      <left style="medium">
        <color theme="1" tint="0.499984740745262"/>
      </left>
      <right style="medium">
        <color theme="1" tint="0.499984740745262"/>
      </right>
      <top style="medium">
        <color theme="1"/>
      </top>
      <bottom style="thin">
        <color theme="1" tint="0.499984740745262"/>
      </bottom>
      <diagonal/>
    </border>
    <border>
      <left style="medium">
        <color theme="1" tint="0.499984740745262"/>
      </left>
      <right style="medium">
        <color theme="1" tint="0.499984740745262"/>
      </right>
      <top style="thin">
        <color theme="1" tint="0.499984740745262"/>
      </top>
      <bottom/>
      <diagonal/>
    </border>
    <border>
      <left style="thin">
        <color theme="1" tint="0.499984740745262"/>
      </left>
      <right/>
      <top style="thin">
        <color theme="0" tint="-0.24994659260841701"/>
      </top>
      <bottom style="thin">
        <color theme="1" tint="0.499984740745262"/>
      </bottom>
      <diagonal/>
    </border>
    <border>
      <left style="medium">
        <color theme="1" tint="0.499984740745262"/>
      </left>
      <right style="medium">
        <color theme="1" tint="0.499984740745262"/>
      </right>
      <top style="thin">
        <color theme="0" tint="-0.24994659260841701"/>
      </top>
      <bottom style="thin">
        <color theme="1" tint="0.499984740745262"/>
      </bottom>
      <diagonal/>
    </border>
  </borders>
  <cellStyleXfs count="1">
    <xf numFmtId="0" fontId="0" fillId="0" borderId="0"/>
  </cellStyleXfs>
  <cellXfs count="198">
    <xf numFmtId="0" fontId="0" fillId="0" borderId="0" xfId="0"/>
    <xf numFmtId="0" fontId="0" fillId="0" borderId="0" xfId="0" applyAlignment="1"/>
    <xf numFmtId="0" fontId="3" fillId="5" borderId="0" xfId="0" applyFont="1" applyFill="1"/>
    <xf numFmtId="0" fontId="2" fillId="6" borderId="0" xfId="0" applyFont="1" applyFill="1"/>
    <xf numFmtId="0" fontId="2" fillId="6" borderId="0" xfId="0" applyFont="1" applyFill="1" applyAlignment="1">
      <alignment vertical="center"/>
    </xf>
    <xf numFmtId="0" fontId="0" fillId="6" borderId="0" xfId="0" applyFill="1"/>
    <xf numFmtId="0" fontId="0" fillId="3" borderId="0" xfId="0" applyFill="1"/>
    <xf numFmtId="0" fontId="0" fillId="0" borderId="0" xfId="0" applyFill="1" applyAlignment="1"/>
    <xf numFmtId="0" fontId="0" fillId="0" borderId="0" xfId="0" applyFill="1"/>
    <xf numFmtId="0" fontId="0" fillId="0" borderId="0" xfId="0" applyFill="1" applyAlignment="1">
      <alignment vertical="center"/>
    </xf>
    <xf numFmtId="0" fontId="0" fillId="0" borderId="0" xfId="0" applyFill="1" applyAlignment="1">
      <alignment horizontal="left" vertical="center"/>
    </xf>
    <xf numFmtId="0" fontId="0" fillId="0" borderId="0" xfId="0" applyFill="1" applyAlignment="1">
      <alignment vertical="center" wrapText="1"/>
    </xf>
    <xf numFmtId="0" fontId="0" fillId="0" borderId="0" xfId="0" pivotButton="1"/>
    <xf numFmtId="0" fontId="0" fillId="0" borderId="0" xfId="0" applyAlignment="1">
      <alignment horizontal="left"/>
    </xf>
    <xf numFmtId="0" fontId="0" fillId="0" borderId="2" xfId="0" applyBorder="1"/>
    <xf numFmtId="0" fontId="0" fillId="7" borderId="7" xfId="0" applyFill="1" applyBorder="1"/>
    <xf numFmtId="0" fontId="1" fillId="2" borderId="3" xfId="0" applyFont="1" applyFill="1" applyBorder="1"/>
    <xf numFmtId="0" fontId="4" fillId="7" borderId="9" xfId="0" applyFont="1" applyFill="1" applyBorder="1" applyAlignment="1">
      <alignment horizontal="center" vertical="center" wrapText="1"/>
    </xf>
    <xf numFmtId="0" fontId="1" fillId="2" borderId="10" xfId="0" applyFont="1" applyFill="1" applyBorder="1"/>
    <xf numFmtId="0" fontId="1" fillId="2" borderId="11" xfId="0" applyFont="1" applyFill="1" applyBorder="1"/>
    <xf numFmtId="0" fontId="1" fillId="2" borderId="12" xfId="0" applyFont="1" applyFill="1" applyBorder="1"/>
    <xf numFmtId="0" fontId="0" fillId="4" borderId="4" xfId="0" applyFill="1" applyBorder="1"/>
    <xf numFmtId="0" fontId="0" fillId="4" borderId="6" xfId="0" applyFill="1" applyBorder="1"/>
    <xf numFmtId="0" fontId="0" fillId="0" borderId="13" xfId="0" applyBorder="1"/>
    <xf numFmtId="0" fontId="0" fillId="0" borderId="14" xfId="0" applyBorder="1"/>
    <xf numFmtId="0" fontId="0" fillId="0" borderId="15" xfId="0" applyBorder="1"/>
    <xf numFmtId="0" fontId="0" fillId="4" borderId="1" xfId="0" applyFill="1" applyBorder="1" applyAlignment="1">
      <alignment vertical="center" wrapText="1"/>
    </xf>
    <xf numFmtId="0" fontId="0" fillId="4" borderId="16" xfId="0" applyFill="1" applyBorder="1" applyAlignment="1">
      <alignment vertical="center" wrapText="1"/>
    </xf>
    <xf numFmtId="0" fontId="0" fillId="4" borderId="17" xfId="0" applyFill="1" applyBorder="1" applyAlignment="1">
      <alignment vertical="center" wrapText="1"/>
    </xf>
    <xf numFmtId="0" fontId="0" fillId="4" borderId="18" xfId="0" applyFill="1" applyBorder="1" applyAlignment="1">
      <alignment vertical="center" wrapText="1"/>
    </xf>
    <xf numFmtId="0" fontId="1" fillId="2" borderId="20" xfId="0" applyFont="1" applyFill="1" applyBorder="1" applyAlignment="1">
      <alignment horizontal="center"/>
    </xf>
    <xf numFmtId="0" fontId="0" fillId="7" borderId="5" xfId="0" applyFill="1" applyBorder="1"/>
    <xf numFmtId="0" fontId="0" fillId="7" borderId="7" xfId="0" applyFill="1" applyBorder="1" applyAlignment="1">
      <alignment wrapText="1"/>
    </xf>
    <xf numFmtId="0" fontId="0" fillId="8" borderId="19" xfId="0" applyFill="1" applyBorder="1"/>
    <xf numFmtId="0" fontId="5" fillId="8" borderId="19" xfId="0" applyFont="1" applyFill="1" applyBorder="1" applyAlignment="1">
      <alignment horizontal="left" indent="1"/>
    </xf>
    <xf numFmtId="0" fontId="6" fillId="8" borderId="11" xfId="0" applyFont="1" applyFill="1" applyBorder="1"/>
    <xf numFmtId="0" fontId="6" fillId="9" borderId="11" xfId="0" applyFont="1" applyFill="1" applyBorder="1"/>
    <xf numFmtId="0" fontId="5" fillId="9" borderId="19" xfId="0" applyFont="1" applyFill="1" applyBorder="1" applyAlignment="1">
      <alignment horizontal="left" indent="1"/>
    </xf>
    <xf numFmtId="0" fontId="0" fillId="9" borderId="19" xfId="0" applyFill="1" applyBorder="1"/>
    <xf numFmtId="0" fontId="0" fillId="9" borderId="19" xfId="0" applyFont="1" applyFill="1" applyBorder="1" applyAlignment="1">
      <alignment horizontal="left"/>
    </xf>
    <xf numFmtId="0" fontId="0" fillId="9" borderId="5" xfId="0" applyFill="1" applyBorder="1"/>
    <xf numFmtId="0" fontId="5" fillId="9" borderId="7" xfId="0" applyFont="1" applyFill="1" applyBorder="1" applyAlignment="1">
      <alignment horizontal="left" indent="1"/>
    </xf>
    <xf numFmtId="0" fontId="0" fillId="9" borderId="7" xfId="0" applyFill="1" applyBorder="1"/>
    <xf numFmtId="0" fontId="0" fillId="9" borderId="7" xfId="0" applyFont="1" applyFill="1" applyBorder="1" applyAlignment="1">
      <alignment horizontal="left"/>
    </xf>
    <xf numFmtId="0" fontId="5" fillId="0" borderId="19" xfId="0" applyFont="1" applyFill="1" applyBorder="1" applyAlignment="1">
      <alignment horizontal="left" indent="1"/>
    </xf>
    <xf numFmtId="0" fontId="6" fillId="5" borderId="11" xfId="0" applyFont="1" applyFill="1" applyBorder="1"/>
    <xf numFmtId="0" fontId="0" fillId="5" borderId="7" xfId="0" applyFill="1" applyBorder="1"/>
    <xf numFmtId="0" fontId="0" fillId="5" borderId="21" xfId="0" applyFill="1" applyBorder="1"/>
    <xf numFmtId="0" fontId="5" fillId="5" borderId="7" xfId="0" applyFont="1" applyFill="1" applyBorder="1" applyAlignment="1">
      <alignment horizontal="left" indent="1"/>
    </xf>
    <xf numFmtId="0" fontId="6" fillId="3" borderId="11" xfId="0" applyFont="1" applyFill="1" applyBorder="1"/>
    <xf numFmtId="0" fontId="0" fillId="3" borderId="7" xfId="0" applyFill="1" applyBorder="1"/>
    <xf numFmtId="0" fontId="5" fillId="3" borderId="7" xfId="0" applyFont="1" applyFill="1" applyBorder="1" applyAlignment="1">
      <alignment horizontal="left" indent="1"/>
    </xf>
    <xf numFmtId="0" fontId="0" fillId="10" borderId="7" xfId="0" applyFill="1" applyBorder="1"/>
    <xf numFmtId="0" fontId="6" fillId="10" borderId="11" xfId="0" applyFont="1" applyFill="1" applyBorder="1"/>
    <xf numFmtId="0" fontId="5" fillId="10" borderId="7" xfId="0" applyFont="1" applyFill="1" applyBorder="1" applyAlignment="1">
      <alignment horizontal="left" indent="1"/>
    </xf>
    <xf numFmtId="0" fontId="0" fillId="0" borderId="8" xfId="0" applyFill="1" applyBorder="1"/>
    <xf numFmtId="0" fontId="6" fillId="11" borderId="11" xfId="0" applyFont="1" applyFill="1" applyBorder="1"/>
    <xf numFmtId="0" fontId="0" fillId="11" borderId="7" xfId="0" applyFill="1" applyBorder="1"/>
    <xf numFmtId="0" fontId="5" fillId="11" borderId="7" xfId="0" applyFont="1" applyFill="1" applyBorder="1" applyAlignment="1">
      <alignment horizontal="left" indent="1"/>
    </xf>
    <xf numFmtId="0" fontId="0" fillId="12" borderId="7" xfId="0" applyFill="1" applyBorder="1"/>
    <xf numFmtId="0" fontId="6" fillId="12" borderId="11" xfId="0" applyFont="1" applyFill="1" applyBorder="1"/>
    <xf numFmtId="0" fontId="5" fillId="12" borderId="7" xfId="0" applyFont="1" applyFill="1" applyBorder="1" applyAlignment="1">
      <alignment horizontal="left" indent="1"/>
    </xf>
    <xf numFmtId="0" fontId="0" fillId="13" borderId="7" xfId="0" applyFill="1" applyBorder="1"/>
    <xf numFmtId="0" fontId="6" fillId="13" borderId="11" xfId="0" applyFont="1" applyFill="1" applyBorder="1"/>
    <xf numFmtId="0" fontId="0" fillId="14" borderId="7" xfId="0" applyFill="1" applyBorder="1"/>
    <xf numFmtId="0" fontId="6" fillId="14" borderId="11" xfId="0" applyFont="1" applyFill="1" applyBorder="1"/>
    <xf numFmtId="0" fontId="0" fillId="15" borderId="7" xfId="0" applyFill="1" applyBorder="1"/>
    <xf numFmtId="0" fontId="6" fillId="15" borderId="11" xfId="0" applyFont="1" applyFill="1" applyBorder="1"/>
    <xf numFmtId="0" fontId="0" fillId="16" borderId="7" xfId="0" applyFill="1" applyBorder="1"/>
    <xf numFmtId="0" fontId="6" fillId="16" borderId="11" xfId="0" applyFont="1" applyFill="1" applyBorder="1"/>
    <xf numFmtId="0" fontId="5" fillId="16" borderId="7" xfId="0" applyFont="1" applyFill="1" applyBorder="1" applyAlignment="1">
      <alignment horizontal="left" indent="1"/>
    </xf>
    <xf numFmtId="0" fontId="0" fillId="17" borderId="7" xfId="0" applyFill="1" applyBorder="1"/>
    <xf numFmtId="0" fontId="6" fillId="17" borderId="11" xfId="0" applyFont="1" applyFill="1" applyBorder="1"/>
    <xf numFmtId="0" fontId="10" fillId="18" borderId="22" xfId="0" applyFont="1" applyFill="1" applyBorder="1" applyAlignment="1">
      <alignment horizontal="center" wrapText="1"/>
    </xf>
    <xf numFmtId="0" fontId="10" fillId="18" borderId="22" xfId="0" applyFont="1" applyFill="1" applyBorder="1" applyAlignment="1">
      <alignment horizontal="center"/>
    </xf>
    <xf numFmtId="0" fontId="10" fillId="18" borderId="22" xfId="0" applyFont="1" applyFill="1" applyBorder="1"/>
    <xf numFmtId="0" fontId="10" fillId="18" borderId="23" xfId="0" applyFont="1" applyFill="1" applyBorder="1" applyAlignment="1">
      <alignment horizontal="center" wrapText="1"/>
    </xf>
    <xf numFmtId="0" fontId="10" fillId="18" borderId="24" xfId="0" applyFont="1" applyFill="1" applyBorder="1" applyAlignment="1">
      <alignment horizontal="center"/>
    </xf>
    <xf numFmtId="0" fontId="10" fillId="18" borderId="24" xfId="0" applyFont="1" applyFill="1" applyBorder="1" applyAlignment="1">
      <alignment horizontal="center" wrapText="1"/>
    </xf>
    <xf numFmtId="0" fontId="10" fillId="18" borderId="25" xfId="0" applyFont="1" applyFill="1" applyBorder="1"/>
    <xf numFmtId="0" fontId="0" fillId="0" borderId="26" xfId="0" applyFont="1" applyFill="1" applyBorder="1"/>
    <xf numFmtId="0" fontId="0" fillId="0" borderId="19" xfId="0" applyFont="1" applyFill="1" applyBorder="1"/>
    <xf numFmtId="2" fontId="0" fillId="0" borderId="19" xfId="0" applyNumberFormat="1" applyFont="1" applyFill="1" applyBorder="1"/>
    <xf numFmtId="0" fontId="11" fillId="0" borderId="19" xfId="0" applyFont="1" applyFill="1" applyBorder="1" applyAlignment="1">
      <alignment horizontal="right"/>
    </xf>
    <xf numFmtId="2" fontId="0" fillId="0" borderId="27" xfId="0" applyNumberFormat="1" applyFont="1" applyFill="1" applyBorder="1"/>
    <xf numFmtId="0" fontId="2" fillId="19" borderId="11" xfId="0" applyFont="1" applyFill="1" applyBorder="1"/>
    <xf numFmtId="0" fontId="0" fillId="19" borderId="7" xfId="0" applyFill="1" applyBorder="1"/>
    <xf numFmtId="0" fontId="5" fillId="19" borderId="7" xfId="0" applyFont="1" applyFill="1" applyBorder="1" applyAlignment="1">
      <alignment horizontal="left" indent="1"/>
    </xf>
    <xf numFmtId="0" fontId="0" fillId="4" borderId="28" xfId="0" applyFill="1" applyBorder="1"/>
    <xf numFmtId="0" fontId="0" fillId="7" borderId="29" xfId="0" applyFill="1" applyBorder="1"/>
    <xf numFmtId="0" fontId="0" fillId="0" borderId="29" xfId="0" applyFill="1" applyBorder="1"/>
    <xf numFmtId="0" fontId="0" fillId="0" borderId="30" xfId="0" applyBorder="1"/>
    <xf numFmtId="0" fontId="0" fillId="19" borderId="29" xfId="0" applyFont="1" applyFill="1" applyBorder="1" applyAlignment="1">
      <alignment horizontal="left"/>
    </xf>
    <xf numFmtId="0" fontId="2" fillId="20" borderId="11" xfId="0" applyFont="1" applyFill="1" applyBorder="1"/>
    <xf numFmtId="0" fontId="0" fillId="20" borderId="29" xfId="0" applyFont="1" applyFill="1" applyBorder="1" applyAlignment="1">
      <alignment horizontal="left"/>
    </xf>
    <xf numFmtId="0" fontId="0" fillId="0" borderId="30" xfId="0" applyFill="1" applyBorder="1"/>
    <xf numFmtId="0" fontId="5" fillId="20" borderId="29" xfId="0" applyFont="1" applyFill="1" applyBorder="1" applyAlignment="1">
      <alignment horizontal="left" indent="1"/>
    </xf>
    <xf numFmtId="0" fontId="1" fillId="0" borderId="0" xfId="0" applyFont="1" applyFill="1" applyBorder="1"/>
    <xf numFmtId="0" fontId="1" fillId="0" borderId="3" xfId="0" applyFont="1" applyFill="1" applyBorder="1"/>
    <xf numFmtId="0" fontId="0" fillId="19" borderId="0" xfId="0" applyFill="1" applyBorder="1"/>
    <xf numFmtId="0" fontId="0" fillId="14" borderId="0" xfId="0" applyFill="1" applyBorder="1" applyAlignment="1">
      <alignment wrapText="1"/>
    </xf>
    <xf numFmtId="0" fontId="9" fillId="17" borderId="0" xfId="0" applyFont="1" applyFill="1" applyBorder="1" applyAlignment="1">
      <alignment horizontal="left" indent="1"/>
    </xf>
    <xf numFmtId="0" fontId="5" fillId="16" borderId="0" xfId="0" applyFont="1" applyFill="1" applyBorder="1" applyAlignment="1">
      <alignment horizontal="left" indent="1"/>
    </xf>
    <xf numFmtId="0" fontId="3" fillId="8" borderId="31" xfId="0" applyFont="1" applyFill="1" applyBorder="1"/>
    <xf numFmtId="0" fontId="3" fillId="9" borderId="31" xfId="0" applyFont="1" applyFill="1" applyBorder="1"/>
    <xf numFmtId="0" fontId="3" fillId="5" borderId="31" xfId="0" applyFont="1" applyFill="1" applyBorder="1"/>
    <xf numFmtId="0" fontId="3" fillId="3" borderId="31" xfId="0" applyFont="1" applyFill="1" applyBorder="1"/>
    <xf numFmtId="0" fontId="3" fillId="10" borderId="31" xfId="0" applyFont="1" applyFill="1" applyBorder="1"/>
    <xf numFmtId="0" fontId="3" fillId="11" borderId="31" xfId="0" applyFont="1" applyFill="1" applyBorder="1"/>
    <xf numFmtId="0" fontId="3" fillId="12" borderId="31" xfId="0" applyFont="1" applyFill="1" applyBorder="1"/>
    <xf numFmtId="0" fontId="3" fillId="13" borderId="31" xfId="0" applyFont="1" applyFill="1" applyBorder="1"/>
    <xf numFmtId="0" fontId="3" fillId="14" borderId="31" xfId="0" applyFont="1" applyFill="1" applyBorder="1"/>
    <xf numFmtId="0" fontId="3" fillId="15" borderId="31" xfId="0" applyFont="1" applyFill="1" applyBorder="1"/>
    <xf numFmtId="0" fontId="3" fillId="16" borderId="31" xfId="0" applyFont="1" applyFill="1" applyBorder="1"/>
    <xf numFmtId="0" fontId="3" fillId="17" borderId="31" xfId="0" applyFont="1" applyFill="1" applyBorder="1"/>
    <xf numFmtId="0" fontId="0" fillId="19" borderId="31" xfId="0" applyFont="1" applyFill="1" applyBorder="1"/>
    <xf numFmtId="0" fontId="0" fillId="20" borderId="31" xfId="0" applyFont="1" applyFill="1" applyBorder="1"/>
    <xf numFmtId="0" fontId="3" fillId="8" borderId="19" xfId="0" applyFont="1" applyFill="1" applyBorder="1"/>
    <xf numFmtId="0" fontId="3" fillId="9" borderId="19" xfId="0" applyFont="1" applyFill="1" applyBorder="1"/>
    <xf numFmtId="0" fontId="3" fillId="5" borderId="19" xfId="0" applyFont="1" applyFill="1" applyBorder="1"/>
    <xf numFmtId="0" fontId="3" fillId="3" borderId="19" xfId="0" applyFont="1" applyFill="1" applyBorder="1"/>
    <xf numFmtId="0" fontId="3" fillId="10" borderId="19" xfId="0" applyFont="1" applyFill="1" applyBorder="1"/>
    <xf numFmtId="0" fontId="3" fillId="11" borderId="19" xfId="0" applyFont="1" applyFill="1" applyBorder="1"/>
    <xf numFmtId="0" fontId="3" fillId="12" borderId="19" xfId="0" applyFont="1" applyFill="1" applyBorder="1"/>
    <xf numFmtId="0" fontId="3" fillId="13" borderId="19" xfId="0" applyFont="1" applyFill="1" applyBorder="1"/>
    <xf numFmtId="0" fontId="3" fillId="14" borderId="19" xfId="0" applyFont="1" applyFill="1" applyBorder="1"/>
    <xf numFmtId="0" fontId="3" fillId="15" borderId="19" xfId="0" applyFont="1" applyFill="1" applyBorder="1"/>
    <xf numFmtId="0" fontId="3" fillId="16" borderId="19" xfId="0" applyFont="1" applyFill="1" applyBorder="1"/>
    <xf numFmtId="0" fontId="3" fillId="17" borderId="19" xfId="0" applyFont="1" applyFill="1" applyBorder="1"/>
    <xf numFmtId="0" fontId="0" fillId="19" borderId="19" xfId="0" applyFont="1" applyFill="1" applyBorder="1"/>
    <xf numFmtId="0" fontId="0" fillId="20" borderId="19" xfId="0" applyFont="1" applyFill="1" applyBorder="1"/>
    <xf numFmtId="0" fontId="3" fillId="8" borderId="32" xfId="0" applyFont="1" applyFill="1" applyBorder="1"/>
    <xf numFmtId="0" fontId="3" fillId="9" borderId="32" xfId="0" applyFont="1" applyFill="1" applyBorder="1"/>
    <xf numFmtId="0" fontId="3" fillId="5" borderId="32" xfId="0" applyFont="1" applyFill="1" applyBorder="1"/>
    <xf numFmtId="0" fontId="3" fillId="3" borderId="32" xfId="0" applyFont="1" applyFill="1" applyBorder="1"/>
    <xf numFmtId="0" fontId="3" fillId="10" borderId="32" xfId="0" applyFont="1" applyFill="1" applyBorder="1"/>
    <xf numFmtId="0" fontId="3" fillId="11" borderId="32" xfId="0" applyFont="1" applyFill="1" applyBorder="1"/>
    <xf numFmtId="0" fontId="3" fillId="12" borderId="32" xfId="0" applyFont="1" applyFill="1" applyBorder="1"/>
    <xf numFmtId="0" fontId="3" fillId="13" borderId="32" xfId="0" applyFont="1" applyFill="1" applyBorder="1"/>
    <xf numFmtId="0" fontId="3" fillId="14" borderId="32" xfId="0" applyFont="1" applyFill="1" applyBorder="1"/>
    <xf numFmtId="0" fontId="3" fillId="15" borderId="32" xfId="0" applyFont="1" applyFill="1" applyBorder="1"/>
    <xf numFmtId="0" fontId="3" fillId="16" borderId="32" xfId="0" applyFont="1" applyFill="1" applyBorder="1"/>
    <xf numFmtId="0" fontId="3" fillId="17" borderId="32" xfId="0" applyFont="1" applyFill="1" applyBorder="1"/>
    <xf numFmtId="0" fontId="0" fillId="19" borderId="32" xfId="0" applyFont="1" applyFill="1" applyBorder="1"/>
    <xf numFmtId="0" fontId="0" fillId="20" borderId="32" xfId="0" applyFont="1" applyFill="1" applyBorder="1"/>
    <xf numFmtId="0" fontId="3" fillId="0" borderId="19" xfId="0" applyFont="1" applyFill="1" applyBorder="1"/>
    <xf numFmtId="0" fontId="0" fillId="0" borderId="33" xfId="0" applyFont="1" applyFill="1" applyBorder="1"/>
    <xf numFmtId="0" fontId="0" fillId="0" borderId="32" xfId="0" applyFont="1" applyFill="1" applyBorder="1"/>
    <xf numFmtId="2" fontId="0" fillId="0" borderId="32" xfId="0" applyNumberFormat="1" applyFont="1" applyFill="1" applyBorder="1"/>
    <xf numFmtId="0" fontId="11" fillId="0" borderId="32" xfId="0" applyFont="1" applyFill="1" applyBorder="1" applyAlignment="1">
      <alignment horizontal="right"/>
    </xf>
    <xf numFmtId="2" fontId="0" fillId="0" borderId="34" xfId="0" applyNumberFormat="1" applyFont="1" applyFill="1" applyBorder="1"/>
    <xf numFmtId="0" fontId="3" fillId="9" borderId="35" xfId="0" applyFont="1" applyFill="1" applyBorder="1"/>
    <xf numFmtId="0" fontId="3" fillId="8" borderId="35" xfId="0" applyFont="1" applyFill="1" applyBorder="1"/>
    <xf numFmtId="0" fontId="3" fillId="5" borderId="35" xfId="0" applyFont="1" applyFill="1" applyBorder="1"/>
    <xf numFmtId="0" fontId="3" fillId="3" borderId="35" xfId="0" applyFont="1" applyFill="1" applyBorder="1"/>
    <xf numFmtId="0" fontId="3" fillId="10" borderId="35" xfId="0" applyFont="1" applyFill="1" applyBorder="1"/>
    <xf numFmtId="0" fontId="3" fillId="11" borderId="35" xfId="0" applyFont="1" applyFill="1" applyBorder="1"/>
    <xf numFmtId="0" fontId="3" fillId="12" borderId="35" xfId="0" applyFont="1" applyFill="1" applyBorder="1"/>
    <xf numFmtId="0" fontId="3" fillId="13" borderId="35" xfId="0" applyFont="1" applyFill="1" applyBorder="1"/>
    <xf numFmtId="0" fontId="3" fillId="14" borderId="35" xfId="0" applyFont="1" applyFill="1" applyBorder="1"/>
    <xf numFmtId="0" fontId="3" fillId="15" borderId="35" xfId="0" applyFont="1" applyFill="1" applyBorder="1"/>
    <xf numFmtId="0" fontId="3" fillId="16" borderId="35" xfId="0" applyFont="1" applyFill="1" applyBorder="1"/>
    <xf numFmtId="0" fontId="3" fillId="17" borderId="35" xfId="0" applyFont="1" applyFill="1" applyBorder="1"/>
    <xf numFmtId="0" fontId="0" fillId="19" borderId="35" xfId="0" applyFont="1" applyFill="1" applyBorder="1"/>
    <xf numFmtId="0" fontId="0" fillId="20" borderId="35" xfId="0" applyFont="1" applyFill="1" applyBorder="1"/>
    <xf numFmtId="0" fontId="0" fillId="0" borderId="36" xfId="0" applyFont="1" applyFill="1" applyBorder="1"/>
    <xf numFmtId="0" fontId="0" fillId="0" borderId="35" xfId="0" applyFont="1" applyFill="1" applyBorder="1"/>
    <xf numFmtId="2" fontId="0" fillId="0" borderId="35" xfId="0" applyNumberFormat="1" applyFont="1" applyFill="1" applyBorder="1"/>
    <xf numFmtId="0" fontId="11" fillId="0" borderId="35" xfId="0" applyFont="1" applyFill="1" applyBorder="1" applyAlignment="1">
      <alignment horizontal="right"/>
    </xf>
    <xf numFmtId="2" fontId="0" fillId="0" borderId="37" xfId="0" applyNumberFormat="1" applyFont="1" applyFill="1" applyBorder="1"/>
    <xf numFmtId="0" fontId="0" fillId="0" borderId="35" xfId="0" applyFill="1" applyBorder="1"/>
    <xf numFmtId="0" fontId="0" fillId="0" borderId="38" xfId="0" applyFill="1" applyBorder="1"/>
    <xf numFmtId="0" fontId="0" fillId="0" borderId="32" xfId="0" applyFill="1" applyBorder="1"/>
    <xf numFmtId="0" fontId="0" fillId="0" borderId="39" xfId="0" applyFill="1" applyBorder="1"/>
    <xf numFmtId="0" fontId="0" fillId="0" borderId="40" xfId="0" applyFill="1" applyBorder="1"/>
    <xf numFmtId="0" fontId="0" fillId="0" borderId="41" xfId="0" applyFill="1" applyBorder="1"/>
    <xf numFmtId="0" fontId="0" fillId="0" borderId="0" xfId="0" applyFill="1" applyBorder="1"/>
    <xf numFmtId="0" fontId="12" fillId="0" borderId="19" xfId="0" applyFont="1" applyFill="1" applyBorder="1" applyAlignment="1">
      <alignment wrapText="1"/>
    </xf>
    <xf numFmtId="0" fontId="12" fillId="0" borderId="19" xfId="0" applyFont="1" applyBorder="1" applyAlignment="1">
      <alignment wrapText="1"/>
    </xf>
    <xf numFmtId="0" fontId="0" fillId="0" borderId="19" xfId="0" applyBorder="1"/>
    <xf numFmtId="0" fontId="0" fillId="0" borderId="0" xfId="0" applyFont="1" applyFill="1" applyBorder="1"/>
    <xf numFmtId="0" fontId="0" fillId="4" borderId="17" xfId="0" applyFill="1" applyBorder="1" applyAlignment="1">
      <alignment horizontal="center" vertical="center" wrapText="1"/>
    </xf>
    <xf numFmtId="0" fontId="2" fillId="0" borderId="19" xfId="0" applyFont="1" applyFill="1" applyBorder="1"/>
    <xf numFmtId="0" fontId="6" fillId="16" borderId="32" xfId="0" applyFont="1" applyFill="1" applyBorder="1"/>
    <xf numFmtId="0" fontId="2" fillId="0" borderId="0" xfId="0" applyFont="1"/>
    <xf numFmtId="0" fontId="6" fillId="8" borderId="32" xfId="0" applyFont="1" applyFill="1" applyBorder="1"/>
    <xf numFmtId="0" fontId="6" fillId="9" borderId="32" xfId="0" applyFont="1" applyFill="1" applyBorder="1"/>
    <xf numFmtId="0" fontId="6" fillId="5" borderId="32" xfId="0" applyFont="1" applyFill="1" applyBorder="1"/>
    <xf numFmtId="0" fontId="6" fillId="3" borderId="32" xfId="0" applyFont="1" applyFill="1" applyBorder="1"/>
    <xf numFmtId="0" fontId="6" fillId="10" borderId="32" xfId="0" applyFont="1" applyFill="1" applyBorder="1"/>
    <xf numFmtId="0" fontId="6" fillId="11" borderId="32" xfId="0" applyFont="1" applyFill="1" applyBorder="1"/>
    <xf numFmtId="0" fontId="6" fillId="12" borderId="32" xfId="0" applyFont="1" applyFill="1" applyBorder="1"/>
    <xf numFmtId="0" fontId="6" fillId="13" borderId="32" xfId="0" applyFont="1" applyFill="1" applyBorder="1"/>
    <xf numFmtId="0" fontId="6" fillId="14" borderId="32" xfId="0" applyFont="1" applyFill="1" applyBorder="1"/>
    <xf numFmtId="0" fontId="6" fillId="15" borderId="32" xfId="0" applyFont="1" applyFill="1" applyBorder="1"/>
    <xf numFmtId="0" fontId="6" fillId="17" borderId="32" xfId="0" applyFont="1" applyFill="1" applyBorder="1"/>
    <xf numFmtId="0" fontId="2" fillId="19" borderId="32" xfId="0" applyFont="1" applyFill="1" applyBorder="1"/>
    <xf numFmtId="0" fontId="2" fillId="20" borderId="32" xfId="0" applyFont="1" applyFill="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B1FFF4"/>
      <color rgb="FFA4D2FE"/>
      <color rgb="FFFDF1E5"/>
      <color rgb="FFBDFFB5"/>
      <color rgb="FFFDFFBC"/>
      <color rgb="FFE1FFB0"/>
      <color rgb="FFFFDAEE"/>
      <color rgb="FFE6E5FD"/>
      <color rgb="FFFFFFAF"/>
      <color rgb="FFFF5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2837.885890972226" createdVersion="5" refreshedVersion="5" minRefreshableVersion="3" recordCount="134" xr:uid="{00000000-000A-0000-FFFF-FFFF00000000}">
  <cacheSource type="worksheet">
    <worksheetSource ref="A1:D132" sheet="Sheet1"/>
  </cacheSource>
  <cacheFields count="4">
    <cacheField name="Source" numFmtId="0">
      <sharedItems count="16">
        <s v="Allyson Ross "/>
        <s v="Andrew Witherspoon "/>
        <s v="Anna S"/>
        <s v="Anna S, Kenia Mazier"/>
        <s v="Annie Bruckner"/>
        <s v="Christa Taylor "/>
        <s v="Cohort7"/>
        <s v="Daniel D'Angelo "/>
        <s v="Dheeraj Dwivedi "/>
        <s v="Elizabeth Merrick "/>
        <s v="Joel Ash "/>
        <s v="Julia Kiley "/>
        <s v="Kenia Mazier"/>
        <s v="Matt Loskamp "/>
        <s v="Robert Guenther "/>
        <s v="Sheila Maloney "/>
      </sharedItems>
    </cacheField>
    <cacheField name="Term" numFmtId="0">
      <sharedItems/>
    </cacheField>
    <cacheField name="EC1" numFmtId="0">
      <sharedItems containsBlank="1"/>
    </cacheField>
    <cacheField name="EC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4">
  <r>
    <x v="0"/>
    <s v="hiring freeze"/>
    <m/>
    <m/>
  </r>
  <r>
    <x v="0"/>
    <s v="job"/>
    <m/>
    <m/>
  </r>
  <r>
    <x v="0"/>
    <s v="order"/>
    <m/>
    <m/>
  </r>
  <r>
    <x v="0"/>
    <s v="uncertainty"/>
    <m/>
    <m/>
  </r>
  <r>
    <x v="0"/>
    <s v="work"/>
    <m/>
    <m/>
  </r>
  <r>
    <x v="1"/>
    <s v="Freedom Caucus"/>
    <m/>
    <m/>
  </r>
  <r>
    <x v="1"/>
    <s v="Gerrymander"/>
    <m/>
    <m/>
  </r>
  <r>
    <x v="1"/>
    <s v="House of Reresentatives"/>
    <m/>
    <m/>
  </r>
  <r>
    <x v="2"/>
    <s v="jobs"/>
    <m/>
    <m/>
  </r>
  <r>
    <x v="3"/>
    <s v="executive order"/>
    <m/>
    <m/>
  </r>
  <r>
    <x v="4"/>
    <s v="Consumer Permission"/>
    <m/>
    <m/>
  </r>
  <r>
    <x v="4"/>
    <s v="Internet Service Provider"/>
    <s v="ISP"/>
    <s v="Provider"/>
  </r>
  <r>
    <x v="4"/>
    <s v="Internet User"/>
    <m/>
    <m/>
  </r>
  <r>
    <x v="4"/>
    <s v="Sensitive Information"/>
    <m/>
    <m/>
  </r>
  <r>
    <x v="4"/>
    <s v="Virtual Private Network"/>
    <m/>
    <m/>
  </r>
  <r>
    <x v="4"/>
    <s v="Internet History"/>
    <s v="web browsing history"/>
    <s v="search history"/>
  </r>
  <r>
    <x v="4"/>
    <s v="Congress"/>
    <s v="U.S. House"/>
    <s v="Senate"/>
  </r>
  <r>
    <x v="4"/>
    <s v="Federal Communications Commission"/>
    <s v="FCC"/>
    <m/>
  </r>
  <r>
    <x v="4"/>
    <s v="FCC rules"/>
    <m/>
    <m/>
  </r>
  <r>
    <x v="4"/>
    <s v="Advertiser"/>
    <s v="Marketer"/>
    <m/>
  </r>
  <r>
    <x v="4"/>
    <s v="Health Information"/>
    <s v="Medical problem"/>
    <s v="medical condition"/>
  </r>
  <r>
    <x v="4"/>
    <s v="Advocates"/>
    <s v="privacy advocates"/>
    <s v="civil liberties advocates"/>
  </r>
  <r>
    <x v="4"/>
    <s v="Virtual Private Network"/>
    <s v="VPN"/>
    <m/>
  </r>
  <r>
    <x v="4"/>
    <s v="Consumer Permission"/>
    <s v="Consumer Rights"/>
    <m/>
  </r>
  <r>
    <x v="5"/>
    <s v="coal miners"/>
    <m/>
    <m/>
  </r>
  <r>
    <x v="5"/>
    <s v="environmental regulation"/>
    <m/>
    <m/>
  </r>
  <r>
    <x v="6"/>
    <s v="administration"/>
    <m/>
    <m/>
  </r>
  <r>
    <x v="6"/>
    <s v="american Energy"/>
    <m/>
    <m/>
  </r>
  <r>
    <x v="6"/>
    <s v="bank"/>
    <m/>
    <m/>
  </r>
  <r>
    <x v="6"/>
    <s v="barack Obama"/>
    <m/>
    <m/>
  </r>
  <r>
    <x v="6"/>
    <s v="border"/>
    <m/>
    <m/>
  </r>
  <r>
    <x v="6"/>
    <s v="bridge"/>
    <m/>
    <m/>
  </r>
  <r>
    <x v="6"/>
    <s v="business"/>
    <m/>
    <m/>
  </r>
  <r>
    <x v="6"/>
    <s v="campaign"/>
    <m/>
    <m/>
  </r>
  <r>
    <x v="6"/>
    <s v="climate change"/>
    <m/>
    <m/>
  </r>
  <r>
    <x v="6"/>
    <s v="congress"/>
    <m/>
    <m/>
  </r>
  <r>
    <x v="6"/>
    <s v="conservative"/>
    <m/>
    <m/>
  </r>
  <r>
    <x v="6"/>
    <s v="democracy"/>
    <m/>
    <m/>
  </r>
  <r>
    <x v="6"/>
    <s v="democrat"/>
    <m/>
    <m/>
  </r>
  <r>
    <x v="6"/>
    <s v="democratic Party"/>
    <m/>
    <m/>
  </r>
  <r>
    <x v="6"/>
    <s v="economy"/>
    <m/>
    <m/>
  </r>
  <r>
    <x v="6"/>
    <s v="election"/>
    <m/>
    <m/>
  </r>
  <r>
    <x v="6"/>
    <s v="energy"/>
    <m/>
    <m/>
  </r>
  <r>
    <x v="6"/>
    <s v="environment"/>
    <m/>
    <m/>
  </r>
  <r>
    <x v="6"/>
    <s v="government"/>
    <m/>
    <m/>
  </r>
  <r>
    <x v="6"/>
    <s v="hack"/>
    <m/>
    <m/>
  </r>
  <r>
    <x v="6"/>
    <s v="hillary Clinton"/>
    <m/>
    <m/>
  </r>
  <r>
    <x v="6"/>
    <s v="house Republican"/>
    <m/>
    <m/>
  </r>
  <r>
    <x v="6"/>
    <s v="immigrant"/>
    <m/>
    <m/>
  </r>
  <r>
    <x v="6"/>
    <s v="immigration"/>
    <m/>
    <m/>
  </r>
  <r>
    <x v="6"/>
    <s v="intelligence Agency"/>
    <m/>
    <m/>
  </r>
  <r>
    <x v="6"/>
    <s v="keystone Pipeline"/>
    <m/>
    <m/>
  </r>
  <r>
    <x v="6"/>
    <s v="lawmaker"/>
    <m/>
    <m/>
  </r>
  <r>
    <x v="6"/>
    <s v="leader"/>
    <m/>
    <m/>
  </r>
  <r>
    <x v="6"/>
    <s v="legislation"/>
    <m/>
    <m/>
  </r>
  <r>
    <x v="6"/>
    <s v="media"/>
    <m/>
    <m/>
  </r>
  <r>
    <x v="6"/>
    <s v="mexico"/>
    <m/>
    <m/>
  </r>
  <r>
    <x v="6"/>
    <s v="money"/>
    <m/>
    <m/>
  </r>
  <r>
    <x v="6"/>
    <s v="moscow"/>
    <m/>
    <m/>
  </r>
  <r>
    <x v="6"/>
    <s v="obamacare"/>
    <m/>
    <m/>
  </r>
  <r>
    <x v="6"/>
    <s v="party"/>
    <m/>
    <m/>
  </r>
  <r>
    <x v="6"/>
    <s v="power"/>
    <m/>
    <m/>
  </r>
  <r>
    <x v="6"/>
    <s v="presidency"/>
    <m/>
    <m/>
  </r>
  <r>
    <x v="6"/>
    <s v="president"/>
    <m/>
    <m/>
  </r>
  <r>
    <x v="6"/>
    <s v="president Elect"/>
    <m/>
    <m/>
  </r>
  <r>
    <x v="6"/>
    <s v="regulation"/>
    <m/>
    <m/>
  </r>
  <r>
    <x v="6"/>
    <s v="republican"/>
    <m/>
    <m/>
  </r>
  <r>
    <x v="6"/>
    <s v="republican Lawmakers"/>
    <m/>
    <m/>
  </r>
  <r>
    <x v="6"/>
    <s v="republican Leaders"/>
    <m/>
    <m/>
  </r>
  <r>
    <x v="6"/>
    <s v="restriction"/>
    <m/>
    <m/>
  </r>
  <r>
    <x v="6"/>
    <s v="russia"/>
    <m/>
    <m/>
  </r>
  <r>
    <x v="6"/>
    <s v="russian"/>
    <m/>
    <m/>
  </r>
  <r>
    <x v="6"/>
    <s v="sanction"/>
    <m/>
    <m/>
  </r>
  <r>
    <x v="6"/>
    <s v="secretary"/>
    <m/>
    <m/>
  </r>
  <r>
    <x v="6"/>
    <s v="taxBreak"/>
    <m/>
    <m/>
  </r>
  <r>
    <x v="6"/>
    <s v="terrorist"/>
    <m/>
    <m/>
  </r>
  <r>
    <x v="6"/>
    <s v="transition Staff"/>
    <m/>
    <m/>
  </r>
  <r>
    <x v="6"/>
    <s v="trans Pacific Partnership"/>
    <m/>
    <m/>
  </r>
  <r>
    <x v="6"/>
    <s v="tweet"/>
    <m/>
    <m/>
  </r>
  <r>
    <x v="6"/>
    <s v="twitter"/>
    <m/>
    <m/>
  </r>
  <r>
    <x v="6"/>
    <s v="vladimirPutin"/>
    <m/>
    <m/>
  </r>
  <r>
    <x v="6"/>
    <s v="vote"/>
    <m/>
    <m/>
  </r>
  <r>
    <x v="6"/>
    <s v="voter"/>
    <m/>
    <m/>
  </r>
  <r>
    <x v="6"/>
    <s v="wall"/>
    <m/>
    <m/>
  </r>
  <r>
    <x v="6"/>
    <s v="war"/>
    <m/>
    <m/>
  </r>
  <r>
    <x v="6"/>
    <s v="washington"/>
    <m/>
    <m/>
  </r>
  <r>
    <x v="6"/>
    <s v="whiteHouse"/>
    <m/>
    <m/>
  </r>
  <r>
    <x v="7"/>
    <s v="certain Middle-Eastern countries"/>
    <m/>
    <m/>
  </r>
  <r>
    <x v="7"/>
    <s v="emergency stay"/>
    <m/>
    <m/>
  </r>
  <r>
    <x v="7"/>
    <s v="our country"/>
    <m/>
    <m/>
  </r>
  <r>
    <x v="7"/>
    <s v="refugees"/>
    <m/>
    <m/>
  </r>
  <r>
    <x v="7"/>
    <s v="Travel ban"/>
    <m/>
    <m/>
  </r>
  <r>
    <x v="8"/>
    <s v="Japan"/>
    <m/>
    <m/>
  </r>
  <r>
    <x v="8"/>
    <s v="Navarro"/>
    <m/>
    <m/>
  </r>
  <r>
    <x v="8"/>
    <s v="trade deficit"/>
    <m/>
    <m/>
  </r>
  <r>
    <x v="8"/>
    <s v="trading partners"/>
    <m/>
    <m/>
  </r>
  <r>
    <x v="9"/>
    <s v="Military action"/>
    <m/>
    <m/>
  </r>
  <r>
    <x v="9"/>
    <s v="Missile"/>
    <m/>
    <m/>
  </r>
  <r>
    <x v="9"/>
    <s v="North Korea"/>
    <m/>
    <m/>
  </r>
  <r>
    <x v="9"/>
    <s v="nuclear testing"/>
    <m/>
    <m/>
  </r>
  <r>
    <x v="9"/>
    <s v="Rex Tillerson"/>
    <m/>
    <m/>
  </r>
  <r>
    <x v="9"/>
    <s v="South Korea"/>
    <m/>
    <m/>
  </r>
  <r>
    <x v="9"/>
    <s v="threats"/>
    <m/>
    <m/>
  </r>
  <r>
    <x v="10"/>
    <s v="christopher steele"/>
    <m/>
    <m/>
  </r>
  <r>
    <x v="10"/>
    <s v="fbi"/>
    <m/>
    <m/>
  </r>
  <r>
    <x v="10"/>
    <s v="kremlin election involvement"/>
    <m/>
    <m/>
  </r>
  <r>
    <x v="10"/>
    <s v="mickhail kulagin"/>
    <m/>
    <m/>
  </r>
  <r>
    <x v="11"/>
    <s v="bankruptcy"/>
    <m/>
    <m/>
  </r>
  <r>
    <x v="11"/>
    <s v="bill"/>
    <m/>
    <m/>
  </r>
  <r>
    <x v="11"/>
    <s v="Healthcare"/>
    <m/>
    <m/>
  </r>
  <r>
    <x v="11"/>
    <s v="reform"/>
    <m/>
    <m/>
  </r>
  <r>
    <x v="12"/>
    <s v="foreign country"/>
    <m/>
    <m/>
  </r>
  <r>
    <x v="12"/>
    <s v="lawful restriction"/>
    <m/>
    <m/>
  </r>
  <r>
    <x v="12"/>
    <s v="public safety"/>
    <m/>
    <m/>
  </r>
  <r>
    <x v="12"/>
    <s v="travel "/>
    <m/>
    <m/>
  </r>
  <r>
    <x v="12"/>
    <s v="United States"/>
    <m/>
    <m/>
  </r>
  <r>
    <x v="13"/>
    <s v="American Health Care Act"/>
    <m/>
    <m/>
  </r>
  <r>
    <x v="13"/>
    <s v="deductibles"/>
    <m/>
    <m/>
  </r>
  <r>
    <x v="13"/>
    <s v="premiums"/>
    <m/>
    <m/>
  </r>
  <r>
    <x v="13"/>
    <s v="repeal and replace"/>
    <m/>
    <m/>
  </r>
  <r>
    <x v="13"/>
    <s v="Ryan"/>
    <m/>
    <m/>
  </r>
  <r>
    <x v="14"/>
    <s v="construction"/>
    <m/>
    <m/>
  </r>
  <r>
    <x v="14"/>
    <s v="cost"/>
    <m/>
    <m/>
  </r>
  <r>
    <x v="14"/>
    <s v="Department of Homeland Security"/>
    <m/>
    <m/>
  </r>
  <r>
    <x v="14"/>
    <s v="U.S. Mexico border"/>
    <m/>
    <m/>
  </r>
  <r>
    <x v="15"/>
    <s v="Community"/>
    <m/>
    <m/>
  </r>
  <r>
    <x v="15"/>
    <s v="Small Business"/>
    <m/>
    <m/>
  </r>
  <r>
    <x v="15"/>
    <s v="Small Business Confidence"/>
    <m/>
    <m/>
  </r>
  <r>
    <x v="15"/>
    <s v="Affordable Care Act"/>
    <s v="Health care initiative"/>
    <s v="Obama Care"/>
  </r>
  <r>
    <x v="15"/>
    <s v="Regulations"/>
    <s v="Rules"/>
    <m/>
  </r>
  <r>
    <x v="15"/>
    <s v="Small business Community"/>
    <m/>
    <m/>
  </r>
  <r>
    <x v="15"/>
    <s v="United States Economy"/>
    <s v="Natioanal economy"/>
    <m/>
  </r>
  <r>
    <x v="15"/>
    <s v="Small business confidence"/>
    <s v="Small business confidence index"/>
    <m/>
  </r>
  <r>
    <x v="15"/>
    <s v="tax overhaul"/>
    <s v="low tax"/>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1:B18" firstHeaderRow="1" firstDataRow="1" firstDataCol="1"/>
  <pivotFields count="4">
    <pivotField axis="axisRow" showAll="0">
      <items count="17">
        <item x="0"/>
        <item x="1"/>
        <item x="2"/>
        <item x="3"/>
        <item x="4"/>
        <item x="5"/>
        <item x="6"/>
        <item x="7"/>
        <item x="8"/>
        <item x="9"/>
        <item x="10"/>
        <item x="11"/>
        <item x="12"/>
        <item x="13"/>
        <item x="14"/>
        <item x="15"/>
        <item t="default"/>
      </items>
    </pivotField>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2"/>
  <sheetViews>
    <sheetView topLeftCell="A104" workbookViewId="0">
      <selection activeCell="A2" sqref="A2:B132"/>
    </sheetView>
  </sheetViews>
  <sheetFormatPr baseColWidth="10" defaultColWidth="8.83203125" defaultRowHeight="15" x14ac:dyDescent="0.2"/>
  <cols>
    <col min="1" max="1" width="12.6640625" bestFit="1" customWidth="1"/>
    <col min="2" max="2" width="29.1640625" style="1" bestFit="1" customWidth="1"/>
    <col min="3" max="3" width="17.6640625" bestFit="1" customWidth="1"/>
    <col min="4" max="4" width="17.33203125" bestFit="1" customWidth="1"/>
  </cols>
  <sheetData>
    <row r="1" spans="1:5" x14ac:dyDescent="0.2">
      <c r="A1" s="3" t="s">
        <v>122</v>
      </c>
      <c r="B1" s="4" t="s">
        <v>31</v>
      </c>
      <c r="C1" s="4" t="s">
        <v>141</v>
      </c>
      <c r="D1" s="4" t="s">
        <v>140</v>
      </c>
      <c r="E1" s="4" t="s">
        <v>153</v>
      </c>
    </row>
    <row r="2" spans="1:5" x14ac:dyDescent="0.2">
      <c r="A2" s="2" t="s">
        <v>54</v>
      </c>
      <c r="B2" s="7" t="s">
        <v>49</v>
      </c>
      <c r="C2" s="8"/>
      <c r="D2" s="8"/>
    </row>
    <row r="3" spans="1:5" x14ac:dyDescent="0.2">
      <c r="A3" s="2" t="s">
        <v>54</v>
      </c>
      <c r="B3" s="7" t="s">
        <v>52</v>
      </c>
      <c r="C3" s="8"/>
      <c r="D3" s="8"/>
    </row>
    <row r="4" spans="1:5" x14ac:dyDescent="0.2">
      <c r="A4" s="2" t="s">
        <v>54</v>
      </c>
      <c r="B4" s="7" t="s">
        <v>51</v>
      </c>
      <c r="C4" s="8"/>
      <c r="D4" s="8"/>
    </row>
    <row r="5" spans="1:5" x14ac:dyDescent="0.2">
      <c r="A5" s="2" t="s">
        <v>54</v>
      </c>
      <c r="B5" s="7" t="s">
        <v>50</v>
      </c>
      <c r="C5" s="8"/>
      <c r="D5" s="8"/>
    </row>
    <row r="6" spans="1:5" x14ac:dyDescent="0.2">
      <c r="A6" s="2" t="s">
        <v>54</v>
      </c>
      <c r="B6" s="7" t="s">
        <v>53</v>
      </c>
      <c r="C6" s="8"/>
      <c r="D6" s="8"/>
    </row>
    <row r="7" spans="1:5" x14ac:dyDescent="0.2">
      <c r="A7" s="2" t="s">
        <v>48</v>
      </c>
      <c r="B7" s="7" t="s">
        <v>46</v>
      </c>
      <c r="C7" s="8"/>
      <c r="D7" s="8"/>
    </row>
    <row r="8" spans="1:5" x14ac:dyDescent="0.2">
      <c r="A8" s="2" t="s">
        <v>48</v>
      </c>
      <c r="B8" s="7" t="s">
        <v>47</v>
      </c>
      <c r="C8" s="8"/>
      <c r="D8" s="8"/>
    </row>
    <row r="9" spans="1:5" x14ac:dyDescent="0.2">
      <c r="A9" s="2" t="s">
        <v>48</v>
      </c>
      <c r="B9" s="7" t="s">
        <v>45</v>
      </c>
      <c r="C9" s="8"/>
      <c r="D9" s="8"/>
    </row>
    <row r="10" spans="1:5" x14ac:dyDescent="0.2">
      <c r="A10" s="2" t="s">
        <v>0</v>
      </c>
      <c r="B10" s="9" t="s">
        <v>3</v>
      </c>
      <c r="C10" s="8"/>
      <c r="D10" s="8"/>
    </row>
    <row r="11" spans="1:5" x14ac:dyDescent="0.2">
      <c r="A11" s="2" t="s">
        <v>123</v>
      </c>
      <c r="B11" s="9" t="s">
        <v>121</v>
      </c>
      <c r="C11" s="8"/>
      <c r="D11" s="8"/>
    </row>
    <row r="12" spans="1:5" x14ac:dyDescent="0.2">
      <c r="A12" s="2" t="s">
        <v>23</v>
      </c>
      <c r="B12" s="7" t="s">
        <v>18</v>
      </c>
      <c r="C12" s="8" t="s">
        <v>151</v>
      </c>
      <c r="D12" s="8" t="s">
        <v>152</v>
      </c>
      <c r="E12" s="6" t="s">
        <v>154</v>
      </c>
    </row>
    <row r="13" spans="1:5" x14ac:dyDescent="0.2">
      <c r="A13" s="2" t="s">
        <v>23</v>
      </c>
      <c r="B13" s="7" t="s">
        <v>20</v>
      </c>
      <c r="C13" s="8"/>
      <c r="D13" s="8"/>
    </row>
    <row r="14" spans="1:5" x14ac:dyDescent="0.2">
      <c r="A14" s="2" t="s">
        <v>23</v>
      </c>
      <c r="B14" s="7" t="s">
        <v>21</v>
      </c>
      <c r="C14" s="8"/>
      <c r="D14" s="8"/>
    </row>
    <row r="15" spans="1:5" x14ac:dyDescent="0.2">
      <c r="A15" s="2" t="s">
        <v>23</v>
      </c>
      <c r="B15" s="7" t="s">
        <v>155</v>
      </c>
      <c r="C15" s="8" t="s">
        <v>156</v>
      </c>
      <c r="D15" s="8" t="s">
        <v>157</v>
      </c>
    </row>
    <row r="16" spans="1:5" x14ac:dyDescent="0.2">
      <c r="A16" s="2" t="s">
        <v>23</v>
      </c>
      <c r="B16" s="7" t="s">
        <v>158</v>
      </c>
      <c r="C16" s="8" t="s">
        <v>159</v>
      </c>
      <c r="D16" s="8"/>
    </row>
    <row r="17" spans="1:4" x14ac:dyDescent="0.2">
      <c r="A17" s="2" t="s">
        <v>23</v>
      </c>
      <c r="B17" s="7" t="s">
        <v>160</v>
      </c>
      <c r="C17" s="8"/>
      <c r="D17" s="8"/>
    </row>
    <row r="18" spans="1:4" x14ac:dyDescent="0.2">
      <c r="A18" s="2" t="s">
        <v>23</v>
      </c>
      <c r="B18" s="7" t="s">
        <v>161</v>
      </c>
      <c r="C18" s="8" t="s">
        <v>162</v>
      </c>
      <c r="D18" s="8"/>
    </row>
    <row r="19" spans="1:4" x14ac:dyDescent="0.2">
      <c r="A19" s="2" t="s">
        <v>23</v>
      </c>
      <c r="B19" s="7" t="s">
        <v>163</v>
      </c>
      <c r="C19" s="8" t="s">
        <v>164</v>
      </c>
      <c r="D19" s="8" t="s">
        <v>165</v>
      </c>
    </row>
    <row r="20" spans="1:4" x14ac:dyDescent="0.2">
      <c r="A20" s="2" t="s">
        <v>23</v>
      </c>
      <c r="B20" s="7" t="s">
        <v>166</v>
      </c>
      <c r="C20" s="8" t="s">
        <v>167</v>
      </c>
      <c r="D20" s="8" t="s">
        <v>168</v>
      </c>
    </row>
    <row r="21" spans="1:4" x14ac:dyDescent="0.2">
      <c r="A21" s="2" t="s">
        <v>23</v>
      </c>
      <c r="B21" s="7" t="s">
        <v>19</v>
      </c>
      <c r="C21" s="8" t="s">
        <v>169</v>
      </c>
      <c r="D21" s="8"/>
    </row>
    <row r="22" spans="1:4" x14ac:dyDescent="0.2">
      <c r="A22" s="2" t="s">
        <v>23</v>
      </c>
      <c r="B22" s="7" t="s">
        <v>22</v>
      </c>
      <c r="C22" s="8" t="s">
        <v>170</v>
      </c>
      <c r="D22" s="8"/>
    </row>
    <row r="23" spans="1:4" x14ac:dyDescent="0.2">
      <c r="A23" s="2" t="s">
        <v>8</v>
      </c>
      <c r="B23" s="10" t="s">
        <v>7</v>
      </c>
      <c r="C23" s="8"/>
      <c r="D23" s="8"/>
    </row>
    <row r="24" spans="1:4" x14ac:dyDescent="0.2">
      <c r="A24" s="2" t="s">
        <v>8</v>
      </c>
      <c r="B24" s="10" t="s">
        <v>6</v>
      </c>
      <c r="C24" s="8"/>
      <c r="D24" s="8"/>
    </row>
    <row r="25" spans="1:4" x14ac:dyDescent="0.2">
      <c r="A25" s="2" t="s">
        <v>120</v>
      </c>
      <c r="B25" s="7" t="s">
        <v>79</v>
      </c>
      <c r="C25" s="8"/>
      <c r="D25" s="8"/>
    </row>
    <row r="26" spans="1:4" x14ac:dyDescent="0.2">
      <c r="A26" s="2" t="s">
        <v>120</v>
      </c>
      <c r="B26" s="7" t="s">
        <v>124</v>
      </c>
      <c r="C26" s="8"/>
      <c r="D26" s="8"/>
    </row>
    <row r="27" spans="1:4" x14ac:dyDescent="0.2">
      <c r="A27" s="2" t="s">
        <v>120</v>
      </c>
      <c r="B27" s="7" t="s">
        <v>80</v>
      </c>
      <c r="C27" s="8"/>
      <c r="D27" s="8"/>
    </row>
    <row r="28" spans="1:4" x14ac:dyDescent="0.2">
      <c r="A28" s="2" t="s">
        <v>120</v>
      </c>
      <c r="B28" s="7" t="s">
        <v>125</v>
      </c>
      <c r="C28" s="8"/>
      <c r="D28" s="8"/>
    </row>
    <row r="29" spans="1:4" x14ac:dyDescent="0.2">
      <c r="A29" s="2" t="s">
        <v>120</v>
      </c>
      <c r="B29" s="7" t="s">
        <v>26</v>
      </c>
      <c r="C29" s="8"/>
      <c r="D29" s="8"/>
    </row>
    <row r="30" spans="1:4" x14ac:dyDescent="0.2">
      <c r="A30" s="2" t="s">
        <v>120</v>
      </c>
      <c r="B30" s="7" t="s">
        <v>81</v>
      </c>
      <c r="C30" s="8"/>
      <c r="D30" s="8"/>
    </row>
    <row r="31" spans="1:4" x14ac:dyDescent="0.2">
      <c r="A31" s="2" t="s">
        <v>120</v>
      </c>
      <c r="B31" s="7" t="s">
        <v>82</v>
      </c>
      <c r="C31" s="8"/>
      <c r="D31" s="8"/>
    </row>
    <row r="32" spans="1:4" x14ac:dyDescent="0.2">
      <c r="A32" s="2" t="s">
        <v>120</v>
      </c>
      <c r="B32" s="7" t="s">
        <v>83</v>
      </c>
      <c r="C32" s="8"/>
      <c r="D32" s="8"/>
    </row>
    <row r="33" spans="1:4" x14ac:dyDescent="0.2">
      <c r="A33" s="2" t="s">
        <v>120</v>
      </c>
      <c r="B33" s="7" t="s">
        <v>126</v>
      </c>
      <c r="C33" s="8"/>
      <c r="D33" s="8"/>
    </row>
    <row r="34" spans="1:4" x14ac:dyDescent="0.2">
      <c r="A34" s="2" t="s">
        <v>120</v>
      </c>
      <c r="B34" s="7" t="s">
        <v>84</v>
      </c>
      <c r="C34" s="8"/>
      <c r="D34" s="8"/>
    </row>
    <row r="35" spans="1:4" x14ac:dyDescent="0.2">
      <c r="A35" s="2" t="s">
        <v>120</v>
      </c>
      <c r="B35" s="7" t="s">
        <v>85</v>
      </c>
      <c r="C35" s="8"/>
      <c r="D35" s="8"/>
    </row>
    <row r="36" spans="1:4" x14ac:dyDescent="0.2">
      <c r="A36" s="2" t="s">
        <v>120</v>
      </c>
      <c r="B36" s="7" t="s">
        <v>86</v>
      </c>
      <c r="C36" s="11"/>
      <c r="D36" s="11"/>
    </row>
    <row r="37" spans="1:4" x14ac:dyDescent="0.2">
      <c r="A37" s="2" t="s">
        <v>120</v>
      </c>
      <c r="B37" s="7" t="s">
        <v>87</v>
      </c>
      <c r="C37" s="11"/>
      <c r="D37" s="11"/>
    </row>
    <row r="38" spans="1:4" x14ac:dyDescent="0.2">
      <c r="A38" s="2" t="s">
        <v>120</v>
      </c>
      <c r="B38" s="7" t="s">
        <v>127</v>
      </c>
      <c r="C38" s="8"/>
      <c r="D38" s="8"/>
    </row>
    <row r="39" spans="1:4" x14ac:dyDescent="0.2">
      <c r="A39" s="2" t="s">
        <v>120</v>
      </c>
      <c r="B39" s="7" t="s">
        <v>88</v>
      </c>
      <c r="C39" s="8"/>
      <c r="D39" s="8"/>
    </row>
    <row r="40" spans="1:4" x14ac:dyDescent="0.2">
      <c r="A40" s="2" t="s">
        <v>120</v>
      </c>
      <c r="B40" s="7" t="s">
        <v>89</v>
      </c>
      <c r="C40" s="8"/>
      <c r="D40" s="8"/>
    </row>
    <row r="41" spans="1:4" x14ac:dyDescent="0.2">
      <c r="A41" s="2" t="s">
        <v>120</v>
      </c>
      <c r="B41" s="7" t="s">
        <v>1</v>
      </c>
      <c r="C41" s="8"/>
      <c r="D41" s="8"/>
    </row>
    <row r="42" spans="1:4" x14ac:dyDescent="0.2">
      <c r="A42" s="2" t="s">
        <v>120</v>
      </c>
      <c r="B42" s="7" t="s">
        <v>2</v>
      </c>
      <c r="C42" s="8"/>
      <c r="D42" s="8"/>
    </row>
    <row r="43" spans="1:4" x14ac:dyDescent="0.2">
      <c r="A43" s="2" t="s">
        <v>120</v>
      </c>
      <c r="B43" s="7" t="s">
        <v>90</v>
      </c>
      <c r="C43" s="8"/>
      <c r="D43" s="8"/>
    </row>
    <row r="44" spans="1:4" x14ac:dyDescent="0.2">
      <c r="A44" s="2" t="s">
        <v>120</v>
      </c>
      <c r="B44" s="7" t="s">
        <v>91</v>
      </c>
      <c r="C44" s="8"/>
      <c r="D44" s="8"/>
    </row>
    <row r="45" spans="1:4" x14ac:dyDescent="0.2">
      <c r="A45" s="2" t="s">
        <v>120</v>
      </c>
      <c r="B45" s="7" t="s">
        <v>128</v>
      </c>
      <c r="C45" s="8"/>
      <c r="D45" s="8"/>
    </row>
    <row r="46" spans="1:4" x14ac:dyDescent="0.2">
      <c r="A46" s="2" t="s">
        <v>120</v>
      </c>
      <c r="B46" s="7" t="s">
        <v>129</v>
      </c>
      <c r="C46" s="8"/>
      <c r="D46" s="8"/>
    </row>
    <row r="47" spans="1:4" x14ac:dyDescent="0.2">
      <c r="A47" s="2" t="s">
        <v>120</v>
      </c>
      <c r="B47" s="7" t="s">
        <v>92</v>
      </c>
      <c r="C47" s="8"/>
      <c r="D47" s="8"/>
    </row>
    <row r="48" spans="1:4" x14ac:dyDescent="0.2">
      <c r="A48" s="2" t="s">
        <v>120</v>
      </c>
      <c r="B48" s="7" t="s">
        <v>93</v>
      </c>
      <c r="C48" s="8"/>
      <c r="D48" s="8"/>
    </row>
    <row r="49" spans="1:4" x14ac:dyDescent="0.2">
      <c r="A49" s="2" t="s">
        <v>120</v>
      </c>
      <c r="B49" s="7" t="s">
        <v>130</v>
      </c>
      <c r="C49" s="8"/>
      <c r="D49" s="8"/>
    </row>
    <row r="50" spans="1:4" x14ac:dyDescent="0.2">
      <c r="A50" s="2" t="s">
        <v>120</v>
      </c>
      <c r="B50" s="7" t="s">
        <v>131</v>
      </c>
      <c r="C50" s="8"/>
      <c r="D50" s="8"/>
    </row>
    <row r="51" spans="1:4" x14ac:dyDescent="0.2">
      <c r="A51" s="2" t="s">
        <v>120</v>
      </c>
      <c r="B51" s="7" t="s">
        <v>94</v>
      </c>
      <c r="C51" s="11"/>
      <c r="D51" s="11"/>
    </row>
    <row r="52" spans="1:4" x14ac:dyDescent="0.2">
      <c r="A52" s="2" t="s">
        <v>120</v>
      </c>
      <c r="B52" s="7" t="s">
        <v>95</v>
      </c>
      <c r="C52" s="11"/>
      <c r="D52" s="11"/>
    </row>
    <row r="53" spans="1:4" x14ac:dyDescent="0.2">
      <c r="A53" s="2" t="s">
        <v>120</v>
      </c>
      <c r="B53" s="7" t="s">
        <v>96</v>
      </c>
      <c r="C53" s="11"/>
      <c r="D53" s="11"/>
    </row>
    <row r="54" spans="1:4" x14ac:dyDescent="0.2">
      <c r="A54" s="2" t="s">
        <v>120</v>
      </c>
      <c r="B54" s="7" t="s">
        <v>97</v>
      </c>
      <c r="C54" s="8"/>
      <c r="D54" s="8"/>
    </row>
    <row r="55" spans="1:4" x14ac:dyDescent="0.2">
      <c r="A55" s="2" t="s">
        <v>120</v>
      </c>
      <c r="B55" s="7" t="s">
        <v>98</v>
      </c>
      <c r="C55" s="8"/>
      <c r="D55" s="8"/>
    </row>
    <row r="56" spans="1:4" x14ac:dyDescent="0.2">
      <c r="A56" s="2" t="s">
        <v>120</v>
      </c>
      <c r="B56" s="7" t="s">
        <v>99</v>
      </c>
      <c r="C56" s="8"/>
      <c r="D56" s="8"/>
    </row>
    <row r="57" spans="1:4" x14ac:dyDescent="0.2">
      <c r="A57" s="2" t="s">
        <v>120</v>
      </c>
      <c r="B57" s="7" t="s">
        <v>100</v>
      </c>
      <c r="C57" s="8"/>
      <c r="D57" s="8"/>
    </row>
    <row r="58" spans="1:4" x14ac:dyDescent="0.2">
      <c r="A58" s="2" t="s">
        <v>120</v>
      </c>
      <c r="B58" s="7" t="s">
        <v>101</v>
      </c>
      <c r="C58" s="8"/>
      <c r="D58" s="8"/>
    </row>
    <row r="59" spans="1:4" x14ac:dyDescent="0.2">
      <c r="A59" s="2" t="s">
        <v>120</v>
      </c>
      <c r="B59" s="7" t="s">
        <v>102</v>
      </c>
      <c r="C59" s="8"/>
      <c r="D59" s="8"/>
    </row>
    <row r="60" spans="1:4" x14ac:dyDescent="0.2">
      <c r="A60" s="2" t="s">
        <v>120</v>
      </c>
      <c r="B60" s="7" t="s">
        <v>103</v>
      </c>
      <c r="C60" s="8"/>
      <c r="D60" s="8"/>
    </row>
    <row r="61" spans="1:4" x14ac:dyDescent="0.2">
      <c r="A61" s="2" t="s">
        <v>120</v>
      </c>
      <c r="B61" s="7" t="s">
        <v>104</v>
      </c>
      <c r="C61" s="8"/>
      <c r="D61" s="8"/>
    </row>
    <row r="62" spans="1:4" x14ac:dyDescent="0.2">
      <c r="A62" s="2" t="s">
        <v>120</v>
      </c>
      <c r="B62" s="7" t="s">
        <v>5</v>
      </c>
      <c r="C62" s="8"/>
      <c r="D62" s="8"/>
    </row>
    <row r="63" spans="1:4" x14ac:dyDescent="0.2">
      <c r="A63" s="2" t="s">
        <v>120</v>
      </c>
      <c r="B63" s="7" t="s">
        <v>132</v>
      </c>
      <c r="C63" s="8"/>
      <c r="D63" s="8"/>
    </row>
    <row r="64" spans="1:4" x14ac:dyDescent="0.2">
      <c r="A64" s="2" t="s">
        <v>120</v>
      </c>
      <c r="B64" s="7" t="s">
        <v>4</v>
      </c>
      <c r="C64" s="8"/>
      <c r="D64" s="8"/>
    </row>
    <row r="65" spans="1:4" x14ac:dyDescent="0.2">
      <c r="A65" s="2" t="s">
        <v>120</v>
      </c>
      <c r="B65" s="7" t="s">
        <v>105</v>
      </c>
      <c r="C65" s="8"/>
      <c r="D65" s="8"/>
    </row>
    <row r="66" spans="1:4" x14ac:dyDescent="0.2">
      <c r="A66" s="2" t="s">
        <v>120</v>
      </c>
      <c r="B66" s="7" t="s">
        <v>133</v>
      </c>
      <c r="C66" s="8"/>
      <c r="D66" s="8"/>
    </row>
    <row r="67" spans="1:4" x14ac:dyDescent="0.2">
      <c r="A67" s="2" t="s">
        <v>120</v>
      </c>
      <c r="B67" s="7" t="s">
        <v>134</v>
      </c>
      <c r="C67" s="8"/>
      <c r="D67" s="8"/>
    </row>
    <row r="68" spans="1:4" x14ac:dyDescent="0.2">
      <c r="A68" s="2" t="s">
        <v>120</v>
      </c>
      <c r="B68" s="7" t="s">
        <v>106</v>
      </c>
      <c r="C68" s="8"/>
      <c r="D68" s="8"/>
    </row>
    <row r="69" spans="1:4" x14ac:dyDescent="0.2">
      <c r="A69" s="2" t="s">
        <v>120</v>
      </c>
      <c r="B69" s="7" t="s">
        <v>107</v>
      </c>
      <c r="C69" s="8"/>
      <c r="D69" s="8"/>
    </row>
    <row r="70" spans="1:4" x14ac:dyDescent="0.2">
      <c r="A70" s="2" t="s">
        <v>120</v>
      </c>
      <c r="B70" s="7" t="s">
        <v>108</v>
      </c>
      <c r="C70" s="8"/>
      <c r="D70" s="8"/>
    </row>
    <row r="71" spans="1:4" x14ac:dyDescent="0.2">
      <c r="A71" s="2" t="s">
        <v>120</v>
      </c>
      <c r="B71" s="7" t="s">
        <v>109</v>
      </c>
      <c r="C71" s="8"/>
      <c r="D71" s="8"/>
    </row>
    <row r="72" spans="1:4" x14ac:dyDescent="0.2">
      <c r="A72" s="2" t="s">
        <v>120</v>
      </c>
      <c r="B72" s="7" t="s">
        <v>110</v>
      </c>
      <c r="C72" s="8"/>
      <c r="D72" s="8"/>
    </row>
    <row r="73" spans="1:4" x14ac:dyDescent="0.2">
      <c r="A73" s="2" t="s">
        <v>120</v>
      </c>
      <c r="B73" s="7" t="s">
        <v>111</v>
      </c>
      <c r="C73" s="8"/>
      <c r="D73" s="8"/>
    </row>
    <row r="74" spans="1:4" x14ac:dyDescent="0.2">
      <c r="A74" s="2" t="s">
        <v>120</v>
      </c>
      <c r="B74" s="7" t="s">
        <v>112</v>
      </c>
      <c r="C74" s="8"/>
      <c r="D74" s="8"/>
    </row>
    <row r="75" spans="1:4" x14ac:dyDescent="0.2">
      <c r="A75" s="2" t="s">
        <v>120</v>
      </c>
      <c r="B75" s="7" t="s">
        <v>135</v>
      </c>
      <c r="C75" s="8"/>
      <c r="D75" s="8"/>
    </row>
    <row r="76" spans="1:4" x14ac:dyDescent="0.2">
      <c r="A76" s="2" t="s">
        <v>120</v>
      </c>
      <c r="B76" s="7" t="s">
        <v>136</v>
      </c>
      <c r="C76" s="8"/>
      <c r="D76" s="8"/>
    </row>
    <row r="77" spans="1:4" x14ac:dyDescent="0.2">
      <c r="A77" s="2" t="s">
        <v>120</v>
      </c>
      <c r="B77" s="7" t="s">
        <v>113</v>
      </c>
      <c r="C77" s="8"/>
      <c r="D77" s="8"/>
    </row>
    <row r="78" spans="1:4" x14ac:dyDescent="0.2">
      <c r="A78" s="2" t="s">
        <v>120</v>
      </c>
      <c r="B78" s="7" t="s">
        <v>114</v>
      </c>
      <c r="C78" s="8"/>
      <c r="D78" s="8"/>
    </row>
    <row r="79" spans="1:4" x14ac:dyDescent="0.2">
      <c r="A79" s="2" t="s">
        <v>120</v>
      </c>
      <c r="B79" s="7" t="s">
        <v>115</v>
      </c>
      <c r="C79" s="8"/>
      <c r="D79" s="8"/>
    </row>
    <row r="80" spans="1:4" x14ac:dyDescent="0.2">
      <c r="A80" s="2" t="s">
        <v>120</v>
      </c>
      <c r="B80" s="7" t="s">
        <v>37</v>
      </c>
      <c r="C80" s="8"/>
      <c r="D80" s="8"/>
    </row>
    <row r="81" spans="1:4" x14ac:dyDescent="0.2">
      <c r="A81" s="2" t="s">
        <v>120</v>
      </c>
      <c r="B81" s="7" t="s">
        <v>116</v>
      </c>
      <c r="C81" s="8"/>
      <c r="D81" s="8"/>
    </row>
    <row r="82" spans="1:4" x14ac:dyDescent="0.2">
      <c r="A82" s="2" t="s">
        <v>120</v>
      </c>
      <c r="B82" s="7" t="s">
        <v>10</v>
      </c>
      <c r="C82" s="8"/>
      <c r="D82" s="8"/>
    </row>
    <row r="83" spans="1:4" x14ac:dyDescent="0.2">
      <c r="A83" s="2" t="s">
        <v>120</v>
      </c>
      <c r="B83" s="7" t="s">
        <v>117</v>
      </c>
      <c r="C83" s="8"/>
      <c r="D83" s="8"/>
    </row>
    <row r="84" spans="1:4" x14ac:dyDescent="0.2">
      <c r="A84" s="2" t="s">
        <v>120</v>
      </c>
      <c r="B84" s="7" t="s">
        <v>118</v>
      </c>
      <c r="C84" s="8"/>
      <c r="D84" s="8"/>
    </row>
    <row r="85" spans="1:4" x14ac:dyDescent="0.2">
      <c r="A85" s="2" t="s">
        <v>120</v>
      </c>
      <c r="B85" s="7" t="s">
        <v>119</v>
      </c>
      <c r="C85" s="8"/>
      <c r="D85" s="8"/>
    </row>
    <row r="86" spans="1:4" x14ac:dyDescent="0.2">
      <c r="A86" s="2" t="s">
        <v>44</v>
      </c>
      <c r="B86" s="7" t="s">
        <v>42</v>
      </c>
      <c r="C86" s="8"/>
      <c r="D86" s="8"/>
    </row>
    <row r="87" spans="1:4" x14ac:dyDescent="0.2">
      <c r="A87" s="2" t="s">
        <v>44</v>
      </c>
      <c r="B87" s="7" t="s">
        <v>41</v>
      </c>
      <c r="C87" s="8"/>
      <c r="D87" s="8"/>
    </row>
    <row r="88" spans="1:4" x14ac:dyDescent="0.2">
      <c r="A88" s="2" t="s">
        <v>44</v>
      </c>
      <c r="B88" s="7" t="s">
        <v>43</v>
      </c>
      <c r="C88" s="8"/>
      <c r="D88" s="8"/>
    </row>
    <row r="89" spans="1:4" x14ac:dyDescent="0.2">
      <c r="A89" s="2" t="s">
        <v>44</v>
      </c>
      <c r="B89" s="7" t="s">
        <v>39</v>
      </c>
      <c r="C89" s="8"/>
      <c r="D89" s="8"/>
    </row>
    <row r="90" spans="1:4" x14ac:dyDescent="0.2">
      <c r="A90" s="2" t="s">
        <v>44</v>
      </c>
      <c r="B90" s="7" t="s">
        <v>40</v>
      </c>
      <c r="C90" s="8"/>
      <c r="D90" s="8"/>
    </row>
    <row r="91" spans="1:4" x14ac:dyDescent="0.2">
      <c r="A91" s="2" t="s">
        <v>78</v>
      </c>
      <c r="B91" s="9" t="s">
        <v>74</v>
      </c>
      <c r="C91" s="8"/>
      <c r="D91" s="8"/>
    </row>
    <row r="92" spans="1:4" x14ac:dyDescent="0.2">
      <c r="A92" s="2" t="s">
        <v>78</v>
      </c>
      <c r="B92" s="9" t="s">
        <v>76</v>
      </c>
      <c r="C92" s="8"/>
      <c r="D92" s="8"/>
    </row>
    <row r="93" spans="1:4" x14ac:dyDescent="0.2">
      <c r="A93" s="2" t="s">
        <v>78</v>
      </c>
      <c r="B93" s="9" t="s">
        <v>75</v>
      </c>
      <c r="C93" s="8"/>
      <c r="D93" s="8"/>
    </row>
    <row r="94" spans="1:4" x14ac:dyDescent="0.2">
      <c r="A94" s="2" t="s">
        <v>78</v>
      </c>
      <c r="B94" s="9" t="s">
        <v>77</v>
      </c>
      <c r="C94" s="8"/>
      <c r="D94" s="8"/>
    </row>
    <row r="95" spans="1:4" x14ac:dyDescent="0.2">
      <c r="A95" s="2" t="s">
        <v>62</v>
      </c>
      <c r="B95" s="10" t="s">
        <v>58</v>
      </c>
      <c r="C95" s="8"/>
      <c r="D95" s="8"/>
    </row>
    <row r="96" spans="1:4" x14ac:dyDescent="0.2">
      <c r="A96" s="2" t="s">
        <v>62</v>
      </c>
      <c r="B96" s="10" t="s">
        <v>60</v>
      </c>
      <c r="C96" s="8"/>
      <c r="D96" s="8"/>
    </row>
    <row r="97" spans="1:4" x14ac:dyDescent="0.2">
      <c r="A97" s="2" t="s">
        <v>62</v>
      </c>
      <c r="B97" s="10" t="s">
        <v>56</v>
      </c>
      <c r="C97" s="8"/>
      <c r="D97" s="8"/>
    </row>
    <row r="98" spans="1:4" x14ac:dyDescent="0.2">
      <c r="A98" s="2" t="s">
        <v>62</v>
      </c>
      <c r="B98" s="7" t="s">
        <v>61</v>
      </c>
      <c r="C98" s="8"/>
      <c r="D98" s="8"/>
    </row>
    <row r="99" spans="1:4" x14ac:dyDescent="0.2">
      <c r="A99" s="2" t="s">
        <v>62</v>
      </c>
      <c r="B99" s="10" t="s">
        <v>55</v>
      </c>
      <c r="C99" s="8"/>
      <c r="D99" s="8"/>
    </row>
    <row r="100" spans="1:4" x14ac:dyDescent="0.2">
      <c r="A100" s="2" t="s">
        <v>62</v>
      </c>
      <c r="B100" s="10" t="s">
        <v>57</v>
      </c>
      <c r="C100" s="8"/>
      <c r="D100" s="8"/>
    </row>
    <row r="101" spans="1:4" x14ac:dyDescent="0.2">
      <c r="A101" s="2" t="s">
        <v>62</v>
      </c>
      <c r="B101" s="10" t="s">
        <v>59</v>
      </c>
      <c r="C101" s="8"/>
      <c r="D101" s="8"/>
    </row>
    <row r="102" spans="1:4" x14ac:dyDescent="0.2">
      <c r="A102" s="2" t="s">
        <v>25</v>
      </c>
      <c r="B102" s="7" t="s">
        <v>28</v>
      </c>
      <c r="C102" s="8"/>
      <c r="D102" s="8"/>
    </row>
    <row r="103" spans="1:4" x14ac:dyDescent="0.2">
      <c r="A103" s="2" t="s">
        <v>25</v>
      </c>
      <c r="B103" s="7" t="s">
        <v>24</v>
      </c>
      <c r="C103" s="8"/>
      <c r="D103" s="8"/>
    </row>
    <row r="104" spans="1:4" x14ac:dyDescent="0.2">
      <c r="A104" s="2" t="s">
        <v>25</v>
      </c>
      <c r="B104" s="7" t="s">
        <v>30</v>
      </c>
      <c r="C104" s="8"/>
      <c r="D104" s="8"/>
    </row>
    <row r="105" spans="1:4" x14ac:dyDescent="0.2">
      <c r="A105" s="2" t="s">
        <v>25</v>
      </c>
      <c r="B105" s="7" t="s">
        <v>29</v>
      </c>
      <c r="C105" s="8"/>
      <c r="D105" s="8"/>
    </row>
    <row r="106" spans="1:4" x14ac:dyDescent="0.2">
      <c r="A106" s="2" t="s">
        <v>73</v>
      </c>
      <c r="B106" s="7" t="s">
        <v>70</v>
      </c>
      <c r="C106" s="8"/>
      <c r="D106" s="8"/>
    </row>
    <row r="107" spans="1:4" x14ac:dyDescent="0.2">
      <c r="A107" s="2" t="s">
        <v>73</v>
      </c>
      <c r="B107" s="7" t="s">
        <v>71</v>
      </c>
      <c r="C107" s="8"/>
      <c r="D107" s="8"/>
    </row>
    <row r="108" spans="1:4" x14ac:dyDescent="0.2">
      <c r="A108" s="2" t="s">
        <v>73</v>
      </c>
      <c r="B108" s="7" t="s">
        <v>69</v>
      </c>
      <c r="C108" s="8"/>
      <c r="D108" s="8"/>
    </row>
    <row r="109" spans="1:4" x14ac:dyDescent="0.2">
      <c r="A109" s="2" t="s">
        <v>73</v>
      </c>
      <c r="B109" s="7" t="s">
        <v>72</v>
      </c>
      <c r="C109" s="8"/>
      <c r="D109" s="8"/>
    </row>
    <row r="110" spans="1:4" x14ac:dyDescent="0.2">
      <c r="A110" s="2" t="s">
        <v>68</v>
      </c>
      <c r="B110" s="7" t="s">
        <v>65</v>
      </c>
      <c r="C110" s="8"/>
      <c r="D110" s="8"/>
    </row>
    <row r="111" spans="1:4" x14ac:dyDescent="0.2">
      <c r="A111" s="2" t="s">
        <v>68</v>
      </c>
      <c r="B111" s="7" t="s">
        <v>63</v>
      </c>
      <c r="C111" s="8"/>
      <c r="D111" s="8"/>
    </row>
    <row r="112" spans="1:4" x14ac:dyDescent="0.2">
      <c r="A112" s="2" t="s">
        <v>68</v>
      </c>
      <c r="B112" s="7" t="s">
        <v>66</v>
      </c>
      <c r="C112" s="8"/>
      <c r="D112" s="8"/>
    </row>
    <row r="113" spans="1:4" x14ac:dyDescent="0.2">
      <c r="A113" s="2" t="s">
        <v>68</v>
      </c>
      <c r="B113" s="7" t="s">
        <v>64</v>
      </c>
      <c r="C113" s="8"/>
      <c r="D113" s="8"/>
    </row>
    <row r="114" spans="1:4" x14ac:dyDescent="0.2">
      <c r="A114" s="2" t="s">
        <v>68</v>
      </c>
      <c r="B114" s="7" t="s">
        <v>67</v>
      </c>
      <c r="C114" s="8"/>
      <c r="D114" s="8"/>
    </row>
    <row r="115" spans="1:4" x14ac:dyDescent="0.2">
      <c r="A115" s="2" t="s">
        <v>38</v>
      </c>
      <c r="B115" s="9" t="s">
        <v>32</v>
      </c>
      <c r="C115" s="8"/>
      <c r="D115" s="8"/>
    </row>
    <row r="116" spans="1:4" x14ac:dyDescent="0.2">
      <c r="A116" s="2" t="s">
        <v>38</v>
      </c>
      <c r="B116" s="9" t="s">
        <v>35</v>
      </c>
      <c r="C116" s="11"/>
      <c r="D116" s="11"/>
    </row>
    <row r="117" spans="1:4" x14ac:dyDescent="0.2">
      <c r="A117" s="2" t="s">
        <v>38</v>
      </c>
      <c r="B117" s="9" t="s">
        <v>36</v>
      </c>
      <c r="C117" s="8"/>
      <c r="D117" s="8"/>
    </row>
    <row r="118" spans="1:4" x14ac:dyDescent="0.2">
      <c r="A118" s="2" t="s">
        <v>38</v>
      </c>
      <c r="B118" s="9" t="s">
        <v>33</v>
      </c>
      <c r="C118" s="8"/>
      <c r="D118" s="8"/>
    </row>
    <row r="119" spans="1:4" x14ac:dyDescent="0.2">
      <c r="A119" s="2" t="s">
        <v>38</v>
      </c>
      <c r="B119" s="9" t="s">
        <v>34</v>
      </c>
      <c r="C119" s="8"/>
      <c r="D119" s="8"/>
    </row>
    <row r="120" spans="1:4" x14ac:dyDescent="0.2">
      <c r="A120" s="2" t="s">
        <v>13</v>
      </c>
      <c r="B120" s="7" t="s">
        <v>11</v>
      </c>
      <c r="C120" s="8"/>
      <c r="D120" s="8"/>
    </row>
    <row r="121" spans="1:4" x14ac:dyDescent="0.2">
      <c r="A121" s="2" t="s">
        <v>13</v>
      </c>
      <c r="B121" s="7" t="s">
        <v>27</v>
      </c>
      <c r="C121" s="11"/>
      <c r="D121" s="11"/>
    </row>
    <row r="122" spans="1:4" x14ac:dyDescent="0.2">
      <c r="A122" s="2" t="s">
        <v>13</v>
      </c>
      <c r="B122" s="7" t="s">
        <v>12</v>
      </c>
      <c r="C122" s="8"/>
      <c r="D122" s="8"/>
    </row>
    <row r="123" spans="1:4" x14ac:dyDescent="0.2">
      <c r="A123" s="2" t="s">
        <v>13</v>
      </c>
      <c r="B123" s="7" t="s">
        <v>9</v>
      </c>
      <c r="C123" s="8"/>
      <c r="D123" s="8"/>
    </row>
    <row r="124" spans="1:4" x14ac:dyDescent="0.2">
      <c r="A124" s="2" t="s">
        <v>17</v>
      </c>
      <c r="B124" s="7" t="s">
        <v>14</v>
      </c>
      <c r="C124" s="8"/>
      <c r="D124" s="8"/>
    </row>
    <row r="125" spans="1:4" x14ac:dyDescent="0.2">
      <c r="A125" s="2" t="s">
        <v>17</v>
      </c>
      <c r="B125" s="7" t="s">
        <v>16</v>
      </c>
      <c r="C125" s="8"/>
      <c r="D125" s="8"/>
    </row>
    <row r="126" spans="1:4" x14ac:dyDescent="0.2">
      <c r="A126" s="2" t="s">
        <v>17</v>
      </c>
      <c r="B126" s="7" t="s">
        <v>15</v>
      </c>
      <c r="C126" s="8"/>
      <c r="D126" s="8"/>
    </row>
    <row r="127" spans="1:4" x14ac:dyDescent="0.2">
      <c r="A127" s="5" t="s">
        <v>17</v>
      </c>
      <c r="B127" s="8" t="s">
        <v>138</v>
      </c>
      <c r="C127" s="7" t="s">
        <v>137</v>
      </c>
      <c r="D127" s="7" t="s">
        <v>139</v>
      </c>
    </row>
    <row r="128" spans="1:4" x14ac:dyDescent="0.2">
      <c r="A128" s="5" t="s">
        <v>17</v>
      </c>
      <c r="B128" s="7" t="s">
        <v>142</v>
      </c>
      <c r="C128" s="8" t="s">
        <v>143</v>
      </c>
      <c r="D128" s="8"/>
    </row>
    <row r="129" spans="1:4" x14ac:dyDescent="0.2">
      <c r="A129" s="5" t="s">
        <v>17</v>
      </c>
      <c r="B129" s="7" t="s">
        <v>144</v>
      </c>
      <c r="C129" s="8"/>
      <c r="D129" s="8"/>
    </row>
    <row r="130" spans="1:4" x14ac:dyDescent="0.2">
      <c r="A130" s="5" t="s">
        <v>17</v>
      </c>
      <c r="B130" s="7" t="s">
        <v>145</v>
      </c>
      <c r="C130" s="8" t="s">
        <v>146</v>
      </c>
      <c r="D130" s="8"/>
    </row>
    <row r="131" spans="1:4" x14ac:dyDescent="0.2">
      <c r="A131" s="5" t="s">
        <v>17</v>
      </c>
      <c r="B131" s="7" t="s">
        <v>147</v>
      </c>
      <c r="C131" s="7" t="s">
        <v>148</v>
      </c>
      <c r="D131" s="8"/>
    </row>
    <row r="132" spans="1:4" x14ac:dyDescent="0.2">
      <c r="A132" s="5" t="s">
        <v>17</v>
      </c>
      <c r="B132" s="7" t="s">
        <v>149</v>
      </c>
      <c r="C132" s="7" t="s">
        <v>150</v>
      </c>
      <c r="D132" s="8"/>
    </row>
  </sheetData>
  <autoFilter ref="A1:E132" xr:uid="{00000000-0009-0000-0000-000000000000}"/>
  <conditionalFormatting sqref="B2:B117">
    <cfRule type="duplicateValues" dxfId="0" priority="15"/>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workbookViewId="0">
      <selection activeCell="C22" sqref="C22"/>
    </sheetView>
  </sheetViews>
  <sheetFormatPr baseColWidth="10" defaultColWidth="8.83203125" defaultRowHeight="15" x14ac:dyDescent="0.2"/>
  <cols>
    <col min="2" max="2" width="18.83203125" bestFit="1" customWidth="1"/>
  </cols>
  <sheetData>
    <row r="1" spans="1:2" x14ac:dyDescent="0.2">
      <c r="B1" s="12" t="s">
        <v>176</v>
      </c>
    </row>
    <row r="2" spans="1:2" x14ac:dyDescent="0.2">
      <c r="A2">
        <v>1</v>
      </c>
      <c r="B2" s="13" t="s">
        <v>54</v>
      </c>
    </row>
    <row r="3" spans="1:2" x14ac:dyDescent="0.2">
      <c r="A3">
        <v>2</v>
      </c>
      <c r="B3" s="13" t="s">
        <v>48</v>
      </c>
    </row>
    <row r="4" spans="1:2" x14ac:dyDescent="0.2">
      <c r="A4">
        <v>3</v>
      </c>
      <c r="B4" s="13" t="s">
        <v>0</v>
      </c>
    </row>
    <row r="5" spans="1:2" x14ac:dyDescent="0.2">
      <c r="A5">
        <v>4</v>
      </c>
      <c r="B5" s="13" t="s">
        <v>123</v>
      </c>
    </row>
    <row r="6" spans="1:2" x14ac:dyDescent="0.2">
      <c r="A6">
        <v>5</v>
      </c>
      <c r="B6" s="13" t="s">
        <v>23</v>
      </c>
    </row>
    <row r="7" spans="1:2" x14ac:dyDescent="0.2">
      <c r="A7">
        <v>6</v>
      </c>
      <c r="B7" s="13" t="s">
        <v>8</v>
      </c>
    </row>
    <row r="8" spans="1:2" x14ac:dyDescent="0.2">
      <c r="A8">
        <v>7</v>
      </c>
      <c r="B8" s="13" t="s">
        <v>120</v>
      </c>
    </row>
    <row r="9" spans="1:2" x14ac:dyDescent="0.2">
      <c r="A9">
        <v>8</v>
      </c>
      <c r="B9" s="13" t="s">
        <v>44</v>
      </c>
    </row>
    <row r="10" spans="1:2" x14ac:dyDescent="0.2">
      <c r="A10">
        <v>9</v>
      </c>
      <c r="B10" s="13" t="s">
        <v>78</v>
      </c>
    </row>
    <row r="11" spans="1:2" x14ac:dyDescent="0.2">
      <c r="A11">
        <v>10</v>
      </c>
      <c r="B11" s="13" t="s">
        <v>62</v>
      </c>
    </row>
    <row r="12" spans="1:2" x14ac:dyDescent="0.2">
      <c r="A12">
        <v>11</v>
      </c>
      <c r="B12" s="13" t="s">
        <v>25</v>
      </c>
    </row>
    <row r="13" spans="1:2" x14ac:dyDescent="0.2">
      <c r="A13">
        <v>12</v>
      </c>
      <c r="B13" s="13" t="s">
        <v>73</v>
      </c>
    </row>
    <row r="14" spans="1:2" x14ac:dyDescent="0.2">
      <c r="A14">
        <v>13</v>
      </c>
      <c r="B14" s="13" t="s">
        <v>68</v>
      </c>
    </row>
    <row r="15" spans="1:2" x14ac:dyDescent="0.2">
      <c r="A15">
        <v>14</v>
      </c>
      <c r="B15" s="13" t="s">
        <v>38</v>
      </c>
    </row>
    <row r="16" spans="1:2" x14ac:dyDescent="0.2">
      <c r="A16">
        <v>15</v>
      </c>
      <c r="B16" s="13" t="s">
        <v>13</v>
      </c>
    </row>
    <row r="17" spans="1:2" x14ac:dyDescent="0.2">
      <c r="A17">
        <v>16</v>
      </c>
      <c r="B17" s="13" t="s">
        <v>17</v>
      </c>
    </row>
    <row r="18" spans="1:2" x14ac:dyDescent="0.2">
      <c r="B18" s="13" t="s">
        <v>177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354"/>
  <sheetViews>
    <sheetView showGridLines="0" tabSelected="1" topLeftCell="A81" zoomScale="110" zoomScaleNormal="110" workbookViewId="0">
      <selection activeCell="A8" sqref="A8:A163"/>
    </sheetView>
  </sheetViews>
  <sheetFormatPr baseColWidth="10" defaultColWidth="8.83203125" defaultRowHeight="15" x14ac:dyDescent="0.2"/>
  <cols>
    <col min="1" max="1" width="4" bestFit="1" customWidth="1"/>
    <col min="2" max="2" width="25.5" customWidth="1"/>
    <col min="3" max="3" width="32" bestFit="1" customWidth="1"/>
    <col min="4" max="4" width="22.83203125" hidden="1" customWidth="1"/>
    <col min="5" max="19" width="5.6640625" customWidth="1"/>
    <col min="20" max="20" width="30.6640625" customWidth="1"/>
    <col min="21" max="21" width="17.6640625" customWidth="1"/>
  </cols>
  <sheetData>
    <row r="1" spans="1:28" ht="286" thickBot="1" x14ac:dyDescent="0.25">
      <c r="A1" s="14"/>
      <c r="B1" s="17" t="s">
        <v>238</v>
      </c>
      <c r="C1" s="27" t="s">
        <v>171</v>
      </c>
      <c r="D1" s="28" t="s">
        <v>172</v>
      </c>
      <c r="E1" s="181" t="s">
        <v>173</v>
      </c>
      <c r="F1" s="181"/>
      <c r="G1" s="181"/>
      <c r="H1" s="181"/>
      <c r="I1" s="181"/>
      <c r="J1" s="181"/>
      <c r="K1" s="181"/>
      <c r="L1" s="181"/>
      <c r="M1" s="181"/>
      <c r="N1" s="181"/>
      <c r="O1" s="181"/>
      <c r="P1" s="181"/>
      <c r="Q1" s="181"/>
      <c r="R1" s="181"/>
      <c r="S1" s="181"/>
      <c r="T1" s="29" t="s">
        <v>174</v>
      </c>
      <c r="U1" s="26" t="s">
        <v>175</v>
      </c>
      <c r="V1" s="73" t="s">
        <v>342</v>
      </c>
      <c r="W1" s="74" t="s">
        <v>343</v>
      </c>
      <c r="X1" s="74" t="s">
        <v>344</v>
      </c>
      <c r="Y1" s="74" t="s">
        <v>345</v>
      </c>
      <c r="Z1" s="73" t="s">
        <v>346</v>
      </c>
      <c r="AA1" s="73" t="s">
        <v>347</v>
      </c>
      <c r="AB1" s="75" t="s">
        <v>348</v>
      </c>
    </row>
    <row r="2" spans="1:28" ht="16" thickBot="1" x14ac:dyDescent="0.25">
      <c r="A2" s="18"/>
      <c r="B2" s="19" t="s">
        <v>368</v>
      </c>
      <c r="C2" s="30" t="s">
        <v>178</v>
      </c>
      <c r="D2" s="19"/>
      <c r="E2" s="35">
        <v>84</v>
      </c>
      <c r="F2" s="36">
        <v>92</v>
      </c>
      <c r="G2" s="45" t="s">
        <v>180</v>
      </c>
      <c r="H2" s="49" t="s">
        <v>181</v>
      </c>
      <c r="I2" s="53" t="s">
        <v>182</v>
      </c>
      <c r="J2" s="56" t="s">
        <v>183</v>
      </c>
      <c r="K2" s="60" t="s">
        <v>184</v>
      </c>
      <c r="L2" s="63" t="s">
        <v>185</v>
      </c>
      <c r="M2" s="65" t="s">
        <v>186</v>
      </c>
      <c r="N2" s="67" t="s">
        <v>187</v>
      </c>
      <c r="O2" s="69" t="s">
        <v>188</v>
      </c>
      <c r="P2" s="45" t="s">
        <v>189</v>
      </c>
      <c r="Q2" s="72" t="s">
        <v>190</v>
      </c>
      <c r="R2" s="85" t="s">
        <v>349</v>
      </c>
      <c r="S2" s="93" t="s">
        <v>350</v>
      </c>
      <c r="T2" s="19"/>
      <c r="U2" s="20" t="s">
        <v>179</v>
      </c>
      <c r="V2" s="76"/>
      <c r="W2" s="77"/>
      <c r="X2" s="77"/>
      <c r="Y2" s="77"/>
      <c r="Z2" s="78"/>
      <c r="AA2" s="78"/>
      <c r="AB2" s="79"/>
    </row>
    <row r="3" spans="1:28" ht="16" x14ac:dyDescent="0.2">
      <c r="A3" s="16">
        <v>1</v>
      </c>
      <c r="B3" s="21"/>
      <c r="C3" s="33" t="s">
        <v>207</v>
      </c>
      <c r="D3" s="31"/>
      <c r="E3" s="103">
        <v>2</v>
      </c>
      <c r="F3" s="104"/>
      <c r="G3" s="105"/>
      <c r="H3" s="106"/>
      <c r="I3" s="107"/>
      <c r="J3" s="108"/>
      <c r="K3" s="109"/>
      <c r="L3" s="110"/>
      <c r="M3" s="111"/>
      <c r="N3" s="112"/>
      <c r="O3" s="113"/>
      <c r="P3" s="105"/>
      <c r="Q3" s="114"/>
      <c r="R3" s="115"/>
      <c r="S3" s="116"/>
      <c r="T3" s="23">
        <f>COUNTA(E3:S3)</f>
        <v>1</v>
      </c>
      <c r="U3" s="24"/>
      <c r="V3" s="80">
        <f t="shared" ref="V3:V18" si="0">SUM(E3:S3)</f>
        <v>2</v>
      </c>
      <c r="W3" s="81">
        <f t="shared" ref="W3:W18" si="1">COUNTIF(E3:S3, "&gt;0")</f>
        <v>1</v>
      </c>
      <c r="X3" s="82">
        <f t="shared" ref="X3:X18" si="2">LN(15/W3)</f>
        <v>2.7080502011022101</v>
      </c>
      <c r="Y3" s="82">
        <f t="shared" ref="Y3:Y18" si="3">V3*X3</f>
        <v>5.4161004022044201</v>
      </c>
      <c r="Z3" s="83"/>
      <c r="AA3" s="81">
        <f t="shared" ref="AA3:AA18" si="4">MAX(E3:S3)</f>
        <v>2</v>
      </c>
      <c r="AB3" s="84">
        <f t="shared" ref="AB3:AB18" si="5">IFERROR(AA3/V3,"")</f>
        <v>1</v>
      </c>
    </row>
    <row r="4" spans="1:28" ht="16" x14ac:dyDescent="0.2">
      <c r="A4" s="16">
        <f>1+A3</f>
        <v>2</v>
      </c>
      <c r="B4" s="22"/>
      <c r="C4" s="33" t="s">
        <v>195</v>
      </c>
      <c r="D4" s="15"/>
      <c r="E4" s="117">
        <v>3</v>
      </c>
      <c r="F4" s="118"/>
      <c r="G4" s="119"/>
      <c r="H4" s="120"/>
      <c r="I4" s="121"/>
      <c r="J4" s="122"/>
      <c r="K4" s="123"/>
      <c r="L4" s="124"/>
      <c r="M4" s="125"/>
      <c r="N4" s="126"/>
      <c r="O4" s="127"/>
      <c r="P4" s="119"/>
      <c r="Q4" s="128"/>
      <c r="R4" s="129"/>
      <c r="S4" s="130"/>
      <c r="T4" s="23">
        <f t="shared" ref="T4:T28" si="6">COUNTA(E4:S4)</f>
        <v>1</v>
      </c>
      <c r="U4" s="25"/>
      <c r="V4" s="80">
        <f t="shared" si="0"/>
        <v>3</v>
      </c>
      <c r="W4" s="81">
        <f t="shared" si="1"/>
        <v>1</v>
      </c>
      <c r="X4" s="82">
        <f t="shared" si="2"/>
        <v>2.7080502011022101</v>
      </c>
      <c r="Y4" s="82">
        <f t="shared" si="3"/>
        <v>8.1241506033066297</v>
      </c>
      <c r="Z4" s="83"/>
      <c r="AA4" s="81">
        <f t="shared" si="4"/>
        <v>3</v>
      </c>
      <c r="AB4" s="84">
        <f t="shared" si="5"/>
        <v>1</v>
      </c>
    </row>
    <row r="5" spans="1:28" ht="16" x14ac:dyDescent="0.2">
      <c r="A5" s="16">
        <f t="shared" ref="A5:A68" si="7">1+A4</f>
        <v>3</v>
      </c>
      <c r="B5" s="22"/>
      <c r="C5" s="33" t="s">
        <v>197</v>
      </c>
      <c r="D5" s="15"/>
      <c r="E5" s="117">
        <v>3</v>
      </c>
      <c r="F5" s="118"/>
      <c r="G5" s="119"/>
      <c r="H5" s="120"/>
      <c r="I5" s="121"/>
      <c r="J5" s="122"/>
      <c r="K5" s="123"/>
      <c r="L5" s="124"/>
      <c r="M5" s="125"/>
      <c r="N5" s="126"/>
      <c r="O5" s="127"/>
      <c r="P5" s="119"/>
      <c r="Q5" s="128"/>
      <c r="R5" s="129"/>
      <c r="S5" s="130"/>
      <c r="T5" s="23">
        <f t="shared" si="6"/>
        <v>1</v>
      </c>
      <c r="U5" s="25"/>
      <c r="V5" s="80">
        <f t="shared" si="0"/>
        <v>3</v>
      </c>
      <c r="W5" s="81">
        <f t="shared" si="1"/>
        <v>1</v>
      </c>
      <c r="X5" s="82">
        <f t="shared" si="2"/>
        <v>2.7080502011022101</v>
      </c>
      <c r="Y5" s="82">
        <f t="shared" si="3"/>
        <v>8.1241506033066297</v>
      </c>
      <c r="Z5" s="83"/>
      <c r="AA5" s="81">
        <f t="shared" si="4"/>
        <v>3</v>
      </c>
      <c r="AB5" s="84">
        <f t="shared" si="5"/>
        <v>1</v>
      </c>
    </row>
    <row r="6" spans="1:28" ht="16" x14ac:dyDescent="0.2">
      <c r="A6" s="16">
        <f t="shared" si="7"/>
        <v>4</v>
      </c>
      <c r="B6" s="22"/>
      <c r="C6" s="33" t="s">
        <v>201</v>
      </c>
      <c r="D6" s="15"/>
      <c r="E6" s="117">
        <v>2</v>
      </c>
      <c r="F6" s="118"/>
      <c r="G6" s="119"/>
      <c r="H6" s="120"/>
      <c r="I6" s="121"/>
      <c r="J6" s="122"/>
      <c r="K6" s="123"/>
      <c r="L6" s="124"/>
      <c r="M6" s="125"/>
      <c r="N6" s="126"/>
      <c r="O6" s="127"/>
      <c r="P6" s="119"/>
      <c r="Q6" s="128"/>
      <c r="R6" s="129"/>
      <c r="S6" s="130"/>
      <c r="T6" s="23">
        <f t="shared" si="6"/>
        <v>1</v>
      </c>
      <c r="U6" s="25"/>
      <c r="V6" s="80">
        <f t="shared" si="0"/>
        <v>2</v>
      </c>
      <c r="W6" s="81">
        <f t="shared" si="1"/>
        <v>1</v>
      </c>
      <c r="X6" s="82">
        <f t="shared" si="2"/>
        <v>2.7080502011022101</v>
      </c>
      <c r="Y6" s="82">
        <f t="shared" si="3"/>
        <v>5.4161004022044201</v>
      </c>
      <c r="Z6" s="83"/>
      <c r="AA6" s="81">
        <f t="shared" si="4"/>
        <v>2</v>
      </c>
      <c r="AB6" s="84">
        <f t="shared" si="5"/>
        <v>1</v>
      </c>
    </row>
    <row r="7" spans="1:28" ht="16" x14ac:dyDescent="0.2">
      <c r="A7" s="16">
        <f t="shared" si="7"/>
        <v>5</v>
      </c>
      <c r="B7" s="22"/>
      <c r="C7" s="33" t="s">
        <v>199</v>
      </c>
      <c r="D7" s="15"/>
      <c r="E7" s="117">
        <v>3</v>
      </c>
      <c r="F7" s="118">
        <v>16</v>
      </c>
      <c r="G7" s="119"/>
      <c r="H7" s="120"/>
      <c r="I7" s="121"/>
      <c r="J7" s="122"/>
      <c r="K7" s="123"/>
      <c r="L7" s="124">
        <v>5</v>
      </c>
      <c r="M7" s="125"/>
      <c r="N7" s="126">
        <v>8</v>
      </c>
      <c r="O7" s="127"/>
      <c r="P7" s="119">
        <v>11</v>
      </c>
      <c r="Q7" s="128">
        <v>13</v>
      </c>
      <c r="R7" s="129"/>
      <c r="S7" s="130">
        <v>18</v>
      </c>
      <c r="T7" s="23">
        <f t="shared" si="6"/>
        <v>7</v>
      </c>
      <c r="U7" s="25"/>
      <c r="V7" s="80">
        <f t="shared" si="0"/>
        <v>74</v>
      </c>
      <c r="W7" s="81">
        <f t="shared" si="1"/>
        <v>7</v>
      </c>
      <c r="X7" s="82">
        <f t="shared" si="2"/>
        <v>0.76214005204689672</v>
      </c>
      <c r="Y7" s="82">
        <f t="shared" si="3"/>
        <v>56.398363851470357</v>
      </c>
      <c r="Z7" s="83"/>
      <c r="AA7" s="81">
        <f t="shared" si="4"/>
        <v>18</v>
      </c>
      <c r="AB7" s="84">
        <f t="shared" si="5"/>
        <v>0.24324324324324326</v>
      </c>
    </row>
    <row r="8" spans="1:28" ht="16" x14ac:dyDescent="0.2">
      <c r="A8" s="16">
        <f t="shared" si="7"/>
        <v>6</v>
      </c>
      <c r="B8" s="22"/>
      <c r="C8" s="33" t="s">
        <v>194</v>
      </c>
      <c r="D8" s="15"/>
      <c r="E8" s="117">
        <v>4</v>
      </c>
      <c r="F8" s="118"/>
      <c r="G8" s="119"/>
      <c r="H8" s="120"/>
      <c r="I8" s="121"/>
      <c r="J8" s="122"/>
      <c r="K8" s="123"/>
      <c r="L8" s="124"/>
      <c r="M8" s="125"/>
      <c r="N8" s="126"/>
      <c r="O8" s="127"/>
      <c r="P8" s="119"/>
      <c r="Q8" s="128"/>
      <c r="R8" s="129"/>
      <c r="S8" s="130"/>
      <c r="T8" s="23">
        <f t="shared" si="6"/>
        <v>1</v>
      </c>
      <c r="U8" s="25"/>
      <c r="V8" s="80">
        <f t="shared" si="0"/>
        <v>4</v>
      </c>
      <c r="W8" s="81">
        <f t="shared" si="1"/>
        <v>1</v>
      </c>
      <c r="X8" s="82">
        <f t="shared" si="2"/>
        <v>2.7080502011022101</v>
      </c>
      <c r="Y8" s="82">
        <f t="shared" si="3"/>
        <v>10.83220080440884</v>
      </c>
      <c r="Z8" s="83"/>
      <c r="AA8" s="81">
        <f t="shared" si="4"/>
        <v>4</v>
      </c>
      <c r="AB8" s="84">
        <f t="shared" si="5"/>
        <v>1</v>
      </c>
    </row>
    <row r="9" spans="1:28" ht="16" x14ac:dyDescent="0.2">
      <c r="A9" s="16">
        <f t="shared" si="7"/>
        <v>7</v>
      </c>
      <c r="B9" s="22"/>
      <c r="C9" s="33" t="s">
        <v>200</v>
      </c>
      <c r="D9" s="15"/>
      <c r="E9" s="117">
        <v>3</v>
      </c>
      <c r="F9" s="118"/>
      <c r="G9" s="119"/>
      <c r="H9" s="120"/>
      <c r="I9" s="121"/>
      <c r="J9" s="122"/>
      <c r="K9" s="123"/>
      <c r="L9" s="124"/>
      <c r="M9" s="125"/>
      <c r="N9" s="126"/>
      <c r="O9" s="127"/>
      <c r="P9" s="119"/>
      <c r="Q9" s="128"/>
      <c r="R9" s="129"/>
      <c r="S9" s="130"/>
      <c r="T9" s="23">
        <f t="shared" si="6"/>
        <v>1</v>
      </c>
      <c r="U9" s="25"/>
      <c r="V9" s="80">
        <f t="shared" si="0"/>
        <v>3</v>
      </c>
      <c r="W9" s="81">
        <f t="shared" si="1"/>
        <v>1</v>
      </c>
      <c r="X9" s="82">
        <f t="shared" si="2"/>
        <v>2.7080502011022101</v>
      </c>
      <c r="Y9" s="82">
        <f t="shared" si="3"/>
        <v>8.1241506033066297</v>
      </c>
      <c r="Z9" s="83"/>
      <c r="AA9" s="81">
        <f t="shared" si="4"/>
        <v>3</v>
      </c>
      <c r="AB9" s="84">
        <f t="shared" si="5"/>
        <v>1</v>
      </c>
    </row>
    <row r="10" spans="1:28" ht="16" x14ac:dyDescent="0.2">
      <c r="A10" s="16">
        <f t="shared" si="7"/>
        <v>8</v>
      </c>
      <c r="B10" s="22"/>
      <c r="C10" s="33" t="s">
        <v>203</v>
      </c>
      <c r="D10" s="15"/>
      <c r="E10" s="117">
        <v>2</v>
      </c>
      <c r="F10" s="118"/>
      <c r="G10" s="119"/>
      <c r="H10" s="120"/>
      <c r="I10" s="121"/>
      <c r="J10" s="122"/>
      <c r="K10" s="123"/>
      <c r="L10" s="124"/>
      <c r="M10" s="125"/>
      <c r="N10" s="126"/>
      <c r="O10" s="127"/>
      <c r="P10" s="119"/>
      <c r="Q10" s="128"/>
      <c r="R10" s="129"/>
      <c r="S10" s="130"/>
      <c r="T10" s="23">
        <f t="shared" si="6"/>
        <v>1</v>
      </c>
      <c r="U10" s="25"/>
      <c r="V10" s="80">
        <f t="shared" si="0"/>
        <v>2</v>
      </c>
      <c r="W10" s="81">
        <f t="shared" si="1"/>
        <v>1</v>
      </c>
      <c r="X10" s="82">
        <f t="shared" si="2"/>
        <v>2.7080502011022101</v>
      </c>
      <c r="Y10" s="82">
        <f t="shared" si="3"/>
        <v>5.4161004022044201</v>
      </c>
      <c r="Z10" s="83"/>
      <c r="AA10" s="81">
        <f t="shared" si="4"/>
        <v>2</v>
      </c>
      <c r="AB10" s="84">
        <f t="shared" si="5"/>
        <v>1</v>
      </c>
    </row>
    <row r="11" spans="1:28" ht="16" x14ac:dyDescent="0.2">
      <c r="A11" s="16">
        <f t="shared" si="7"/>
        <v>9</v>
      </c>
      <c r="B11" s="22"/>
      <c r="C11" s="33" t="s">
        <v>202</v>
      </c>
      <c r="D11" s="15"/>
      <c r="E11" s="117">
        <v>2</v>
      </c>
      <c r="F11" s="118"/>
      <c r="G11" s="119"/>
      <c r="H11" s="120"/>
      <c r="I11" s="121"/>
      <c r="J11" s="122"/>
      <c r="K11" s="123"/>
      <c r="L11" s="124"/>
      <c r="M11" s="125"/>
      <c r="N11" s="126"/>
      <c r="O11" s="127"/>
      <c r="P11" s="119"/>
      <c r="Q11" s="128"/>
      <c r="R11" s="129"/>
      <c r="S11" s="130"/>
      <c r="T11" s="23">
        <f t="shared" si="6"/>
        <v>1</v>
      </c>
      <c r="U11" s="25"/>
      <c r="V11" s="80">
        <f t="shared" si="0"/>
        <v>2</v>
      </c>
      <c r="W11" s="81">
        <f t="shared" si="1"/>
        <v>1</v>
      </c>
      <c r="X11" s="82">
        <f t="shared" si="2"/>
        <v>2.7080502011022101</v>
      </c>
      <c r="Y11" s="82">
        <f t="shared" si="3"/>
        <v>5.4161004022044201</v>
      </c>
      <c r="Z11" s="83"/>
      <c r="AA11" s="81">
        <f t="shared" si="4"/>
        <v>2</v>
      </c>
      <c r="AB11" s="84">
        <f t="shared" si="5"/>
        <v>1</v>
      </c>
    </row>
    <row r="12" spans="1:28" ht="16" x14ac:dyDescent="0.2">
      <c r="A12" s="16">
        <f t="shared" si="7"/>
        <v>10</v>
      </c>
      <c r="B12" s="22"/>
      <c r="C12" s="33" t="s">
        <v>206</v>
      </c>
      <c r="D12" s="15"/>
      <c r="E12" s="117">
        <v>2</v>
      </c>
      <c r="F12" s="118"/>
      <c r="G12" s="119"/>
      <c r="H12" s="120"/>
      <c r="I12" s="121"/>
      <c r="J12" s="122"/>
      <c r="K12" s="123"/>
      <c r="L12" s="124"/>
      <c r="M12" s="125"/>
      <c r="N12" s="126"/>
      <c r="O12" s="127"/>
      <c r="P12" s="119"/>
      <c r="Q12" s="128"/>
      <c r="R12" s="129"/>
      <c r="S12" s="130"/>
      <c r="T12" s="23">
        <f t="shared" si="6"/>
        <v>1</v>
      </c>
      <c r="U12" s="25"/>
      <c r="V12" s="80">
        <f t="shared" si="0"/>
        <v>2</v>
      </c>
      <c r="W12" s="81">
        <f t="shared" si="1"/>
        <v>1</v>
      </c>
      <c r="X12" s="82">
        <f t="shared" si="2"/>
        <v>2.7080502011022101</v>
      </c>
      <c r="Y12" s="82">
        <f t="shared" si="3"/>
        <v>5.4161004022044201</v>
      </c>
      <c r="Z12" s="83"/>
      <c r="AA12" s="81">
        <f t="shared" si="4"/>
        <v>2</v>
      </c>
      <c r="AB12" s="84">
        <f t="shared" si="5"/>
        <v>1</v>
      </c>
    </row>
    <row r="13" spans="1:28" ht="16" x14ac:dyDescent="0.2">
      <c r="A13" s="16">
        <f t="shared" si="7"/>
        <v>11</v>
      </c>
      <c r="B13" s="22"/>
      <c r="C13" s="33" t="s">
        <v>212</v>
      </c>
      <c r="D13" s="15"/>
      <c r="E13" s="117">
        <v>2</v>
      </c>
      <c r="F13" s="118"/>
      <c r="G13" s="119"/>
      <c r="H13" s="120"/>
      <c r="I13" s="121"/>
      <c r="J13" s="122"/>
      <c r="K13" s="123"/>
      <c r="L13" s="124"/>
      <c r="M13" s="125"/>
      <c r="N13" s="126"/>
      <c r="O13" s="127"/>
      <c r="P13" s="119"/>
      <c r="Q13" s="128"/>
      <c r="R13" s="129"/>
      <c r="S13" s="130"/>
      <c r="T13" s="23">
        <f t="shared" si="6"/>
        <v>1</v>
      </c>
      <c r="U13" s="25"/>
      <c r="V13" s="80">
        <f t="shared" si="0"/>
        <v>2</v>
      </c>
      <c r="W13" s="81">
        <f t="shared" si="1"/>
        <v>1</v>
      </c>
      <c r="X13" s="82">
        <f t="shared" si="2"/>
        <v>2.7080502011022101</v>
      </c>
      <c r="Y13" s="82">
        <f t="shared" si="3"/>
        <v>5.4161004022044201</v>
      </c>
      <c r="Z13" s="83"/>
      <c r="AA13" s="81">
        <f t="shared" si="4"/>
        <v>2</v>
      </c>
      <c r="AB13" s="84">
        <f t="shared" si="5"/>
        <v>1</v>
      </c>
    </row>
    <row r="14" spans="1:28" ht="16" x14ac:dyDescent="0.2">
      <c r="A14" s="16">
        <f t="shared" si="7"/>
        <v>12</v>
      </c>
      <c r="B14" s="22"/>
      <c r="C14" s="33" t="s">
        <v>211</v>
      </c>
      <c r="D14" s="15"/>
      <c r="E14" s="117">
        <v>2</v>
      </c>
      <c r="F14" s="118"/>
      <c r="G14" s="119"/>
      <c r="H14" s="120"/>
      <c r="I14" s="121"/>
      <c r="J14" s="122"/>
      <c r="K14" s="123"/>
      <c r="L14" s="124"/>
      <c r="M14" s="125"/>
      <c r="N14" s="126"/>
      <c r="O14" s="127"/>
      <c r="P14" s="119"/>
      <c r="Q14" s="128"/>
      <c r="R14" s="129"/>
      <c r="S14" s="130"/>
      <c r="T14" s="23">
        <f t="shared" si="6"/>
        <v>1</v>
      </c>
      <c r="U14" s="25"/>
      <c r="V14" s="80">
        <f t="shared" si="0"/>
        <v>2</v>
      </c>
      <c r="W14" s="81">
        <f t="shared" si="1"/>
        <v>1</v>
      </c>
      <c r="X14" s="82">
        <f t="shared" si="2"/>
        <v>2.7080502011022101</v>
      </c>
      <c r="Y14" s="82">
        <f t="shared" si="3"/>
        <v>5.4161004022044201</v>
      </c>
      <c r="Z14" s="83"/>
      <c r="AA14" s="81">
        <f t="shared" si="4"/>
        <v>2</v>
      </c>
      <c r="AB14" s="84">
        <f t="shared" si="5"/>
        <v>1</v>
      </c>
    </row>
    <row r="15" spans="1:28" ht="16" x14ac:dyDescent="0.2">
      <c r="A15" s="16">
        <f t="shared" si="7"/>
        <v>13</v>
      </c>
      <c r="B15" s="22"/>
      <c r="C15" s="33" t="s">
        <v>205</v>
      </c>
      <c r="D15" s="15"/>
      <c r="E15" s="117">
        <v>2</v>
      </c>
      <c r="F15" s="118"/>
      <c r="G15" s="119"/>
      <c r="H15" s="120"/>
      <c r="I15" s="121"/>
      <c r="J15" s="122"/>
      <c r="K15" s="123"/>
      <c r="L15" s="124"/>
      <c r="M15" s="125"/>
      <c r="N15" s="126"/>
      <c r="O15" s="127"/>
      <c r="P15" s="119"/>
      <c r="Q15" s="128"/>
      <c r="R15" s="129"/>
      <c r="S15" s="130"/>
      <c r="T15" s="23">
        <f t="shared" si="6"/>
        <v>1</v>
      </c>
      <c r="U15" s="25"/>
      <c r="V15" s="80">
        <f t="shared" si="0"/>
        <v>2</v>
      </c>
      <c r="W15" s="81">
        <f t="shared" si="1"/>
        <v>1</v>
      </c>
      <c r="X15" s="82">
        <f t="shared" si="2"/>
        <v>2.7080502011022101</v>
      </c>
      <c r="Y15" s="82">
        <f t="shared" si="3"/>
        <v>5.4161004022044201</v>
      </c>
      <c r="Z15" s="83"/>
      <c r="AA15" s="81">
        <f t="shared" si="4"/>
        <v>2</v>
      </c>
      <c r="AB15" s="84">
        <f t="shared" si="5"/>
        <v>1</v>
      </c>
    </row>
    <row r="16" spans="1:28" ht="16" x14ac:dyDescent="0.2">
      <c r="A16" s="16">
        <f t="shared" si="7"/>
        <v>14</v>
      </c>
      <c r="B16" s="22"/>
      <c r="C16" s="33" t="s">
        <v>192</v>
      </c>
      <c r="D16" s="15"/>
      <c r="E16" s="117">
        <v>6</v>
      </c>
      <c r="F16" s="118">
        <v>17</v>
      </c>
      <c r="G16" s="119">
        <v>6</v>
      </c>
      <c r="H16" s="120"/>
      <c r="I16" s="121"/>
      <c r="J16" s="122">
        <v>21</v>
      </c>
      <c r="K16" s="123">
        <v>3</v>
      </c>
      <c r="L16" s="124"/>
      <c r="M16" s="125">
        <v>6</v>
      </c>
      <c r="N16" s="126">
        <v>6</v>
      </c>
      <c r="O16" s="127">
        <v>3</v>
      </c>
      <c r="P16" s="119"/>
      <c r="Q16" s="128"/>
      <c r="R16" s="129">
        <v>5</v>
      </c>
      <c r="S16" s="130"/>
      <c r="T16" s="23">
        <f t="shared" si="6"/>
        <v>9</v>
      </c>
      <c r="U16" s="25"/>
      <c r="V16" s="80">
        <f t="shared" si="0"/>
        <v>73</v>
      </c>
      <c r="W16" s="81">
        <f t="shared" si="1"/>
        <v>9</v>
      </c>
      <c r="X16" s="82">
        <f t="shared" si="2"/>
        <v>0.51082562376599072</v>
      </c>
      <c r="Y16" s="82">
        <f t="shared" si="3"/>
        <v>37.290270534917326</v>
      </c>
      <c r="Z16" s="83"/>
      <c r="AA16" s="81">
        <f t="shared" si="4"/>
        <v>21</v>
      </c>
      <c r="AB16" s="84">
        <f t="shared" si="5"/>
        <v>0.28767123287671231</v>
      </c>
    </row>
    <row r="17" spans="1:28" ht="16" x14ac:dyDescent="0.2">
      <c r="A17" s="16">
        <f t="shared" si="7"/>
        <v>15</v>
      </c>
      <c r="B17" s="22"/>
      <c r="C17" s="33" t="s">
        <v>204</v>
      </c>
      <c r="D17" s="15"/>
      <c r="E17" s="117">
        <v>2</v>
      </c>
      <c r="F17" s="118"/>
      <c r="G17" s="119"/>
      <c r="H17" s="120">
        <v>1</v>
      </c>
      <c r="I17" s="121"/>
      <c r="J17" s="122">
        <v>5</v>
      </c>
      <c r="K17" s="123"/>
      <c r="L17" s="124"/>
      <c r="M17" s="125"/>
      <c r="N17" s="126"/>
      <c r="O17" s="127"/>
      <c r="P17" s="119"/>
      <c r="Q17" s="128"/>
      <c r="R17" s="129">
        <v>3</v>
      </c>
      <c r="S17" s="130"/>
      <c r="T17" s="23">
        <f t="shared" si="6"/>
        <v>4</v>
      </c>
      <c r="U17" s="25"/>
      <c r="V17" s="80">
        <f t="shared" si="0"/>
        <v>11</v>
      </c>
      <c r="W17" s="81">
        <f t="shared" si="1"/>
        <v>4</v>
      </c>
      <c r="X17" s="82">
        <f t="shared" si="2"/>
        <v>1.3217558399823195</v>
      </c>
      <c r="Y17" s="82">
        <f t="shared" si="3"/>
        <v>14.539314239805515</v>
      </c>
      <c r="Z17" s="83"/>
      <c r="AA17" s="81">
        <f t="shared" si="4"/>
        <v>5</v>
      </c>
      <c r="AB17" s="84">
        <f t="shared" si="5"/>
        <v>0.45454545454545453</v>
      </c>
    </row>
    <row r="18" spans="1:28" ht="16" x14ac:dyDescent="0.2">
      <c r="A18" s="16">
        <f t="shared" si="7"/>
        <v>16</v>
      </c>
      <c r="B18" s="22"/>
      <c r="C18" s="33" t="s">
        <v>193</v>
      </c>
      <c r="D18" s="15"/>
      <c r="E18" s="117">
        <v>5</v>
      </c>
      <c r="F18" s="118"/>
      <c r="G18" s="119">
        <v>9</v>
      </c>
      <c r="H18" s="120">
        <v>10</v>
      </c>
      <c r="I18" s="121">
        <v>14</v>
      </c>
      <c r="J18" s="122">
        <v>8</v>
      </c>
      <c r="K18" s="123">
        <v>4</v>
      </c>
      <c r="L18" s="124">
        <v>5</v>
      </c>
      <c r="M18" s="125">
        <v>2</v>
      </c>
      <c r="N18" s="126"/>
      <c r="O18" s="127">
        <v>3</v>
      </c>
      <c r="P18" s="119"/>
      <c r="Q18" s="128">
        <v>6</v>
      </c>
      <c r="R18" s="129">
        <v>9</v>
      </c>
      <c r="S18" s="130">
        <v>16</v>
      </c>
      <c r="T18" s="23">
        <f t="shared" si="6"/>
        <v>12</v>
      </c>
      <c r="U18" s="25"/>
      <c r="V18" s="80">
        <f t="shared" si="0"/>
        <v>91</v>
      </c>
      <c r="W18" s="81">
        <f t="shared" si="1"/>
        <v>12</v>
      </c>
      <c r="X18" s="82">
        <f t="shared" si="2"/>
        <v>0.22314355131420976</v>
      </c>
      <c r="Y18" s="82">
        <f t="shared" si="3"/>
        <v>20.306063169593088</v>
      </c>
      <c r="Z18" s="83"/>
      <c r="AA18" s="81">
        <f t="shared" si="4"/>
        <v>16</v>
      </c>
      <c r="AB18" s="84">
        <f t="shared" si="5"/>
        <v>0.17582417582417584</v>
      </c>
    </row>
    <row r="19" spans="1:28" ht="16" x14ac:dyDescent="0.2">
      <c r="A19" s="16">
        <f t="shared" si="7"/>
        <v>17</v>
      </c>
      <c r="B19" s="22"/>
      <c r="C19" s="38" t="s">
        <v>215</v>
      </c>
      <c r="D19" s="15"/>
      <c r="E19" s="117">
        <v>1</v>
      </c>
      <c r="F19" s="118">
        <v>12</v>
      </c>
      <c r="G19" s="119">
        <v>4</v>
      </c>
      <c r="H19" s="120"/>
      <c r="I19" s="121"/>
      <c r="J19" s="122"/>
      <c r="K19" s="123"/>
      <c r="L19" s="124">
        <v>3</v>
      </c>
      <c r="M19" s="125"/>
      <c r="N19" s="126">
        <v>2</v>
      </c>
      <c r="O19" s="127"/>
      <c r="P19" s="119"/>
      <c r="Q19" s="128">
        <v>7</v>
      </c>
      <c r="R19" s="129"/>
      <c r="S19" s="130"/>
      <c r="T19" s="23">
        <f t="shared" si="6"/>
        <v>6</v>
      </c>
      <c r="U19" s="25"/>
      <c r="V19" s="80">
        <f t="shared" ref="V19:V27" si="8">SUM(E19:S19)</f>
        <v>29</v>
      </c>
      <c r="W19" s="81">
        <f t="shared" ref="W19:W27" si="9">COUNTIF(E19:S19, "&gt;0")</f>
        <v>6</v>
      </c>
      <c r="X19" s="82">
        <f t="shared" ref="X19:X27" si="10">LN(15/W19)</f>
        <v>0.91629073187415511</v>
      </c>
      <c r="Y19" s="82">
        <f t="shared" ref="Y19:Y27" si="11">V19*X19</f>
        <v>26.572431224350499</v>
      </c>
      <c r="Z19" s="83"/>
      <c r="AA19" s="81">
        <f t="shared" ref="AA19:AA27" si="12">MAX(E19:S19)</f>
        <v>12</v>
      </c>
      <c r="AB19" s="84">
        <f t="shared" ref="AB19:AB27" si="13">IFERROR(AA19/V19,"")</f>
        <v>0.41379310344827586</v>
      </c>
    </row>
    <row r="20" spans="1:28" ht="16" x14ac:dyDescent="0.2">
      <c r="A20" s="16">
        <f t="shared" si="7"/>
        <v>18</v>
      </c>
      <c r="B20" s="22"/>
      <c r="C20" s="38" t="s">
        <v>191</v>
      </c>
      <c r="D20" s="32"/>
      <c r="E20" s="117">
        <v>13</v>
      </c>
      <c r="F20" s="118"/>
      <c r="G20" s="119"/>
      <c r="H20" s="120"/>
      <c r="I20" s="121"/>
      <c r="J20" s="122"/>
      <c r="K20" s="123"/>
      <c r="L20" s="124">
        <v>2</v>
      </c>
      <c r="M20" s="125">
        <v>5</v>
      </c>
      <c r="N20" s="126"/>
      <c r="O20" s="127"/>
      <c r="P20" s="119"/>
      <c r="Q20" s="128">
        <v>5</v>
      </c>
      <c r="R20" s="129">
        <v>7</v>
      </c>
      <c r="S20" s="130"/>
      <c r="T20" s="23">
        <f t="shared" si="6"/>
        <v>5</v>
      </c>
      <c r="U20" s="25"/>
      <c r="V20" s="80">
        <f t="shared" si="8"/>
        <v>32</v>
      </c>
      <c r="W20" s="81">
        <f t="shared" si="9"/>
        <v>5</v>
      </c>
      <c r="X20" s="82">
        <f t="shared" si="10"/>
        <v>1.0986122886681098</v>
      </c>
      <c r="Y20" s="82">
        <f t="shared" si="11"/>
        <v>35.155593237379513</v>
      </c>
      <c r="Z20" s="83"/>
      <c r="AA20" s="81">
        <f t="shared" si="12"/>
        <v>13</v>
      </c>
      <c r="AB20" s="84">
        <f t="shared" si="13"/>
        <v>0.40625</v>
      </c>
    </row>
    <row r="21" spans="1:28" ht="16" x14ac:dyDescent="0.2">
      <c r="A21" s="16">
        <f t="shared" si="7"/>
        <v>19</v>
      </c>
      <c r="B21" s="22"/>
      <c r="C21" s="39" t="s">
        <v>216</v>
      </c>
      <c r="D21" s="15"/>
      <c r="E21" s="117"/>
      <c r="F21" s="118">
        <v>4</v>
      </c>
      <c r="G21" s="119">
        <v>1</v>
      </c>
      <c r="H21" s="120"/>
      <c r="I21" s="121"/>
      <c r="J21" s="122"/>
      <c r="K21" s="123"/>
      <c r="L21" s="124"/>
      <c r="M21" s="125"/>
      <c r="N21" s="126">
        <v>2</v>
      </c>
      <c r="O21" s="127"/>
      <c r="P21" s="119"/>
      <c r="Q21" s="128">
        <v>4</v>
      </c>
      <c r="R21" s="129"/>
      <c r="S21" s="130"/>
      <c r="T21" s="23">
        <f t="shared" si="6"/>
        <v>4</v>
      </c>
      <c r="U21" s="25"/>
      <c r="V21" s="80">
        <f t="shared" si="8"/>
        <v>11</v>
      </c>
      <c r="W21" s="81">
        <f t="shared" si="9"/>
        <v>4</v>
      </c>
      <c r="X21" s="82">
        <f t="shared" si="10"/>
        <v>1.3217558399823195</v>
      </c>
      <c r="Y21" s="82">
        <f t="shared" si="11"/>
        <v>14.539314239805515</v>
      </c>
      <c r="Z21" s="83"/>
      <c r="AA21" s="81">
        <f t="shared" si="12"/>
        <v>4</v>
      </c>
      <c r="AB21" s="84">
        <f t="shared" si="13"/>
        <v>0.36363636363636365</v>
      </c>
    </row>
    <row r="22" spans="1:28" ht="16" x14ac:dyDescent="0.2">
      <c r="A22" s="16">
        <f t="shared" si="7"/>
        <v>20</v>
      </c>
      <c r="B22" s="22"/>
      <c r="C22" s="40" t="s">
        <v>222</v>
      </c>
      <c r="D22" s="15"/>
      <c r="E22" s="117">
        <v>1</v>
      </c>
      <c r="F22" s="118">
        <v>5</v>
      </c>
      <c r="G22" s="119"/>
      <c r="H22" s="120"/>
      <c r="I22" s="121"/>
      <c r="J22" s="122"/>
      <c r="K22" s="123"/>
      <c r="L22" s="124"/>
      <c r="M22" s="125"/>
      <c r="N22" s="126"/>
      <c r="O22" s="127"/>
      <c r="P22" s="119"/>
      <c r="Q22" s="128"/>
      <c r="R22" s="129"/>
      <c r="S22" s="130"/>
      <c r="T22" s="23">
        <f t="shared" si="6"/>
        <v>2</v>
      </c>
      <c r="U22" s="25"/>
      <c r="V22" s="80">
        <f t="shared" si="8"/>
        <v>6</v>
      </c>
      <c r="W22" s="81">
        <f t="shared" si="9"/>
        <v>2</v>
      </c>
      <c r="X22" s="82">
        <f t="shared" si="10"/>
        <v>2.0149030205422647</v>
      </c>
      <c r="Y22" s="82">
        <f t="shared" si="11"/>
        <v>12.089418123253587</v>
      </c>
      <c r="Z22" s="83"/>
      <c r="AA22" s="81">
        <f t="shared" si="12"/>
        <v>5</v>
      </c>
      <c r="AB22" s="84">
        <f t="shared" si="13"/>
        <v>0.83333333333333337</v>
      </c>
    </row>
    <row r="23" spans="1:28" ht="16" x14ac:dyDescent="0.2">
      <c r="A23" s="16">
        <f t="shared" si="7"/>
        <v>21</v>
      </c>
      <c r="B23" s="22"/>
      <c r="C23" s="42" t="s">
        <v>226</v>
      </c>
      <c r="D23" s="15"/>
      <c r="E23" s="117"/>
      <c r="F23" s="118">
        <v>4</v>
      </c>
      <c r="G23" s="119">
        <v>1</v>
      </c>
      <c r="H23" s="120"/>
      <c r="I23" s="121"/>
      <c r="J23" s="122"/>
      <c r="K23" s="123"/>
      <c r="L23" s="124">
        <v>1</v>
      </c>
      <c r="M23" s="125"/>
      <c r="N23" s="126"/>
      <c r="O23" s="127"/>
      <c r="P23" s="119"/>
      <c r="Q23" s="128">
        <v>1</v>
      </c>
      <c r="R23" s="129"/>
      <c r="S23" s="130"/>
      <c r="T23" s="23">
        <f t="shared" si="6"/>
        <v>4</v>
      </c>
      <c r="U23" s="25"/>
      <c r="V23" s="80">
        <f t="shared" si="8"/>
        <v>7</v>
      </c>
      <c r="W23" s="81">
        <f t="shared" si="9"/>
        <v>4</v>
      </c>
      <c r="X23" s="82">
        <f t="shared" si="10"/>
        <v>1.3217558399823195</v>
      </c>
      <c r="Y23" s="82">
        <f t="shared" si="11"/>
        <v>9.2522908798762362</v>
      </c>
      <c r="Z23" s="83"/>
      <c r="AA23" s="81">
        <f t="shared" si="12"/>
        <v>4</v>
      </c>
      <c r="AB23" s="84">
        <f t="shared" si="13"/>
        <v>0.5714285714285714</v>
      </c>
    </row>
    <row r="24" spans="1:28" ht="16" x14ac:dyDescent="0.2">
      <c r="A24" s="16">
        <f t="shared" si="7"/>
        <v>22</v>
      </c>
      <c r="B24" s="22"/>
      <c r="C24" s="42" t="s">
        <v>229</v>
      </c>
      <c r="D24" s="15"/>
      <c r="E24" s="117"/>
      <c r="F24" s="118">
        <v>5</v>
      </c>
      <c r="G24" s="119">
        <v>1</v>
      </c>
      <c r="H24" s="120"/>
      <c r="I24" s="121"/>
      <c r="J24" s="122"/>
      <c r="K24" s="123"/>
      <c r="L24" s="124">
        <v>3</v>
      </c>
      <c r="M24" s="125"/>
      <c r="N24" s="126"/>
      <c r="O24" s="127"/>
      <c r="P24" s="119"/>
      <c r="Q24" s="128">
        <v>1</v>
      </c>
      <c r="R24" s="129"/>
      <c r="S24" s="130"/>
      <c r="T24" s="23">
        <f t="shared" si="6"/>
        <v>4</v>
      </c>
      <c r="U24" s="25"/>
      <c r="V24" s="80">
        <f t="shared" si="8"/>
        <v>10</v>
      </c>
      <c r="W24" s="81">
        <f t="shared" si="9"/>
        <v>4</v>
      </c>
      <c r="X24" s="82">
        <f t="shared" si="10"/>
        <v>1.3217558399823195</v>
      </c>
      <c r="Y24" s="82">
        <f t="shared" si="11"/>
        <v>13.217558399823195</v>
      </c>
      <c r="Z24" s="83"/>
      <c r="AA24" s="81">
        <f t="shared" si="12"/>
        <v>5</v>
      </c>
      <c r="AB24" s="84">
        <f t="shared" si="13"/>
        <v>0.5</v>
      </c>
    </row>
    <row r="25" spans="1:28" ht="16" x14ac:dyDescent="0.2">
      <c r="A25" s="16">
        <f t="shared" si="7"/>
        <v>23</v>
      </c>
      <c r="B25" s="22"/>
      <c r="C25" s="46" t="s">
        <v>239</v>
      </c>
      <c r="D25" s="15"/>
      <c r="E25" s="117"/>
      <c r="F25" s="118"/>
      <c r="G25" s="119">
        <v>7</v>
      </c>
      <c r="H25" s="120"/>
      <c r="I25" s="121"/>
      <c r="J25" s="122"/>
      <c r="K25" s="123"/>
      <c r="L25" s="124"/>
      <c r="M25" s="125"/>
      <c r="N25" s="126"/>
      <c r="O25" s="127"/>
      <c r="P25" s="119"/>
      <c r="Q25" s="128"/>
      <c r="R25" s="129"/>
      <c r="S25" s="130"/>
      <c r="T25" s="23">
        <f t="shared" si="6"/>
        <v>1</v>
      </c>
      <c r="U25" s="25"/>
      <c r="V25" s="80">
        <f t="shared" si="8"/>
        <v>7</v>
      </c>
      <c r="W25" s="81">
        <f t="shared" si="9"/>
        <v>1</v>
      </c>
      <c r="X25" s="82">
        <f t="shared" si="10"/>
        <v>2.7080502011022101</v>
      </c>
      <c r="Y25" s="82">
        <f t="shared" si="11"/>
        <v>18.95635140771547</v>
      </c>
      <c r="Z25" s="83"/>
      <c r="AA25" s="81">
        <f t="shared" si="12"/>
        <v>7</v>
      </c>
      <c r="AB25" s="84">
        <f t="shared" si="13"/>
        <v>1</v>
      </c>
    </row>
    <row r="26" spans="1:28" ht="16" x14ac:dyDescent="0.2">
      <c r="A26" s="16">
        <f t="shared" si="7"/>
        <v>24</v>
      </c>
      <c r="B26" s="22"/>
      <c r="C26" s="46" t="s">
        <v>410</v>
      </c>
      <c r="D26" s="15"/>
      <c r="E26" s="117"/>
      <c r="F26" s="118"/>
      <c r="G26" s="119">
        <v>2</v>
      </c>
      <c r="H26" s="120">
        <v>2</v>
      </c>
      <c r="I26" s="121"/>
      <c r="J26" s="122">
        <v>1</v>
      </c>
      <c r="K26" s="123"/>
      <c r="L26" s="124"/>
      <c r="M26" s="125"/>
      <c r="N26" s="126"/>
      <c r="O26" s="127"/>
      <c r="P26" s="119"/>
      <c r="Q26" s="128"/>
      <c r="R26" s="129"/>
      <c r="S26" s="130"/>
      <c r="T26" s="23">
        <f t="shared" si="6"/>
        <v>3</v>
      </c>
      <c r="U26" s="25"/>
      <c r="V26" s="80">
        <f t="shared" si="8"/>
        <v>5</v>
      </c>
      <c r="W26" s="81">
        <f t="shared" si="9"/>
        <v>3</v>
      </c>
      <c r="X26" s="82">
        <f t="shared" si="10"/>
        <v>1.6094379124341003</v>
      </c>
      <c r="Y26" s="82">
        <f t="shared" si="11"/>
        <v>8.0471895621705016</v>
      </c>
      <c r="Z26" s="83"/>
      <c r="AA26" s="81">
        <f t="shared" si="12"/>
        <v>2</v>
      </c>
      <c r="AB26" s="84">
        <f t="shared" si="13"/>
        <v>0.4</v>
      </c>
    </row>
    <row r="27" spans="1:28" ht="16" x14ac:dyDescent="0.2">
      <c r="A27" s="16">
        <f t="shared" si="7"/>
        <v>25</v>
      </c>
      <c r="B27" s="22"/>
      <c r="C27" s="46" t="s">
        <v>248</v>
      </c>
      <c r="D27" s="15"/>
      <c r="E27" s="117"/>
      <c r="F27" s="118"/>
      <c r="G27" s="119">
        <v>1</v>
      </c>
      <c r="H27" s="120">
        <v>2</v>
      </c>
      <c r="I27" s="121"/>
      <c r="J27" s="122"/>
      <c r="K27" s="123"/>
      <c r="L27" s="124">
        <v>4</v>
      </c>
      <c r="M27" s="125"/>
      <c r="N27" s="126"/>
      <c r="O27" s="127"/>
      <c r="P27" s="119"/>
      <c r="Q27" s="128"/>
      <c r="R27" s="129">
        <v>5</v>
      </c>
      <c r="S27" s="130"/>
      <c r="T27" s="23">
        <f t="shared" si="6"/>
        <v>4</v>
      </c>
      <c r="U27" s="25"/>
      <c r="V27" s="80">
        <f t="shared" si="8"/>
        <v>12</v>
      </c>
      <c r="W27" s="81">
        <f t="shared" si="9"/>
        <v>4</v>
      </c>
      <c r="X27" s="82">
        <f t="shared" si="10"/>
        <v>1.3217558399823195</v>
      </c>
      <c r="Y27" s="82">
        <f t="shared" si="11"/>
        <v>15.861070079787833</v>
      </c>
      <c r="Z27" s="83"/>
      <c r="AA27" s="81">
        <f t="shared" si="12"/>
        <v>5</v>
      </c>
      <c r="AB27" s="84">
        <f t="shared" si="13"/>
        <v>0.41666666666666669</v>
      </c>
    </row>
    <row r="28" spans="1:28" ht="16" x14ac:dyDescent="0.2">
      <c r="A28" s="16">
        <f t="shared" si="7"/>
        <v>26</v>
      </c>
      <c r="B28" s="22"/>
      <c r="C28" s="46" t="s">
        <v>249</v>
      </c>
      <c r="D28" s="15"/>
      <c r="E28" s="117"/>
      <c r="F28" s="118"/>
      <c r="G28" s="119">
        <v>1</v>
      </c>
      <c r="H28" s="120"/>
      <c r="I28" s="121"/>
      <c r="J28" s="122">
        <v>3</v>
      </c>
      <c r="K28" s="123"/>
      <c r="L28" s="124"/>
      <c r="M28" s="125"/>
      <c r="N28" s="126"/>
      <c r="O28" s="127"/>
      <c r="P28" s="119"/>
      <c r="Q28" s="128"/>
      <c r="R28" s="129"/>
      <c r="S28" s="130"/>
      <c r="T28" s="23">
        <f t="shared" si="6"/>
        <v>2</v>
      </c>
      <c r="U28" s="25"/>
      <c r="V28" s="80">
        <f t="shared" ref="V28:V45" si="14">SUM(E28:S28)</f>
        <v>4</v>
      </c>
      <c r="W28" s="81">
        <f t="shared" ref="W28:W45" si="15">COUNTIF(E28:S28, "&gt;0")</f>
        <v>2</v>
      </c>
      <c r="X28" s="82">
        <f t="shared" ref="X28:X45" si="16">LN(15/W28)</f>
        <v>2.0149030205422647</v>
      </c>
      <c r="Y28" s="82">
        <f t="shared" ref="Y28:Y45" si="17">V28*X28</f>
        <v>8.0596120821690587</v>
      </c>
      <c r="Z28" s="83"/>
      <c r="AA28" s="81">
        <f t="shared" ref="AA28:AA45" si="18">MAX(E28:S28)</f>
        <v>3</v>
      </c>
      <c r="AB28" s="84">
        <f t="shared" ref="AB28:AB45" si="19">IFERROR(AA28/V28,"")</f>
        <v>0.75</v>
      </c>
    </row>
    <row r="29" spans="1:28" ht="16" x14ac:dyDescent="0.2">
      <c r="A29" s="16">
        <f t="shared" si="7"/>
        <v>27</v>
      </c>
      <c r="B29" s="22"/>
      <c r="C29" s="47" t="s">
        <v>250</v>
      </c>
      <c r="D29" s="15"/>
      <c r="E29" s="117"/>
      <c r="F29" s="118"/>
      <c r="G29" s="119">
        <v>1</v>
      </c>
      <c r="H29" s="120"/>
      <c r="I29" s="121"/>
      <c r="J29" s="122"/>
      <c r="K29" s="123"/>
      <c r="L29" s="124"/>
      <c r="M29" s="125"/>
      <c r="N29" s="126"/>
      <c r="O29" s="127"/>
      <c r="P29" s="119"/>
      <c r="Q29" s="128"/>
      <c r="R29" s="129"/>
      <c r="S29" s="130"/>
      <c r="T29" s="23">
        <f t="shared" ref="T29:T68" si="20">COUNTA(E29:S29)</f>
        <v>1</v>
      </c>
      <c r="U29" s="25"/>
      <c r="V29" s="80">
        <f t="shared" si="14"/>
        <v>1</v>
      </c>
      <c r="W29" s="81">
        <f t="shared" si="15"/>
        <v>1</v>
      </c>
      <c r="X29" s="82">
        <f t="shared" si="16"/>
        <v>2.7080502011022101</v>
      </c>
      <c r="Y29" s="82">
        <f t="shared" si="17"/>
        <v>2.7080502011022101</v>
      </c>
      <c r="Z29" s="83"/>
      <c r="AA29" s="81">
        <f t="shared" si="18"/>
        <v>1</v>
      </c>
      <c r="AB29" s="84">
        <f t="shared" si="19"/>
        <v>1</v>
      </c>
    </row>
    <row r="30" spans="1:28" ht="16" x14ac:dyDescent="0.2">
      <c r="A30" s="16">
        <f t="shared" si="7"/>
        <v>28</v>
      </c>
      <c r="B30" s="22"/>
      <c r="C30" s="50" t="s">
        <v>117</v>
      </c>
      <c r="D30" s="15"/>
      <c r="E30" s="117"/>
      <c r="F30" s="118"/>
      <c r="G30" s="119"/>
      <c r="H30" s="120">
        <v>2</v>
      </c>
      <c r="I30" s="121"/>
      <c r="J30" s="122"/>
      <c r="K30" s="123">
        <v>3</v>
      </c>
      <c r="L30" s="124"/>
      <c r="M30" s="125"/>
      <c r="N30" s="126"/>
      <c r="O30" s="127"/>
      <c r="P30" s="119"/>
      <c r="Q30" s="128"/>
      <c r="R30" s="129"/>
      <c r="S30" s="130"/>
      <c r="T30" s="23">
        <f t="shared" si="20"/>
        <v>2</v>
      </c>
      <c r="U30" s="25"/>
      <c r="V30" s="80">
        <f t="shared" si="14"/>
        <v>5</v>
      </c>
      <c r="W30" s="81">
        <f t="shared" si="15"/>
        <v>2</v>
      </c>
      <c r="X30" s="82">
        <f t="shared" si="16"/>
        <v>2.0149030205422647</v>
      </c>
      <c r="Y30" s="82">
        <f t="shared" si="17"/>
        <v>10.074515102711324</v>
      </c>
      <c r="Z30" s="83"/>
      <c r="AA30" s="81">
        <f t="shared" si="18"/>
        <v>3</v>
      </c>
      <c r="AB30" s="84">
        <f t="shared" si="19"/>
        <v>0.6</v>
      </c>
    </row>
    <row r="31" spans="1:28" ht="16" x14ac:dyDescent="0.2">
      <c r="A31" s="16">
        <f t="shared" si="7"/>
        <v>29</v>
      </c>
      <c r="B31" s="22"/>
      <c r="C31" s="50" t="s">
        <v>256</v>
      </c>
      <c r="D31" s="15"/>
      <c r="E31" s="117"/>
      <c r="F31" s="118"/>
      <c r="G31" s="119"/>
      <c r="H31" s="120">
        <v>2</v>
      </c>
      <c r="I31" s="121"/>
      <c r="J31" s="122"/>
      <c r="K31" s="123"/>
      <c r="L31" s="124"/>
      <c r="M31" s="125"/>
      <c r="N31" s="126"/>
      <c r="O31" s="127"/>
      <c r="P31" s="119"/>
      <c r="Q31" s="128"/>
      <c r="R31" s="129"/>
      <c r="S31" s="130"/>
      <c r="T31" s="23">
        <f t="shared" si="20"/>
        <v>1</v>
      </c>
      <c r="U31" s="25"/>
      <c r="V31" s="80">
        <f t="shared" si="14"/>
        <v>2</v>
      </c>
      <c r="W31" s="81">
        <f t="shared" si="15"/>
        <v>1</v>
      </c>
      <c r="X31" s="82">
        <f t="shared" si="16"/>
        <v>2.7080502011022101</v>
      </c>
      <c r="Y31" s="82">
        <f t="shared" si="17"/>
        <v>5.4161004022044201</v>
      </c>
      <c r="Z31" s="83"/>
      <c r="AA31" s="81">
        <f t="shared" si="18"/>
        <v>2</v>
      </c>
      <c r="AB31" s="84">
        <f t="shared" si="19"/>
        <v>1</v>
      </c>
    </row>
    <row r="32" spans="1:28" ht="16" x14ac:dyDescent="0.2">
      <c r="A32" s="16">
        <f t="shared" si="7"/>
        <v>30</v>
      </c>
      <c r="B32" s="22"/>
      <c r="C32" s="50" t="s">
        <v>277</v>
      </c>
      <c r="D32" s="15"/>
      <c r="E32" s="117"/>
      <c r="F32" s="118"/>
      <c r="G32" s="119"/>
      <c r="H32" s="120">
        <v>1</v>
      </c>
      <c r="I32" s="121"/>
      <c r="J32" s="122">
        <v>2</v>
      </c>
      <c r="K32" s="123"/>
      <c r="L32" s="124"/>
      <c r="M32" s="125"/>
      <c r="N32" s="126"/>
      <c r="O32" s="127"/>
      <c r="P32" s="119"/>
      <c r="Q32" s="128"/>
      <c r="R32" s="129"/>
      <c r="S32" s="130"/>
      <c r="T32" s="23">
        <f t="shared" si="20"/>
        <v>2</v>
      </c>
      <c r="U32" s="25"/>
      <c r="V32" s="80">
        <f t="shared" si="14"/>
        <v>3</v>
      </c>
      <c r="W32" s="81">
        <f t="shared" si="15"/>
        <v>2</v>
      </c>
      <c r="X32" s="82">
        <f t="shared" si="16"/>
        <v>2.0149030205422647</v>
      </c>
      <c r="Y32" s="82">
        <f t="shared" si="17"/>
        <v>6.0447090616267936</v>
      </c>
      <c r="Z32" s="83"/>
      <c r="AA32" s="81">
        <f t="shared" si="18"/>
        <v>2</v>
      </c>
      <c r="AB32" s="84">
        <f t="shared" si="19"/>
        <v>0.66666666666666663</v>
      </c>
    </row>
    <row r="33" spans="1:28" ht="16" x14ac:dyDescent="0.2">
      <c r="A33" s="16">
        <f t="shared" si="7"/>
        <v>31</v>
      </c>
      <c r="B33" s="22"/>
      <c r="C33" s="50" t="s">
        <v>257</v>
      </c>
      <c r="D33" s="15"/>
      <c r="E33" s="117"/>
      <c r="F33" s="118"/>
      <c r="G33" s="119"/>
      <c r="H33" s="120">
        <v>2</v>
      </c>
      <c r="I33" s="121">
        <v>1</v>
      </c>
      <c r="J33" s="122"/>
      <c r="K33" s="123"/>
      <c r="L33" s="124"/>
      <c r="M33" s="125"/>
      <c r="N33" s="126"/>
      <c r="O33" s="127"/>
      <c r="P33" s="119"/>
      <c r="Q33" s="128"/>
      <c r="R33" s="129">
        <v>1</v>
      </c>
      <c r="S33" s="130"/>
      <c r="T33" s="23">
        <f t="shared" si="20"/>
        <v>3</v>
      </c>
      <c r="U33" s="25"/>
      <c r="V33" s="80">
        <f t="shared" si="14"/>
        <v>4</v>
      </c>
      <c r="W33" s="81">
        <f t="shared" si="15"/>
        <v>3</v>
      </c>
      <c r="X33" s="82">
        <f t="shared" si="16"/>
        <v>1.6094379124341003</v>
      </c>
      <c r="Y33" s="82">
        <f t="shared" si="17"/>
        <v>6.4377516497364011</v>
      </c>
      <c r="Z33" s="83"/>
      <c r="AA33" s="81">
        <f t="shared" si="18"/>
        <v>2</v>
      </c>
      <c r="AB33" s="84">
        <f t="shared" si="19"/>
        <v>0.5</v>
      </c>
    </row>
    <row r="34" spans="1:28" ht="16" x14ac:dyDescent="0.2">
      <c r="A34" s="16">
        <f t="shared" si="7"/>
        <v>32</v>
      </c>
      <c r="B34" s="22"/>
      <c r="C34" s="50" t="s">
        <v>258</v>
      </c>
      <c r="D34" s="15"/>
      <c r="E34" s="117"/>
      <c r="F34" s="118"/>
      <c r="G34" s="119"/>
      <c r="H34" s="120">
        <v>6</v>
      </c>
      <c r="I34" s="121">
        <v>1</v>
      </c>
      <c r="J34" s="122"/>
      <c r="K34" s="123">
        <v>2</v>
      </c>
      <c r="L34" s="124"/>
      <c r="M34" s="125"/>
      <c r="N34" s="126"/>
      <c r="O34" s="127">
        <v>4</v>
      </c>
      <c r="P34" s="119"/>
      <c r="Q34" s="128"/>
      <c r="R34" s="129">
        <v>1</v>
      </c>
      <c r="S34" s="130"/>
      <c r="T34" s="23">
        <f t="shared" si="20"/>
        <v>5</v>
      </c>
      <c r="U34" s="25"/>
      <c r="V34" s="80">
        <f t="shared" si="14"/>
        <v>14</v>
      </c>
      <c r="W34" s="81">
        <f t="shared" si="15"/>
        <v>5</v>
      </c>
      <c r="X34" s="82">
        <f t="shared" si="16"/>
        <v>1.0986122886681098</v>
      </c>
      <c r="Y34" s="82">
        <f t="shared" si="17"/>
        <v>15.380572041353537</v>
      </c>
      <c r="Z34" s="83"/>
      <c r="AA34" s="81">
        <f t="shared" si="18"/>
        <v>6</v>
      </c>
      <c r="AB34" s="84">
        <f t="shared" si="19"/>
        <v>0.42857142857142855</v>
      </c>
    </row>
    <row r="35" spans="1:28" ht="16" x14ac:dyDescent="0.2">
      <c r="A35" s="16">
        <f t="shared" si="7"/>
        <v>33</v>
      </c>
      <c r="B35" s="22"/>
      <c r="C35" s="50" t="s">
        <v>259</v>
      </c>
      <c r="D35" s="15"/>
      <c r="E35" s="117"/>
      <c r="F35" s="118"/>
      <c r="G35" s="119"/>
      <c r="H35" s="120">
        <v>3</v>
      </c>
      <c r="I35" s="121">
        <v>1</v>
      </c>
      <c r="J35" s="122"/>
      <c r="K35" s="123">
        <v>2</v>
      </c>
      <c r="L35" s="124"/>
      <c r="M35" s="125"/>
      <c r="N35" s="126"/>
      <c r="O35" s="127">
        <v>13</v>
      </c>
      <c r="P35" s="119"/>
      <c r="Q35" s="128"/>
      <c r="R35" s="129"/>
      <c r="S35" s="130"/>
      <c r="T35" s="23">
        <f t="shared" si="20"/>
        <v>4</v>
      </c>
      <c r="U35" s="25"/>
      <c r="V35" s="80">
        <f t="shared" si="14"/>
        <v>19</v>
      </c>
      <c r="W35" s="81">
        <f t="shared" si="15"/>
        <v>4</v>
      </c>
      <c r="X35" s="82">
        <f t="shared" si="16"/>
        <v>1.3217558399823195</v>
      </c>
      <c r="Y35" s="82">
        <f t="shared" si="17"/>
        <v>25.113360959664071</v>
      </c>
      <c r="Z35" s="83"/>
      <c r="AA35" s="81">
        <f t="shared" si="18"/>
        <v>13</v>
      </c>
      <c r="AB35" s="84">
        <f t="shared" si="19"/>
        <v>0.68421052631578949</v>
      </c>
    </row>
    <row r="36" spans="1:28" ht="16" x14ac:dyDescent="0.2">
      <c r="A36" s="16">
        <f t="shared" si="7"/>
        <v>34</v>
      </c>
      <c r="B36" s="22"/>
      <c r="C36" s="50" t="s">
        <v>260</v>
      </c>
      <c r="D36" s="15"/>
      <c r="E36" s="117"/>
      <c r="F36" s="118"/>
      <c r="G36" s="119"/>
      <c r="H36" s="120">
        <v>1</v>
      </c>
      <c r="I36" s="121"/>
      <c r="J36" s="122"/>
      <c r="K36" s="123">
        <v>4</v>
      </c>
      <c r="L36" s="124"/>
      <c r="M36" s="125"/>
      <c r="N36" s="126"/>
      <c r="O36" s="127"/>
      <c r="P36" s="119"/>
      <c r="Q36" s="128"/>
      <c r="R36" s="129"/>
      <c r="S36" s="130"/>
      <c r="T36" s="23">
        <f t="shared" si="20"/>
        <v>2</v>
      </c>
      <c r="U36" s="25"/>
      <c r="V36" s="80">
        <f t="shared" si="14"/>
        <v>5</v>
      </c>
      <c r="W36" s="81">
        <f t="shared" si="15"/>
        <v>2</v>
      </c>
      <c r="X36" s="82">
        <f t="shared" si="16"/>
        <v>2.0149030205422647</v>
      </c>
      <c r="Y36" s="82">
        <f t="shared" si="17"/>
        <v>10.074515102711324</v>
      </c>
      <c r="Z36" s="83"/>
      <c r="AA36" s="81">
        <f t="shared" si="18"/>
        <v>4</v>
      </c>
      <c r="AB36" s="84">
        <f t="shared" si="19"/>
        <v>0.8</v>
      </c>
    </row>
    <row r="37" spans="1:28" ht="16" x14ac:dyDescent="0.2">
      <c r="A37" s="16">
        <f t="shared" si="7"/>
        <v>35</v>
      </c>
      <c r="B37" s="22"/>
      <c r="C37" s="50" t="s">
        <v>273</v>
      </c>
      <c r="D37" s="15"/>
      <c r="E37" s="117"/>
      <c r="F37" s="118"/>
      <c r="G37" s="119"/>
      <c r="H37" s="120">
        <v>4</v>
      </c>
      <c r="I37" s="121"/>
      <c r="J37" s="122"/>
      <c r="K37" s="123"/>
      <c r="L37" s="124"/>
      <c r="M37" s="125"/>
      <c r="N37" s="126"/>
      <c r="O37" s="127"/>
      <c r="P37" s="119"/>
      <c r="Q37" s="128"/>
      <c r="R37" s="129"/>
      <c r="S37" s="130"/>
      <c r="T37" s="23">
        <f t="shared" si="20"/>
        <v>1</v>
      </c>
      <c r="U37" s="25"/>
      <c r="V37" s="80">
        <f t="shared" si="14"/>
        <v>4</v>
      </c>
      <c r="W37" s="81">
        <f t="shared" si="15"/>
        <v>1</v>
      </c>
      <c r="X37" s="82">
        <f t="shared" si="16"/>
        <v>2.7080502011022101</v>
      </c>
      <c r="Y37" s="82">
        <f t="shared" si="17"/>
        <v>10.83220080440884</v>
      </c>
      <c r="Z37" s="83"/>
      <c r="AA37" s="81">
        <f t="shared" si="18"/>
        <v>4</v>
      </c>
      <c r="AB37" s="84">
        <f t="shared" si="19"/>
        <v>1</v>
      </c>
    </row>
    <row r="38" spans="1:28" ht="16" x14ac:dyDescent="0.2">
      <c r="A38" s="16">
        <f t="shared" si="7"/>
        <v>36</v>
      </c>
      <c r="B38" s="22"/>
      <c r="C38" s="50" t="s">
        <v>411</v>
      </c>
      <c r="D38" s="15"/>
      <c r="E38" s="117"/>
      <c r="F38" s="118"/>
      <c r="G38" s="119"/>
      <c r="H38" s="120">
        <v>1</v>
      </c>
      <c r="I38" s="121"/>
      <c r="J38" s="122"/>
      <c r="K38" s="123">
        <v>2</v>
      </c>
      <c r="L38" s="124"/>
      <c r="M38" s="125"/>
      <c r="N38" s="126"/>
      <c r="O38" s="127"/>
      <c r="P38" s="119"/>
      <c r="Q38" s="128"/>
      <c r="R38" s="129"/>
      <c r="S38" s="130"/>
      <c r="T38" s="23">
        <f t="shared" si="20"/>
        <v>2</v>
      </c>
      <c r="U38" s="25"/>
      <c r="V38" s="80">
        <f t="shared" si="14"/>
        <v>3</v>
      </c>
      <c r="W38" s="81">
        <f t="shared" si="15"/>
        <v>2</v>
      </c>
      <c r="X38" s="82">
        <f t="shared" si="16"/>
        <v>2.0149030205422647</v>
      </c>
      <c r="Y38" s="82">
        <f t="shared" si="17"/>
        <v>6.0447090616267936</v>
      </c>
      <c r="Z38" s="83"/>
      <c r="AA38" s="81">
        <f t="shared" si="18"/>
        <v>2</v>
      </c>
      <c r="AB38" s="84">
        <f t="shared" si="19"/>
        <v>0.66666666666666663</v>
      </c>
    </row>
    <row r="39" spans="1:28" ht="16" x14ac:dyDescent="0.2">
      <c r="A39" s="16">
        <f t="shared" si="7"/>
        <v>37</v>
      </c>
      <c r="B39" s="22"/>
      <c r="C39" s="50" t="s">
        <v>264</v>
      </c>
      <c r="D39" s="15"/>
      <c r="E39" s="117"/>
      <c r="F39" s="118"/>
      <c r="G39" s="119"/>
      <c r="H39" s="120">
        <v>2</v>
      </c>
      <c r="I39" s="121"/>
      <c r="J39" s="122"/>
      <c r="K39" s="123">
        <v>3</v>
      </c>
      <c r="L39" s="124"/>
      <c r="M39" s="125"/>
      <c r="N39" s="126"/>
      <c r="O39" s="127">
        <v>7</v>
      </c>
      <c r="P39" s="119"/>
      <c r="Q39" s="128"/>
      <c r="R39" s="129"/>
      <c r="S39" s="130"/>
      <c r="T39" s="23">
        <f t="shared" si="20"/>
        <v>3</v>
      </c>
      <c r="U39" s="25"/>
      <c r="V39" s="80">
        <f t="shared" si="14"/>
        <v>12</v>
      </c>
      <c r="W39" s="81">
        <f t="shared" si="15"/>
        <v>3</v>
      </c>
      <c r="X39" s="82">
        <f t="shared" si="16"/>
        <v>1.6094379124341003</v>
      </c>
      <c r="Y39" s="82">
        <f t="shared" si="17"/>
        <v>19.313254949209202</v>
      </c>
      <c r="Z39" s="83"/>
      <c r="AA39" s="81">
        <f t="shared" si="18"/>
        <v>7</v>
      </c>
      <c r="AB39" s="84">
        <f t="shared" si="19"/>
        <v>0.58333333333333337</v>
      </c>
    </row>
    <row r="40" spans="1:28" ht="16" x14ac:dyDescent="0.2">
      <c r="A40" s="16">
        <f t="shared" si="7"/>
        <v>38</v>
      </c>
      <c r="B40" s="22"/>
      <c r="C40" s="50" t="s">
        <v>266</v>
      </c>
      <c r="D40" s="15"/>
      <c r="E40" s="117"/>
      <c r="F40" s="118"/>
      <c r="G40" s="119"/>
      <c r="H40" s="120">
        <v>1</v>
      </c>
      <c r="I40" s="121"/>
      <c r="J40" s="122"/>
      <c r="K40" s="123"/>
      <c r="L40" s="124"/>
      <c r="M40" s="125"/>
      <c r="N40" s="126"/>
      <c r="O40" s="127"/>
      <c r="P40" s="119"/>
      <c r="Q40" s="128"/>
      <c r="R40" s="129"/>
      <c r="S40" s="130"/>
      <c r="T40" s="23">
        <f t="shared" si="20"/>
        <v>1</v>
      </c>
      <c r="U40" s="25"/>
      <c r="V40" s="80">
        <f t="shared" si="14"/>
        <v>1</v>
      </c>
      <c r="W40" s="81">
        <f t="shared" si="15"/>
        <v>1</v>
      </c>
      <c r="X40" s="82">
        <f t="shared" si="16"/>
        <v>2.7080502011022101</v>
      </c>
      <c r="Y40" s="82">
        <f t="shared" si="17"/>
        <v>2.7080502011022101</v>
      </c>
      <c r="Z40" s="83"/>
      <c r="AA40" s="81">
        <f t="shared" si="18"/>
        <v>1</v>
      </c>
      <c r="AB40" s="84">
        <f t="shared" si="19"/>
        <v>1</v>
      </c>
    </row>
    <row r="41" spans="1:28" ht="16" x14ac:dyDescent="0.2">
      <c r="A41" s="16">
        <f t="shared" si="7"/>
        <v>39</v>
      </c>
      <c r="B41" s="22"/>
      <c r="C41" s="50" t="s">
        <v>267</v>
      </c>
      <c r="D41" s="15"/>
      <c r="E41" s="117"/>
      <c r="F41" s="118"/>
      <c r="G41" s="119"/>
      <c r="H41" s="120">
        <v>1</v>
      </c>
      <c r="I41" s="121"/>
      <c r="J41" s="122"/>
      <c r="K41" s="123"/>
      <c r="L41" s="124"/>
      <c r="M41" s="125"/>
      <c r="N41" s="126"/>
      <c r="O41" s="127"/>
      <c r="P41" s="119"/>
      <c r="Q41" s="128"/>
      <c r="R41" s="129"/>
      <c r="S41" s="130"/>
      <c r="T41" s="23">
        <f t="shared" si="20"/>
        <v>1</v>
      </c>
      <c r="U41" s="25"/>
      <c r="V41" s="80">
        <f t="shared" si="14"/>
        <v>1</v>
      </c>
      <c r="W41" s="81">
        <f t="shared" si="15"/>
        <v>1</v>
      </c>
      <c r="X41" s="82">
        <f t="shared" si="16"/>
        <v>2.7080502011022101</v>
      </c>
      <c r="Y41" s="82">
        <f t="shared" si="17"/>
        <v>2.7080502011022101</v>
      </c>
      <c r="Z41" s="83"/>
      <c r="AA41" s="81">
        <f t="shared" si="18"/>
        <v>1</v>
      </c>
      <c r="AB41" s="84">
        <f t="shared" si="19"/>
        <v>1</v>
      </c>
    </row>
    <row r="42" spans="1:28" ht="16" x14ac:dyDescent="0.2">
      <c r="A42" s="16">
        <f t="shared" si="7"/>
        <v>40</v>
      </c>
      <c r="B42" s="22"/>
      <c r="C42" s="50" t="s">
        <v>268</v>
      </c>
      <c r="D42" s="15"/>
      <c r="E42" s="117"/>
      <c r="F42" s="118"/>
      <c r="G42" s="119"/>
      <c r="H42" s="120">
        <v>1</v>
      </c>
      <c r="I42" s="121"/>
      <c r="J42" s="122"/>
      <c r="K42" s="123"/>
      <c r="L42" s="124"/>
      <c r="M42" s="125"/>
      <c r="N42" s="126"/>
      <c r="O42" s="127"/>
      <c r="P42" s="119"/>
      <c r="Q42" s="128"/>
      <c r="R42" s="129"/>
      <c r="S42" s="130"/>
      <c r="T42" s="23">
        <f t="shared" si="20"/>
        <v>1</v>
      </c>
      <c r="U42" s="25"/>
      <c r="V42" s="80">
        <f t="shared" si="14"/>
        <v>1</v>
      </c>
      <c r="W42" s="81">
        <f t="shared" si="15"/>
        <v>1</v>
      </c>
      <c r="X42" s="82">
        <f t="shared" si="16"/>
        <v>2.7080502011022101</v>
      </c>
      <c r="Y42" s="82">
        <f t="shared" si="17"/>
        <v>2.7080502011022101</v>
      </c>
      <c r="Z42" s="83"/>
      <c r="AA42" s="81">
        <f t="shared" si="18"/>
        <v>1</v>
      </c>
      <c r="AB42" s="84">
        <f t="shared" si="19"/>
        <v>1</v>
      </c>
    </row>
    <row r="43" spans="1:28" ht="16" x14ac:dyDescent="0.2">
      <c r="A43" s="16">
        <f t="shared" si="7"/>
        <v>41</v>
      </c>
      <c r="B43" s="22"/>
      <c r="C43" s="50" t="s">
        <v>269</v>
      </c>
      <c r="D43" s="15"/>
      <c r="E43" s="117"/>
      <c r="F43" s="118"/>
      <c r="G43" s="119"/>
      <c r="H43" s="120">
        <v>1</v>
      </c>
      <c r="I43" s="121">
        <v>1</v>
      </c>
      <c r="J43" s="122"/>
      <c r="K43" s="123"/>
      <c r="L43" s="124"/>
      <c r="M43" s="125"/>
      <c r="N43" s="126"/>
      <c r="O43" s="127"/>
      <c r="P43" s="119"/>
      <c r="Q43" s="128"/>
      <c r="R43" s="129"/>
      <c r="S43" s="130"/>
      <c r="T43" s="23">
        <f t="shared" si="20"/>
        <v>2</v>
      </c>
      <c r="U43" s="25"/>
      <c r="V43" s="80">
        <f t="shared" si="14"/>
        <v>2</v>
      </c>
      <c r="W43" s="81">
        <f t="shared" si="15"/>
        <v>2</v>
      </c>
      <c r="X43" s="82">
        <f t="shared" si="16"/>
        <v>2.0149030205422647</v>
      </c>
      <c r="Y43" s="82">
        <f t="shared" si="17"/>
        <v>4.0298060410845293</v>
      </c>
      <c r="Z43" s="83"/>
      <c r="AA43" s="81">
        <f t="shared" si="18"/>
        <v>1</v>
      </c>
      <c r="AB43" s="84">
        <f t="shared" si="19"/>
        <v>0.5</v>
      </c>
    </row>
    <row r="44" spans="1:28" ht="16" x14ac:dyDescent="0.2">
      <c r="A44" s="16">
        <f t="shared" si="7"/>
        <v>42</v>
      </c>
      <c r="B44" s="22"/>
      <c r="C44" s="50" t="s">
        <v>270</v>
      </c>
      <c r="D44" s="15"/>
      <c r="E44" s="117"/>
      <c r="F44" s="118"/>
      <c r="G44" s="119"/>
      <c r="H44" s="120">
        <v>1</v>
      </c>
      <c r="I44" s="121"/>
      <c r="J44" s="122"/>
      <c r="K44" s="123"/>
      <c r="L44" s="124"/>
      <c r="M44" s="125"/>
      <c r="N44" s="126"/>
      <c r="O44" s="127"/>
      <c r="P44" s="119"/>
      <c r="Q44" s="128"/>
      <c r="R44" s="129"/>
      <c r="S44" s="130"/>
      <c r="T44" s="23">
        <f t="shared" si="20"/>
        <v>1</v>
      </c>
      <c r="U44" s="25"/>
      <c r="V44" s="80">
        <f t="shared" si="14"/>
        <v>1</v>
      </c>
      <c r="W44" s="81">
        <f t="shared" si="15"/>
        <v>1</v>
      </c>
      <c r="X44" s="82">
        <f t="shared" si="16"/>
        <v>2.7080502011022101</v>
      </c>
      <c r="Y44" s="82">
        <f t="shared" si="17"/>
        <v>2.7080502011022101</v>
      </c>
      <c r="Z44" s="83"/>
      <c r="AA44" s="81">
        <f t="shared" si="18"/>
        <v>1</v>
      </c>
      <c r="AB44" s="84">
        <f t="shared" si="19"/>
        <v>1</v>
      </c>
    </row>
    <row r="45" spans="1:28" ht="16" x14ac:dyDescent="0.2">
      <c r="A45" s="16">
        <f t="shared" si="7"/>
        <v>43</v>
      </c>
      <c r="B45" s="22"/>
      <c r="C45" s="50" t="s">
        <v>278</v>
      </c>
      <c r="D45" s="15"/>
      <c r="E45" s="117"/>
      <c r="F45" s="118"/>
      <c r="G45" s="119"/>
      <c r="H45" s="120">
        <v>1</v>
      </c>
      <c r="I45" s="121">
        <v>16</v>
      </c>
      <c r="J45" s="122"/>
      <c r="K45" s="123"/>
      <c r="L45" s="124"/>
      <c r="M45" s="125"/>
      <c r="N45" s="126"/>
      <c r="O45" s="127"/>
      <c r="P45" s="119"/>
      <c r="Q45" s="128"/>
      <c r="R45" s="129">
        <v>3</v>
      </c>
      <c r="S45" s="130"/>
      <c r="T45" s="23">
        <f t="shared" si="20"/>
        <v>3</v>
      </c>
      <c r="U45" s="25"/>
      <c r="V45" s="80">
        <f t="shared" si="14"/>
        <v>20</v>
      </c>
      <c r="W45" s="81">
        <f t="shared" si="15"/>
        <v>3</v>
      </c>
      <c r="X45" s="82">
        <f t="shared" si="16"/>
        <v>1.6094379124341003</v>
      </c>
      <c r="Y45" s="82">
        <f t="shared" si="17"/>
        <v>32.188758248682007</v>
      </c>
      <c r="Z45" s="83"/>
      <c r="AA45" s="81">
        <f t="shared" si="18"/>
        <v>16</v>
      </c>
      <c r="AB45" s="84">
        <f t="shared" si="19"/>
        <v>0.8</v>
      </c>
    </row>
    <row r="46" spans="1:28" ht="16" x14ac:dyDescent="0.2">
      <c r="A46" s="16">
        <f t="shared" si="7"/>
        <v>44</v>
      </c>
      <c r="B46" s="22"/>
      <c r="C46" s="50" t="s">
        <v>279</v>
      </c>
      <c r="D46" s="15"/>
      <c r="E46" s="117"/>
      <c r="F46" s="118"/>
      <c r="G46" s="119"/>
      <c r="H46" s="120">
        <v>1</v>
      </c>
      <c r="I46" s="121"/>
      <c r="J46" s="122"/>
      <c r="K46" s="123"/>
      <c r="L46" s="124"/>
      <c r="M46" s="125"/>
      <c r="N46" s="126"/>
      <c r="O46" s="127"/>
      <c r="P46" s="119"/>
      <c r="Q46" s="128"/>
      <c r="R46" s="129"/>
      <c r="S46" s="130"/>
      <c r="T46" s="23">
        <f t="shared" si="20"/>
        <v>1</v>
      </c>
      <c r="U46" s="25"/>
      <c r="V46" s="80">
        <f t="shared" ref="V46:V67" si="21">SUM(E46:S46)</f>
        <v>1</v>
      </c>
      <c r="W46" s="81">
        <f t="shared" ref="W46:W67" si="22">COUNTIF(E46:S46, "&gt;0")</f>
        <v>1</v>
      </c>
      <c r="X46" s="82">
        <f t="shared" ref="X46:X67" si="23">LN(15/W46)</f>
        <v>2.7080502011022101</v>
      </c>
      <c r="Y46" s="82">
        <f t="shared" ref="Y46:Y67" si="24">V46*X46</f>
        <v>2.7080502011022101</v>
      </c>
      <c r="Z46" s="83"/>
      <c r="AA46" s="81">
        <f t="shared" ref="AA46:AA67" si="25">MAX(E46:S46)</f>
        <v>1</v>
      </c>
      <c r="AB46" s="84">
        <f t="shared" ref="AB46:AB67" si="26">IFERROR(AA46/V46,"")</f>
        <v>1</v>
      </c>
    </row>
    <row r="47" spans="1:28" ht="16" x14ac:dyDescent="0.2">
      <c r="A47" s="16">
        <f t="shared" si="7"/>
        <v>45</v>
      </c>
      <c r="B47" s="22"/>
      <c r="C47" s="52" t="s">
        <v>281</v>
      </c>
      <c r="D47" s="15"/>
      <c r="E47" s="117"/>
      <c r="F47" s="118"/>
      <c r="G47" s="119"/>
      <c r="H47" s="120"/>
      <c r="I47" s="121">
        <v>3</v>
      </c>
      <c r="J47" s="122"/>
      <c r="K47" s="123"/>
      <c r="L47" s="124"/>
      <c r="M47" s="125"/>
      <c r="N47" s="126"/>
      <c r="O47" s="127"/>
      <c r="P47" s="119"/>
      <c r="Q47" s="128"/>
      <c r="R47" s="129"/>
      <c r="S47" s="130"/>
      <c r="T47" s="23">
        <f t="shared" si="20"/>
        <v>1</v>
      </c>
      <c r="U47" s="25"/>
      <c r="V47" s="80">
        <f t="shared" si="21"/>
        <v>3</v>
      </c>
      <c r="W47" s="81">
        <f t="shared" si="22"/>
        <v>1</v>
      </c>
      <c r="X47" s="82">
        <f t="shared" si="23"/>
        <v>2.7080502011022101</v>
      </c>
      <c r="Y47" s="82">
        <f t="shared" si="24"/>
        <v>8.1241506033066297</v>
      </c>
      <c r="Z47" s="83"/>
      <c r="AA47" s="81">
        <f t="shared" si="25"/>
        <v>3</v>
      </c>
      <c r="AB47" s="84">
        <f t="shared" si="26"/>
        <v>1</v>
      </c>
    </row>
    <row r="48" spans="1:28" ht="16" x14ac:dyDescent="0.2">
      <c r="A48" s="16">
        <f t="shared" si="7"/>
        <v>46</v>
      </c>
      <c r="B48" s="22"/>
      <c r="C48" s="52" t="s">
        <v>294</v>
      </c>
      <c r="D48" s="15"/>
      <c r="E48" s="117"/>
      <c r="F48" s="118"/>
      <c r="G48" s="119"/>
      <c r="H48" s="120"/>
      <c r="I48" s="121">
        <v>3</v>
      </c>
      <c r="J48" s="122"/>
      <c r="K48" s="123"/>
      <c r="L48" s="124"/>
      <c r="M48" s="125"/>
      <c r="N48" s="126"/>
      <c r="O48" s="127"/>
      <c r="P48" s="119"/>
      <c r="Q48" s="128"/>
      <c r="R48" s="129"/>
      <c r="S48" s="130"/>
      <c r="T48" s="23">
        <f t="shared" si="20"/>
        <v>1</v>
      </c>
      <c r="U48" s="25"/>
      <c r="V48" s="80">
        <f t="shared" si="21"/>
        <v>3</v>
      </c>
      <c r="W48" s="81">
        <f t="shared" si="22"/>
        <v>1</v>
      </c>
      <c r="X48" s="82">
        <f t="shared" si="23"/>
        <v>2.7080502011022101</v>
      </c>
      <c r="Y48" s="82">
        <f t="shared" si="24"/>
        <v>8.1241506033066297</v>
      </c>
      <c r="Z48" s="83"/>
      <c r="AA48" s="81">
        <f t="shared" si="25"/>
        <v>3</v>
      </c>
      <c r="AB48" s="84">
        <f t="shared" si="26"/>
        <v>1</v>
      </c>
    </row>
    <row r="49" spans="1:28" ht="16" x14ac:dyDescent="0.2">
      <c r="A49" s="16">
        <f t="shared" si="7"/>
        <v>47</v>
      </c>
      <c r="B49" s="22"/>
      <c r="C49" s="52" t="s">
        <v>282</v>
      </c>
      <c r="D49" s="15"/>
      <c r="E49" s="117"/>
      <c r="F49" s="118"/>
      <c r="G49" s="119"/>
      <c r="H49" s="120"/>
      <c r="I49" s="121">
        <v>9</v>
      </c>
      <c r="J49" s="122"/>
      <c r="K49" s="123"/>
      <c r="L49" s="124"/>
      <c r="M49" s="125"/>
      <c r="N49" s="126"/>
      <c r="O49" s="127"/>
      <c r="P49" s="119"/>
      <c r="Q49" s="128"/>
      <c r="R49" s="129"/>
      <c r="S49" s="130"/>
      <c r="T49" s="23">
        <f t="shared" si="20"/>
        <v>1</v>
      </c>
      <c r="U49" s="25"/>
      <c r="V49" s="80">
        <f t="shared" si="21"/>
        <v>9</v>
      </c>
      <c r="W49" s="81">
        <f t="shared" si="22"/>
        <v>1</v>
      </c>
      <c r="X49" s="82">
        <f t="shared" si="23"/>
        <v>2.7080502011022101</v>
      </c>
      <c r="Y49" s="82">
        <f t="shared" si="24"/>
        <v>24.372451809919891</v>
      </c>
      <c r="Z49" s="83"/>
      <c r="AA49" s="81">
        <f t="shared" si="25"/>
        <v>9</v>
      </c>
      <c r="AB49" s="84">
        <f t="shared" si="26"/>
        <v>1</v>
      </c>
    </row>
    <row r="50" spans="1:28" ht="16" x14ac:dyDescent="0.2">
      <c r="A50" s="16">
        <f t="shared" si="7"/>
        <v>48</v>
      </c>
      <c r="B50" s="22"/>
      <c r="C50" s="52" t="s">
        <v>283</v>
      </c>
      <c r="D50" s="15"/>
      <c r="E50" s="117"/>
      <c r="F50" s="118"/>
      <c r="G50" s="119"/>
      <c r="H50" s="120"/>
      <c r="I50" s="121">
        <v>2</v>
      </c>
      <c r="J50" s="122"/>
      <c r="K50" s="123"/>
      <c r="L50" s="124"/>
      <c r="M50" s="125"/>
      <c r="N50" s="126"/>
      <c r="O50" s="127"/>
      <c r="P50" s="119"/>
      <c r="Q50" s="128"/>
      <c r="R50" s="129"/>
      <c r="S50" s="130"/>
      <c r="T50" s="23">
        <f t="shared" si="20"/>
        <v>1</v>
      </c>
      <c r="U50" s="25"/>
      <c r="V50" s="80">
        <f t="shared" si="21"/>
        <v>2</v>
      </c>
      <c r="W50" s="81">
        <f t="shared" si="22"/>
        <v>1</v>
      </c>
      <c r="X50" s="82">
        <f t="shared" si="23"/>
        <v>2.7080502011022101</v>
      </c>
      <c r="Y50" s="82">
        <f t="shared" si="24"/>
        <v>5.4161004022044201</v>
      </c>
      <c r="Z50" s="83"/>
      <c r="AA50" s="81">
        <f t="shared" si="25"/>
        <v>2</v>
      </c>
      <c r="AB50" s="84">
        <f t="shared" si="26"/>
        <v>1</v>
      </c>
    </row>
    <row r="51" spans="1:28" ht="16" x14ac:dyDescent="0.2">
      <c r="A51" s="16">
        <f t="shared" si="7"/>
        <v>49</v>
      </c>
      <c r="B51" s="22"/>
      <c r="C51" s="57" t="s">
        <v>412</v>
      </c>
      <c r="D51" s="15"/>
      <c r="E51" s="117"/>
      <c r="F51" s="118"/>
      <c r="G51" s="119"/>
      <c r="H51" s="120"/>
      <c r="I51" s="121"/>
      <c r="J51" s="122">
        <v>3</v>
      </c>
      <c r="K51" s="123"/>
      <c r="L51" s="124"/>
      <c r="M51" s="125"/>
      <c r="N51" s="126"/>
      <c r="O51" s="127"/>
      <c r="P51" s="119"/>
      <c r="Q51" s="128"/>
      <c r="R51" s="129"/>
      <c r="S51" s="130"/>
      <c r="T51" s="23">
        <f t="shared" si="20"/>
        <v>1</v>
      </c>
      <c r="U51" s="25"/>
      <c r="V51" s="80">
        <f t="shared" si="21"/>
        <v>3</v>
      </c>
      <c r="W51" s="81">
        <f t="shared" si="22"/>
        <v>1</v>
      </c>
      <c r="X51" s="82">
        <f t="shared" si="23"/>
        <v>2.7080502011022101</v>
      </c>
      <c r="Y51" s="82">
        <f t="shared" si="24"/>
        <v>8.1241506033066297</v>
      </c>
      <c r="Z51" s="83"/>
      <c r="AA51" s="81">
        <f t="shared" si="25"/>
        <v>3</v>
      </c>
      <c r="AB51" s="84">
        <f t="shared" si="26"/>
        <v>1</v>
      </c>
    </row>
    <row r="52" spans="1:28" ht="16" x14ac:dyDescent="0.2">
      <c r="A52" s="16">
        <f t="shared" si="7"/>
        <v>50</v>
      </c>
      <c r="B52" s="22"/>
      <c r="C52" s="57" t="s">
        <v>286</v>
      </c>
      <c r="D52" s="15"/>
      <c r="E52" s="117"/>
      <c r="F52" s="118"/>
      <c r="G52" s="119"/>
      <c r="H52" s="120"/>
      <c r="I52" s="121"/>
      <c r="J52" s="122">
        <v>2</v>
      </c>
      <c r="K52" s="123"/>
      <c r="L52" s="124"/>
      <c r="M52" s="125">
        <v>1</v>
      </c>
      <c r="N52" s="126"/>
      <c r="O52" s="127"/>
      <c r="P52" s="119"/>
      <c r="Q52" s="128"/>
      <c r="R52" s="129"/>
      <c r="S52" s="130"/>
      <c r="T52" s="23">
        <f t="shared" si="20"/>
        <v>2</v>
      </c>
      <c r="U52" s="25"/>
      <c r="V52" s="80">
        <f t="shared" si="21"/>
        <v>3</v>
      </c>
      <c r="W52" s="81">
        <f t="shared" si="22"/>
        <v>2</v>
      </c>
      <c r="X52" s="82">
        <f t="shared" si="23"/>
        <v>2.0149030205422647</v>
      </c>
      <c r="Y52" s="82">
        <f t="shared" si="24"/>
        <v>6.0447090616267936</v>
      </c>
      <c r="Z52" s="83"/>
      <c r="AA52" s="81">
        <f t="shared" si="25"/>
        <v>2</v>
      </c>
      <c r="AB52" s="84">
        <f t="shared" si="26"/>
        <v>0.66666666666666663</v>
      </c>
    </row>
    <row r="53" spans="1:28" ht="16" x14ac:dyDescent="0.2">
      <c r="A53" s="16">
        <f t="shared" si="7"/>
        <v>51</v>
      </c>
      <c r="B53" s="22"/>
      <c r="C53" s="57" t="s">
        <v>287</v>
      </c>
      <c r="D53" s="15"/>
      <c r="E53" s="117"/>
      <c r="F53" s="118"/>
      <c r="G53" s="119"/>
      <c r="H53" s="120"/>
      <c r="I53" s="121"/>
      <c r="J53" s="122">
        <v>2</v>
      </c>
      <c r="K53" s="123"/>
      <c r="L53" s="124"/>
      <c r="M53" s="125"/>
      <c r="N53" s="126"/>
      <c r="O53" s="127"/>
      <c r="P53" s="119"/>
      <c r="Q53" s="128"/>
      <c r="R53" s="129"/>
      <c r="S53" s="130"/>
      <c r="T53" s="23">
        <f t="shared" si="20"/>
        <v>1</v>
      </c>
      <c r="U53" s="25"/>
      <c r="V53" s="80">
        <f t="shared" si="21"/>
        <v>2</v>
      </c>
      <c r="W53" s="81">
        <f t="shared" si="22"/>
        <v>1</v>
      </c>
      <c r="X53" s="82">
        <f t="shared" si="23"/>
        <v>2.7080502011022101</v>
      </c>
      <c r="Y53" s="82">
        <f t="shared" si="24"/>
        <v>5.4161004022044201</v>
      </c>
      <c r="Z53" s="83"/>
      <c r="AA53" s="81">
        <f t="shared" si="25"/>
        <v>2</v>
      </c>
      <c r="AB53" s="84">
        <f t="shared" si="26"/>
        <v>1</v>
      </c>
    </row>
    <row r="54" spans="1:28" ht="16" x14ac:dyDescent="0.2">
      <c r="A54" s="16">
        <f t="shared" si="7"/>
        <v>52</v>
      </c>
      <c r="B54" s="22"/>
      <c r="C54" s="57" t="s">
        <v>289</v>
      </c>
      <c r="D54" s="15"/>
      <c r="E54" s="117"/>
      <c r="F54" s="118"/>
      <c r="G54" s="119"/>
      <c r="H54" s="120"/>
      <c r="I54" s="121"/>
      <c r="J54" s="122">
        <v>2</v>
      </c>
      <c r="K54" s="123"/>
      <c r="L54" s="124"/>
      <c r="M54" s="125"/>
      <c r="N54" s="126">
        <v>3</v>
      </c>
      <c r="O54" s="127"/>
      <c r="P54" s="119"/>
      <c r="Q54" s="128">
        <v>1</v>
      </c>
      <c r="R54" s="129"/>
      <c r="S54" s="130"/>
      <c r="T54" s="23">
        <f t="shared" si="20"/>
        <v>3</v>
      </c>
      <c r="U54" s="25"/>
      <c r="V54" s="80">
        <f t="shared" si="21"/>
        <v>6</v>
      </c>
      <c r="W54" s="81">
        <f t="shared" si="22"/>
        <v>3</v>
      </c>
      <c r="X54" s="82">
        <f t="shared" si="23"/>
        <v>1.6094379124341003</v>
      </c>
      <c r="Y54" s="82">
        <f t="shared" si="24"/>
        <v>9.6566274746046012</v>
      </c>
      <c r="Z54" s="83"/>
      <c r="AA54" s="81">
        <f t="shared" si="25"/>
        <v>3</v>
      </c>
      <c r="AB54" s="84">
        <f t="shared" si="26"/>
        <v>0.5</v>
      </c>
    </row>
    <row r="55" spans="1:28" ht="16" x14ac:dyDescent="0.2">
      <c r="A55" s="16">
        <f t="shared" si="7"/>
        <v>53</v>
      </c>
      <c r="B55" s="22"/>
      <c r="C55" s="57" t="s">
        <v>290</v>
      </c>
      <c r="D55" s="15"/>
      <c r="E55" s="117"/>
      <c r="F55" s="118"/>
      <c r="G55" s="119"/>
      <c r="H55" s="120"/>
      <c r="I55" s="121"/>
      <c r="J55" s="122">
        <v>3</v>
      </c>
      <c r="K55" s="123"/>
      <c r="L55" s="124"/>
      <c r="M55" s="125"/>
      <c r="N55" s="126"/>
      <c r="O55" s="127"/>
      <c r="P55" s="119"/>
      <c r="Q55" s="128"/>
      <c r="R55" s="129"/>
      <c r="S55" s="130"/>
      <c r="T55" s="23">
        <f t="shared" si="20"/>
        <v>1</v>
      </c>
      <c r="U55" s="25"/>
      <c r="V55" s="80">
        <f t="shared" si="21"/>
        <v>3</v>
      </c>
      <c r="W55" s="81">
        <f t="shared" si="22"/>
        <v>1</v>
      </c>
      <c r="X55" s="82">
        <f t="shared" si="23"/>
        <v>2.7080502011022101</v>
      </c>
      <c r="Y55" s="82">
        <f t="shared" si="24"/>
        <v>8.1241506033066297</v>
      </c>
      <c r="Z55" s="83"/>
      <c r="AA55" s="81">
        <f t="shared" si="25"/>
        <v>3</v>
      </c>
      <c r="AB55" s="84">
        <f t="shared" si="26"/>
        <v>1</v>
      </c>
    </row>
    <row r="56" spans="1:28" ht="16" x14ac:dyDescent="0.2">
      <c r="A56" s="16">
        <f t="shared" si="7"/>
        <v>54</v>
      </c>
      <c r="B56" s="22"/>
      <c r="C56" s="57" t="s">
        <v>291</v>
      </c>
      <c r="D56" s="15"/>
      <c r="E56" s="117"/>
      <c r="F56" s="118"/>
      <c r="G56" s="119"/>
      <c r="H56" s="120"/>
      <c r="I56" s="121"/>
      <c r="J56" s="122">
        <v>1</v>
      </c>
      <c r="K56" s="123"/>
      <c r="L56" s="124"/>
      <c r="M56" s="125"/>
      <c r="N56" s="126"/>
      <c r="O56" s="127"/>
      <c r="P56" s="119"/>
      <c r="Q56" s="128"/>
      <c r="R56" s="129"/>
      <c r="S56" s="130"/>
      <c r="T56" s="23">
        <f t="shared" si="20"/>
        <v>1</v>
      </c>
      <c r="U56" s="25"/>
      <c r="V56" s="80">
        <f t="shared" si="21"/>
        <v>1</v>
      </c>
      <c r="W56" s="81">
        <f t="shared" si="22"/>
        <v>1</v>
      </c>
      <c r="X56" s="82">
        <f t="shared" si="23"/>
        <v>2.7080502011022101</v>
      </c>
      <c r="Y56" s="82">
        <f t="shared" si="24"/>
        <v>2.7080502011022101</v>
      </c>
      <c r="Z56" s="83"/>
      <c r="AA56" s="81">
        <f t="shared" si="25"/>
        <v>1</v>
      </c>
      <c r="AB56" s="84">
        <f t="shared" si="26"/>
        <v>1</v>
      </c>
    </row>
    <row r="57" spans="1:28" ht="16" x14ac:dyDescent="0.2">
      <c r="A57" s="16">
        <f t="shared" si="7"/>
        <v>55</v>
      </c>
      <c r="B57" s="22"/>
      <c r="C57" s="57" t="s">
        <v>413</v>
      </c>
      <c r="D57" s="15"/>
      <c r="E57" s="117"/>
      <c r="F57" s="118"/>
      <c r="G57" s="119"/>
      <c r="H57" s="120"/>
      <c r="I57" s="121"/>
      <c r="J57" s="122">
        <v>2</v>
      </c>
      <c r="K57" s="123"/>
      <c r="L57" s="124"/>
      <c r="M57" s="125"/>
      <c r="N57" s="126"/>
      <c r="O57" s="127"/>
      <c r="P57" s="119"/>
      <c r="Q57" s="128"/>
      <c r="R57" s="129"/>
      <c r="S57" s="130"/>
      <c r="T57" s="23">
        <f t="shared" si="20"/>
        <v>1</v>
      </c>
      <c r="U57" s="25"/>
      <c r="V57" s="80">
        <f t="shared" si="21"/>
        <v>2</v>
      </c>
      <c r="W57" s="81">
        <f t="shared" si="22"/>
        <v>1</v>
      </c>
      <c r="X57" s="82">
        <f t="shared" si="23"/>
        <v>2.7080502011022101</v>
      </c>
      <c r="Y57" s="82">
        <f t="shared" si="24"/>
        <v>5.4161004022044201</v>
      </c>
      <c r="Z57" s="83"/>
      <c r="AA57" s="81">
        <f t="shared" si="25"/>
        <v>2</v>
      </c>
      <c r="AB57" s="84">
        <f t="shared" si="26"/>
        <v>1</v>
      </c>
    </row>
    <row r="58" spans="1:28" ht="16" x14ac:dyDescent="0.2">
      <c r="A58" s="16">
        <f t="shared" si="7"/>
        <v>56</v>
      </c>
      <c r="B58" s="22"/>
      <c r="C58" s="50" t="s">
        <v>414</v>
      </c>
      <c r="D58" s="15"/>
      <c r="E58" s="117"/>
      <c r="F58" s="118"/>
      <c r="G58" s="119"/>
      <c r="H58" s="120">
        <v>2</v>
      </c>
      <c r="I58" s="121"/>
      <c r="J58" s="122"/>
      <c r="K58" s="123">
        <v>3</v>
      </c>
      <c r="L58" s="124"/>
      <c r="M58" s="125"/>
      <c r="N58" s="126"/>
      <c r="O58" s="127"/>
      <c r="P58" s="119"/>
      <c r="Q58" s="128"/>
      <c r="R58" s="129"/>
      <c r="S58" s="130"/>
      <c r="T58" s="23">
        <f t="shared" si="20"/>
        <v>2</v>
      </c>
      <c r="U58" s="25"/>
      <c r="V58" s="80">
        <f t="shared" ref="V58" si="27">SUM(E58:S58)</f>
        <v>5</v>
      </c>
      <c r="W58" s="81">
        <f t="shared" si="22"/>
        <v>2</v>
      </c>
      <c r="X58" s="82">
        <f t="shared" si="23"/>
        <v>2.0149030205422647</v>
      </c>
      <c r="Y58" s="82">
        <f t="shared" si="24"/>
        <v>10.074515102711324</v>
      </c>
      <c r="Z58" s="83"/>
      <c r="AA58" s="81">
        <f t="shared" si="25"/>
        <v>3</v>
      </c>
      <c r="AB58" s="84">
        <f t="shared" si="26"/>
        <v>0.6</v>
      </c>
    </row>
    <row r="59" spans="1:28" ht="16" x14ac:dyDescent="0.2">
      <c r="A59" s="16">
        <f t="shared" si="7"/>
        <v>57</v>
      </c>
      <c r="B59" s="22"/>
      <c r="C59" s="59" t="s">
        <v>296</v>
      </c>
      <c r="D59" s="15"/>
      <c r="E59" s="117"/>
      <c r="F59" s="118"/>
      <c r="G59" s="119"/>
      <c r="H59" s="120"/>
      <c r="I59" s="121">
        <v>3</v>
      </c>
      <c r="J59" s="122"/>
      <c r="K59" s="123">
        <v>6</v>
      </c>
      <c r="L59" s="124"/>
      <c r="M59" s="125"/>
      <c r="N59" s="126"/>
      <c r="O59" s="127"/>
      <c r="P59" s="119"/>
      <c r="Q59" s="128"/>
      <c r="R59" s="129"/>
      <c r="S59" s="130"/>
      <c r="T59" s="23">
        <f t="shared" si="20"/>
        <v>2</v>
      </c>
      <c r="U59" s="25"/>
      <c r="V59" s="80">
        <f t="shared" si="21"/>
        <v>9</v>
      </c>
      <c r="W59" s="81">
        <f t="shared" si="22"/>
        <v>2</v>
      </c>
      <c r="X59" s="82">
        <f t="shared" si="23"/>
        <v>2.0149030205422647</v>
      </c>
      <c r="Y59" s="82">
        <f t="shared" si="24"/>
        <v>18.134127184880381</v>
      </c>
      <c r="Z59" s="83"/>
      <c r="AA59" s="81">
        <f t="shared" si="25"/>
        <v>6</v>
      </c>
      <c r="AB59" s="84">
        <f t="shared" si="26"/>
        <v>0.66666666666666663</v>
      </c>
    </row>
    <row r="60" spans="1:28" ht="16" x14ac:dyDescent="0.2">
      <c r="A60" s="16">
        <f t="shared" si="7"/>
        <v>58</v>
      </c>
      <c r="B60" s="22"/>
      <c r="C60" s="59" t="s">
        <v>300</v>
      </c>
      <c r="D60" s="15"/>
      <c r="E60" s="117"/>
      <c r="F60" s="118"/>
      <c r="G60" s="119"/>
      <c r="H60" s="120"/>
      <c r="I60" s="121"/>
      <c r="J60" s="122"/>
      <c r="K60" s="123">
        <v>2</v>
      </c>
      <c r="L60" s="124"/>
      <c r="M60" s="125"/>
      <c r="N60" s="126"/>
      <c r="O60" s="127"/>
      <c r="P60" s="119"/>
      <c r="Q60" s="128"/>
      <c r="R60" s="129"/>
      <c r="S60" s="130"/>
      <c r="T60" s="23">
        <f t="shared" si="20"/>
        <v>1</v>
      </c>
      <c r="U60" s="25"/>
      <c r="V60" s="80">
        <f t="shared" si="21"/>
        <v>2</v>
      </c>
      <c r="W60" s="81">
        <f t="shared" si="22"/>
        <v>1</v>
      </c>
      <c r="X60" s="82">
        <f t="shared" si="23"/>
        <v>2.7080502011022101</v>
      </c>
      <c r="Y60" s="82">
        <f t="shared" si="24"/>
        <v>5.4161004022044201</v>
      </c>
      <c r="Z60" s="83"/>
      <c r="AA60" s="81">
        <f t="shared" si="25"/>
        <v>2</v>
      </c>
      <c r="AB60" s="84">
        <f t="shared" si="26"/>
        <v>1</v>
      </c>
    </row>
    <row r="61" spans="1:28" ht="16" x14ac:dyDescent="0.2">
      <c r="A61" s="16">
        <f t="shared" si="7"/>
        <v>59</v>
      </c>
      <c r="B61" s="22"/>
      <c r="C61" s="59" t="s">
        <v>301</v>
      </c>
      <c r="D61" s="15"/>
      <c r="E61" s="117"/>
      <c r="F61" s="118"/>
      <c r="G61" s="119"/>
      <c r="H61" s="120"/>
      <c r="I61" s="121"/>
      <c r="J61" s="122"/>
      <c r="K61" s="123">
        <v>6</v>
      </c>
      <c r="L61" s="124"/>
      <c r="M61" s="125">
        <v>3</v>
      </c>
      <c r="N61" s="126"/>
      <c r="O61" s="127">
        <v>2</v>
      </c>
      <c r="P61" s="119">
        <v>2</v>
      </c>
      <c r="Q61" s="128"/>
      <c r="R61" s="129"/>
      <c r="S61" s="130"/>
      <c r="T61" s="23">
        <f t="shared" si="20"/>
        <v>4</v>
      </c>
      <c r="U61" s="25"/>
      <c r="V61" s="80">
        <f t="shared" si="21"/>
        <v>13</v>
      </c>
      <c r="W61" s="81">
        <f t="shared" si="22"/>
        <v>4</v>
      </c>
      <c r="X61" s="82">
        <f t="shared" si="23"/>
        <v>1.3217558399823195</v>
      </c>
      <c r="Y61" s="82">
        <f t="shared" si="24"/>
        <v>17.182825919770153</v>
      </c>
      <c r="Z61" s="83"/>
      <c r="AA61" s="81">
        <f t="shared" si="25"/>
        <v>6</v>
      </c>
      <c r="AB61" s="84">
        <f t="shared" si="26"/>
        <v>0.46153846153846156</v>
      </c>
    </row>
    <row r="62" spans="1:28" ht="16" x14ac:dyDescent="0.2">
      <c r="A62" s="16">
        <f t="shared" si="7"/>
        <v>60</v>
      </c>
      <c r="B62" s="22"/>
      <c r="C62" s="59" t="s">
        <v>302</v>
      </c>
      <c r="D62" s="15"/>
      <c r="E62" s="117"/>
      <c r="F62" s="118"/>
      <c r="G62" s="119"/>
      <c r="H62" s="120"/>
      <c r="I62" s="121"/>
      <c r="J62" s="122"/>
      <c r="K62" s="123">
        <v>2</v>
      </c>
      <c r="L62" s="124"/>
      <c r="M62" s="125"/>
      <c r="N62" s="126"/>
      <c r="O62" s="127"/>
      <c r="P62" s="119"/>
      <c r="Q62" s="128"/>
      <c r="R62" s="129"/>
      <c r="S62" s="130"/>
      <c r="T62" s="23">
        <f t="shared" si="20"/>
        <v>1</v>
      </c>
      <c r="U62" s="25"/>
      <c r="V62" s="80">
        <f t="shared" si="21"/>
        <v>2</v>
      </c>
      <c r="W62" s="81">
        <f t="shared" si="22"/>
        <v>1</v>
      </c>
      <c r="X62" s="82">
        <f t="shared" si="23"/>
        <v>2.7080502011022101</v>
      </c>
      <c r="Y62" s="82">
        <f t="shared" si="24"/>
        <v>5.4161004022044201</v>
      </c>
      <c r="Z62" s="83"/>
      <c r="AA62" s="81">
        <f t="shared" si="25"/>
        <v>2</v>
      </c>
      <c r="AB62" s="84">
        <f t="shared" si="26"/>
        <v>1</v>
      </c>
    </row>
    <row r="63" spans="1:28" ht="16" x14ac:dyDescent="0.2">
      <c r="A63" s="16">
        <f t="shared" si="7"/>
        <v>61</v>
      </c>
      <c r="B63" s="22"/>
      <c r="C63" s="59" t="s">
        <v>303</v>
      </c>
      <c r="D63" s="15"/>
      <c r="E63" s="117"/>
      <c r="F63" s="118"/>
      <c r="G63" s="119"/>
      <c r="H63" s="120"/>
      <c r="I63" s="121"/>
      <c r="J63" s="122"/>
      <c r="K63" s="123">
        <v>5</v>
      </c>
      <c r="L63" s="124"/>
      <c r="M63" s="125"/>
      <c r="N63" s="126"/>
      <c r="O63" s="127">
        <v>4</v>
      </c>
      <c r="P63" s="119"/>
      <c r="Q63" s="128"/>
      <c r="R63" s="129"/>
      <c r="S63" s="130"/>
      <c r="T63" s="23">
        <f t="shared" si="20"/>
        <v>2</v>
      </c>
      <c r="U63" s="25"/>
      <c r="V63" s="80">
        <f t="shared" si="21"/>
        <v>9</v>
      </c>
      <c r="W63" s="81">
        <f t="shared" si="22"/>
        <v>2</v>
      </c>
      <c r="X63" s="82">
        <f t="shared" si="23"/>
        <v>2.0149030205422647</v>
      </c>
      <c r="Y63" s="82">
        <f t="shared" si="24"/>
        <v>18.134127184880381</v>
      </c>
      <c r="Z63" s="83"/>
      <c r="AA63" s="81">
        <f t="shared" si="25"/>
        <v>5</v>
      </c>
      <c r="AB63" s="84">
        <f t="shared" si="26"/>
        <v>0.55555555555555558</v>
      </c>
    </row>
    <row r="64" spans="1:28" ht="16" x14ac:dyDescent="0.2">
      <c r="A64" s="16">
        <f t="shared" si="7"/>
        <v>62</v>
      </c>
      <c r="B64" s="22"/>
      <c r="C64" s="59" t="s">
        <v>305</v>
      </c>
      <c r="D64" s="15"/>
      <c r="E64" s="117"/>
      <c r="F64" s="118"/>
      <c r="G64" s="119"/>
      <c r="H64" s="120"/>
      <c r="I64" s="121"/>
      <c r="J64" s="122"/>
      <c r="K64" s="123">
        <v>2</v>
      </c>
      <c r="L64" s="124"/>
      <c r="M64" s="125"/>
      <c r="N64" s="126"/>
      <c r="O64" s="127"/>
      <c r="P64" s="119"/>
      <c r="Q64" s="128"/>
      <c r="R64" s="129"/>
      <c r="S64" s="130"/>
      <c r="T64" s="23">
        <f t="shared" si="20"/>
        <v>1</v>
      </c>
      <c r="U64" s="25"/>
      <c r="V64" s="80">
        <f t="shared" si="21"/>
        <v>2</v>
      </c>
      <c r="W64" s="81">
        <f t="shared" si="22"/>
        <v>1</v>
      </c>
      <c r="X64" s="82">
        <f t="shared" si="23"/>
        <v>2.7080502011022101</v>
      </c>
      <c r="Y64" s="82">
        <f t="shared" si="24"/>
        <v>5.4161004022044201</v>
      </c>
      <c r="Z64" s="83"/>
      <c r="AA64" s="81">
        <f t="shared" si="25"/>
        <v>2</v>
      </c>
      <c r="AB64" s="84">
        <f t="shared" si="26"/>
        <v>1</v>
      </c>
    </row>
    <row r="65" spans="1:28" ht="16" x14ac:dyDescent="0.2">
      <c r="A65" s="16">
        <f t="shared" si="7"/>
        <v>63</v>
      </c>
      <c r="B65" s="22"/>
      <c r="C65" s="59" t="s">
        <v>306</v>
      </c>
      <c r="D65" s="15"/>
      <c r="E65" s="117"/>
      <c r="F65" s="118"/>
      <c r="G65" s="119"/>
      <c r="H65" s="120"/>
      <c r="I65" s="121"/>
      <c r="J65" s="122"/>
      <c r="K65" s="123">
        <v>4</v>
      </c>
      <c r="L65" s="124"/>
      <c r="M65" s="125"/>
      <c r="N65" s="126"/>
      <c r="O65" s="127"/>
      <c r="P65" s="119"/>
      <c r="Q65" s="128"/>
      <c r="R65" s="129">
        <v>1</v>
      </c>
      <c r="S65" s="130"/>
      <c r="T65" s="23">
        <f t="shared" si="20"/>
        <v>2</v>
      </c>
      <c r="U65" s="25"/>
      <c r="V65" s="80">
        <f t="shared" si="21"/>
        <v>5</v>
      </c>
      <c r="W65" s="81">
        <f t="shared" si="22"/>
        <v>2</v>
      </c>
      <c r="X65" s="82">
        <f t="shared" si="23"/>
        <v>2.0149030205422647</v>
      </c>
      <c r="Y65" s="82">
        <f t="shared" si="24"/>
        <v>10.074515102711324</v>
      </c>
      <c r="Z65" s="83"/>
      <c r="AA65" s="81">
        <f t="shared" si="25"/>
        <v>4</v>
      </c>
      <c r="AB65" s="84">
        <f t="shared" si="26"/>
        <v>0.8</v>
      </c>
    </row>
    <row r="66" spans="1:28" ht="16" x14ac:dyDescent="0.2">
      <c r="A66" s="16">
        <f t="shared" si="7"/>
        <v>64</v>
      </c>
      <c r="B66" s="22"/>
      <c r="C66" s="59" t="s">
        <v>308</v>
      </c>
      <c r="D66" s="15"/>
      <c r="E66" s="117"/>
      <c r="F66" s="118"/>
      <c r="G66" s="119"/>
      <c r="H66" s="120"/>
      <c r="I66" s="121"/>
      <c r="J66" s="122"/>
      <c r="K66" s="123">
        <v>2</v>
      </c>
      <c r="L66" s="124"/>
      <c r="M66" s="125"/>
      <c r="N66" s="126"/>
      <c r="O66" s="127">
        <v>2</v>
      </c>
      <c r="P66" s="119"/>
      <c r="Q66" s="128"/>
      <c r="R66" s="129"/>
      <c r="S66" s="130"/>
      <c r="T66" s="23">
        <f t="shared" si="20"/>
        <v>2</v>
      </c>
      <c r="U66" s="25"/>
      <c r="V66" s="80">
        <f t="shared" si="21"/>
        <v>4</v>
      </c>
      <c r="W66" s="81">
        <f t="shared" si="22"/>
        <v>2</v>
      </c>
      <c r="X66" s="82">
        <f t="shared" si="23"/>
        <v>2.0149030205422647</v>
      </c>
      <c r="Y66" s="82">
        <f t="shared" si="24"/>
        <v>8.0596120821690587</v>
      </c>
      <c r="Z66" s="83"/>
      <c r="AA66" s="81">
        <f t="shared" si="25"/>
        <v>2</v>
      </c>
      <c r="AB66" s="84">
        <f t="shared" si="26"/>
        <v>0.5</v>
      </c>
    </row>
    <row r="67" spans="1:28" ht="16" x14ac:dyDescent="0.2">
      <c r="A67" s="16">
        <f t="shared" si="7"/>
        <v>65</v>
      </c>
      <c r="B67" s="22"/>
      <c r="C67" s="59" t="s">
        <v>309</v>
      </c>
      <c r="D67" s="15"/>
      <c r="E67" s="117"/>
      <c r="F67" s="118"/>
      <c r="G67" s="119"/>
      <c r="H67" s="120"/>
      <c r="I67" s="121"/>
      <c r="J67" s="122"/>
      <c r="K67" s="123">
        <v>4</v>
      </c>
      <c r="L67" s="124"/>
      <c r="M67" s="125"/>
      <c r="N67" s="126"/>
      <c r="O67" s="127">
        <v>1</v>
      </c>
      <c r="P67" s="119"/>
      <c r="Q67" s="128"/>
      <c r="R67" s="129"/>
      <c r="S67" s="130"/>
      <c r="T67" s="23">
        <f t="shared" si="20"/>
        <v>2</v>
      </c>
      <c r="U67" s="25"/>
      <c r="V67" s="80">
        <f t="shared" si="21"/>
        <v>5</v>
      </c>
      <c r="W67" s="81">
        <f t="shared" si="22"/>
        <v>2</v>
      </c>
      <c r="X67" s="82">
        <f t="shared" si="23"/>
        <v>2.0149030205422647</v>
      </c>
      <c r="Y67" s="82">
        <f t="shared" si="24"/>
        <v>10.074515102711324</v>
      </c>
      <c r="Z67" s="83"/>
      <c r="AA67" s="81">
        <f t="shared" si="25"/>
        <v>4</v>
      </c>
      <c r="AB67" s="84">
        <f t="shared" si="26"/>
        <v>0.8</v>
      </c>
    </row>
    <row r="68" spans="1:28" ht="16" x14ac:dyDescent="0.2">
      <c r="A68" s="16">
        <f t="shared" si="7"/>
        <v>66</v>
      </c>
      <c r="B68" s="22"/>
      <c r="C68" s="62" t="s">
        <v>310</v>
      </c>
      <c r="D68" s="15"/>
      <c r="E68" s="117"/>
      <c r="F68" s="118"/>
      <c r="G68" s="119"/>
      <c r="H68" s="120"/>
      <c r="I68" s="121"/>
      <c r="J68" s="122"/>
      <c r="K68" s="123"/>
      <c r="L68" s="124">
        <v>2</v>
      </c>
      <c r="M68" s="125"/>
      <c r="N68" s="126"/>
      <c r="O68" s="127"/>
      <c r="P68" s="119"/>
      <c r="Q68" s="128"/>
      <c r="R68" s="129"/>
      <c r="S68" s="130"/>
      <c r="T68" s="23">
        <f t="shared" si="20"/>
        <v>1</v>
      </c>
      <c r="U68" s="25"/>
      <c r="V68" s="80">
        <f t="shared" ref="V68:V98" si="28">SUM(E68:S68)</f>
        <v>2</v>
      </c>
      <c r="W68" s="81">
        <f t="shared" ref="W68:W98" si="29">COUNTIF(E68:S68, "&gt;0")</f>
        <v>1</v>
      </c>
      <c r="X68" s="82">
        <f t="shared" ref="X68:X98" si="30">LN(15/W68)</f>
        <v>2.7080502011022101</v>
      </c>
      <c r="Y68" s="82">
        <f t="shared" ref="Y68:Y98" si="31">V68*X68</f>
        <v>5.4161004022044201</v>
      </c>
      <c r="Z68" s="83"/>
      <c r="AA68" s="81">
        <f t="shared" ref="AA68:AA98" si="32">MAX(E68:S68)</f>
        <v>2</v>
      </c>
      <c r="AB68" s="84">
        <f t="shared" ref="AB68:AB98" si="33">IFERROR(AA68/V68,"")</f>
        <v>1</v>
      </c>
    </row>
    <row r="69" spans="1:28" ht="16" x14ac:dyDescent="0.2">
      <c r="A69" s="16">
        <f t="shared" ref="A69:A132" si="34">1+A68</f>
        <v>67</v>
      </c>
      <c r="B69" s="22"/>
      <c r="C69" s="62" t="s">
        <v>88</v>
      </c>
      <c r="D69" s="15"/>
      <c r="E69" s="117"/>
      <c r="F69" s="118"/>
      <c r="G69" s="119"/>
      <c r="H69" s="120"/>
      <c r="I69" s="121"/>
      <c r="J69" s="122"/>
      <c r="K69" s="123"/>
      <c r="L69" s="124">
        <v>2</v>
      </c>
      <c r="M69" s="125"/>
      <c r="N69" s="126"/>
      <c r="O69" s="127"/>
      <c r="P69" s="119"/>
      <c r="Q69" s="128"/>
      <c r="R69" s="129"/>
      <c r="S69" s="130"/>
      <c r="T69" s="23">
        <f t="shared" ref="T69:T133" si="35">COUNTA(E69:S69)</f>
        <v>1</v>
      </c>
      <c r="U69" s="25"/>
      <c r="V69" s="80">
        <f t="shared" si="28"/>
        <v>2</v>
      </c>
      <c r="W69" s="81">
        <f t="shared" si="29"/>
        <v>1</v>
      </c>
      <c r="X69" s="82">
        <f t="shared" si="30"/>
        <v>2.7080502011022101</v>
      </c>
      <c r="Y69" s="82">
        <f t="shared" si="31"/>
        <v>5.4161004022044201</v>
      </c>
      <c r="Z69" s="83"/>
      <c r="AA69" s="81">
        <f t="shared" si="32"/>
        <v>2</v>
      </c>
      <c r="AB69" s="84">
        <f t="shared" si="33"/>
        <v>1</v>
      </c>
    </row>
    <row r="70" spans="1:28" ht="16" x14ac:dyDescent="0.2">
      <c r="A70" s="16">
        <f t="shared" si="34"/>
        <v>68</v>
      </c>
      <c r="B70" s="22"/>
      <c r="C70" s="62" t="s">
        <v>74</v>
      </c>
      <c r="D70" s="15"/>
      <c r="E70" s="117"/>
      <c r="F70" s="118"/>
      <c r="G70" s="119"/>
      <c r="H70" s="120"/>
      <c r="I70" s="121"/>
      <c r="J70" s="122"/>
      <c r="K70" s="123"/>
      <c r="L70" s="124">
        <v>1</v>
      </c>
      <c r="M70" s="125"/>
      <c r="N70" s="126"/>
      <c r="O70" s="127"/>
      <c r="P70" s="119"/>
      <c r="Q70" s="128"/>
      <c r="R70" s="129"/>
      <c r="S70" s="130"/>
      <c r="T70" s="23">
        <f t="shared" si="35"/>
        <v>1</v>
      </c>
      <c r="U70" s="25"/>
      <c r="V70" s="80">
        <f t="shared" si="28"/>
        <v>1</v>
      </c>
      <c r="W70" s="81">
        <f t="shared" si="29"/>
        <v>1</v>
      </c>
      <c r="X70" s="82">
        <f t="shared" si="30"/>
        <v>2.7080502011022101</v>
      </c>
      <c r="Y70" s="82">
        <f t="shared" si="31"/>
        <v>2.7080502011022101</v>
      </c>
      <c r="Z70" s="83"/>
      <c r="AA70" s="81">
        <f t="shared" si="32"/>
        <v>1</v>
      </c>
      <c r="AB70" s="84">
        <f t="shared" si="33"/>
        <v>1</v>
      </c>
    </row>
    <row r="71" spans="1:28" ht="16" x14ac:dyDescent="0.2">
      <c r="A71" s="16">
        <f t="shared" si="34"/>
        <v>69</v>
      </c>
      <c r="B71" s="22"/>
      <c r="C71" s="62" t="s">
        <v>311</v>
      </c>
      <c r="D71" s="15"/>
      <c r="E71" s="117"/>
      <c r="F71" s="118"/>
      <c r="G71" s="119"/>
      <c r="H71" s="120"/>
      <c r="I71" s="121"/>
      <c r="J71" s="122"/>
      <c r="K71" s="123"/>
      <c r="L71" s="124">
        <v>3</v>
      </c>
      <c r="M71" s="125"/>
      <c r="N71" s="126"/>
      <c r="O71" s="127"/>
      <c r="P71" s="119"/>
      <c r="Q71" s="128"/>
      <c r="R71" s="129"/>
      <c r="S71" s="130"/>
      <c r="T71" s="23">
        <f t="shared" si="35"/>
        <v>1</v>
      </c>
      <c r="U71" s="25"/>
      <c r="V71" s="80">
        <f t="shared" si="28"/>
        <v>3</v>
      </c>
      <c r="W71" s="81">
        <f t="shared" si="29"/>
        <v>1</v>
      </c>
      <c r="X71" s="82">
        <f t="shared" si="30"/>
        <v>2.7080502011022101</v>
      </c>
      <c r="Y71" s="82">
        <f t="shared" si="31"/>
        <v>8.1241506033066297</v>
      </c>
      <c r="Z71" s="83"/>
      <c r="AA71" s="81">
        <f t="shared" si="32"/>
        <v>3</v>
      </c>
      <c r="AB71" s="84">
        <f t="shared" si="33"/>
        <v>1</v>
      </c>
    </row>
    <row r="72" spans="1:28" ht="16" x14ac:dyDescent="0.2">
      <c r="A72" s="16">
        <f t="shared" si="34"/>
        <v>70</v>
      </c>
      <c r="B72" s="22"/>
      <c r="C72" s="64" t="s">
        <v>312</v>
      </c>
      <c r="D72" s="15"/>
      <c r="E72" s="117"/>
      <c r="F72" s="118"/>
      <c r="G72" s="119"/>
      <c r="H72" s="120"/>
      <c r="I72" s="121"/>
      <c r="J72" s="122"/>
      <c r="K72" s="123"/>
      <c r="L72" s="124"/>
      <c r="M72" s="125">
        <v>4</v>
      </c>
      <c r="N72" s="126"/>
      <c r="O72" s="127"/>
      <c r="P72" s="119"/>
      <c r="Q72" s="128"/>
      <c r="R72" s="129"/>
      <c r="S72" s="130"/>
      <c r="T72" s="23">
        <f t="shared" si="35"/>
        <v>1</v>
      </c>
      <c r="U72" s="25"/>
      <c r="V72" s="80">
        <f t="shared" si="28"/>
        <v>4</v>
      </c>
      <c r="W72" s="81">
        <f t="shared" si="29"/>
        <v>1</v>
      </c>
      <c r="X72" s="82">
        <f t="shared" si="30"/>
        <v>2.7080502011022101</v>
      </c>
      <c r="Y72" s="82">
        <f t="shared" si="31"/>
        <v>10.83220080440884</v>
      </c>
      <c r="Z72" s="83"/>
      <c r="AA72" s="81">
        <f t="shared" si="32"/>
        <v>4</v>
      </c>
      <c r="AB72" s="84">
        <f t="shared" si="33"/>
        <v>1</v>
      </c>
    </row>
    <row r="73" spans="1:28" ht="16" x14ac:dyDescent="0.2">
      <c r="A73" s="16">
        <f t="shared" si="34"/>
        <v>71</v>
      </c>
      <c r="B73" s="22"/>
      <c r="C73" s="64" t="s">
        <v>313</v>
      </c>
      <c r="D73" s="15"/>
      <c r="E73" s="117"/>
      <c r="F73" s="118"/>
      <c r="G73" s="119"/>
      <c r="H73" s="120"/>
      <c r="I73" s="121"/>
      <c r="J73" s="122"/>
      <c r="K73" s="123"/>
      <c r="L73" s="124"/>
      <c r="M73" s="125">
        <v>5</v>
      </c>
      <c r="N73" s="126"/>
      <c r="O73" s="127"/>
      <c r="P73" s="119"/>
      <c r="Q73" s="128"/>
      <c r="R73" s="129"/>
      <c r="S73" s="130"/>
      <c r="T73" s="23">
        <f t="shared" si="35"/>
        <v>1</v>
      </c>
      <c r="U73" s="25"/>
      <c r="V73" s="80">
        <f t="shared" si="28"/>
        <v>5</v>
      </c>
      <c r="W73" s="81">
        <f t="shared" si="29"/>
        <v>1</v>
      </c>
      <c r="X73" s="82">
        <f t="shared" si="30"/>
        <v>2.7080502011022101</v>
      </c>
      <c r="Y73" s="82">
        <f t="shared" si="31"/>
        <v>13.540251005511051</v>
      </c>
      <c r="Z73" s="83"/>
      <c r="AA73" s="81">
        <f t="shared" si="32"/>
        <v>5</v>
      </c>
      <c r="AB73" s="84">
        <f t="shared" si="33"/>
        <v>1</v>
      </c>
    </row>
    <row r="74" spans="1:28" ht="16" x14ac:dyDescent="0.2">
      <c r="A74" s="16">
        <f t="shared" si="34"/>
        <v>72</v>
      </c>
      <c r="B74" s="22"/>
      <c r="C74" s="64" t="s">
        <v>3</v>
      </c>
      <c r="D74" s="15"/>
      <c r="E74" s="117"/>
      <c r="F74" s="118"/>
      <c r="G74" s="119"/>
      <c r="H74" s="120"/>
      <c r="I74" s="121"/>
      <c r="J74" s="122"/>
      <c r="K74" s="123"/>
      <c r="L74" s="124"/>
      <c r="M74" s="125">
        <v>3</v>
      </c>
      <c r="N74" s="126"/>
      <c r="O74" s="127"/>
      <c r="P74" s="119"/>
      <c r="Q74" s="128"/>
      <c r="R74" s="129"/>
      <c r="S74" s="130"/>
      <c r="T74" s="23">
        <f t="shared" si="35"/>
        <v>1</v>
      </c>
      <c r="U74" s="25"/>
      <c r="V74" s="80">
        <f t="shared" si="28"/>
        <v>3</v>
      </c>
      <c r="W74" s="81">
        <f t="shared" si="29"/>
        <v>1</v>
      </c>
      <c r="X74" s="82">
        <f t="shared" si="30"/>
        <v>2.7080502011022101</v>
      </c>
      <c r="Y74" s="82">
        <f t="shared" si="31"/>
        <v>8.1241506033066297</v>
      </c>
      <c r="Z74" s="83"/>
      <c r="AA74" s="81">
        <f t="shared" si="32"/>
        <v>3</v>
      </c>
      <c r="AB74" s="84">
        <f t="shared" si="33"/>
        <v>1</v>
      </c>
    </row>
    <row r="75" spans="1:28" ht="16" x14ac:dyDescent="0.2">
      <c r="A75" s="16">
        <f t="shared" si="34"/>
        <v>73</v>
      </c>
      <c r="B75" s="22"/>
      <c r="C75" s="64" t="s">
        <v>314</v>
      </c>
      <c r="D75" s="15"/>
      <c r="E75" s="117"/>
      <c r="F75" s="118"/>
      <c r="G75" s="119"/>
      <c r="H75" s="120"/>
      <c r="I75" s="121"/>
      <c r="J75" s="122"/>
      <c r="K75" s="123"/>
      <c r="L75" s="124"/>
      <c r="M75" s="125">
        <v>4</v>
      </c>
      <c r="N75" s="126"/>
      <c r="O75" s="127"/>
      <c r="P75" s="119"/>
      <c r="Q75" s="128"/>
      <c r="R75" s="129"/>
      <c r="S75" s="130"/>
      <c r="T75" s="23">
        <f t="shared" si="35"/>
        <v>1</v>
      </c>
      <c r="U75" s="25"/>
      <c r="V75" s="80">
        <f t="shared" si="28"/>
        <v>4</v>
      </c>
      <c r="W75" s="81">
        <f t="shared" si="29"/>
        <v>1</v>
      </c>
      <c r="X75" s="82">
        <f t="shared" si="30"/>
        <v>2.7080502011022101</v>
      </c>
      <c r="Y75" s="82">
        <f t="shared" si="31"/>
        <v>10.83220080440884</v>
      </c>
      <c r="Z75" s="83"/>
      <c r="AA75" s="81">
        <f t="shared" si="32"/>
        <v>4</v>
      </c>
      <c r="AB75" s="84">
        <f t="shared" si="33"/>
        <v>1</v>
      </c>
    </row>
    <row r="76" spans="1:28" ht="16" x14ac:dyDescent="0.2">
      <c r="A76" s="16">
        <f t="shared" si="34"/>
        <v>74</v>
      </c>
      <c r="B76" s="22"/>
      <c r="C76" s="100" t="s">
        <v>415</v>
      </c>
      <c r="D76" s="15"/>
      <c r="E76" s="117"/>
      <c r="F76" s="118"/>
      <c r="G76" s="119"/>
      <c r="H76" s="120"/>
      <c r="I76" s="121"/>
      <c r="J76" s="122"/>
      <c r="K76" s="123"/>
      <c r="L76" s="124"/>
      <c r="M76" s="125">
        <v>2</v>
      </c>
      <c r="N76" s="126"/>
      <c r="O76" s="127"/>
      <c r="P76" s="119"/>
      <c r="Q76" s="128"/>
      <c r="R76" s="129"/>
      <c r="S76" s="130"/>
      <c r="T76" s="23">
        <f t="shared" si="35"/>
        <v>1</v>
      </c>
      <c r="U76" s="25"/>
      <c r="V76" s="80">
        <f t="shared" si="28"/>
        <v>2</v>
      </c>
      <c r="W76" s="81">
        <f t="shared" si="29"/>
        <v>1</v>
      </c>
      <c r="X76" s="82">
        <f t="shared" si="30"/>
        <v>2.7080502011022101</v>
      </c>
      <c r="Y76" s="82">
        <f t="shared" si="31"/>
        <v>5.4161004022044201</v>
      </c>
      <c r="Z76" s="83"/>
      <c r="AA76" s="81">
        <f t="shared" si="32"/>
        <v>2</v>
      </c>
      <c r="AB76" s="84">
        <f t="shared" si="33"/>
        <v>1</v>
      </c>
    </row>
    <row r="77" spans="1:28" ht="16" x14ac:dyDescent="0.2">
      <c r="A77" s="16">
        <f t="shared" si="34"/>
        <v>75</v>
      </c>
      <c r="B77" s="22"/>
      <c r="C77" s="64" t="s">
        <v>315</v>
      </c>
      <c r="D77" s="15"/>
      <c r="E77" s="117"/>
      <c r="F77" s="118"/>
      <c r="G77" s="119"/>
      <c r="H77" s="120"/>
      <c r="I77" s="121"/>
      <c r="J77" s="122"/>
      <c r="K77" s="123"/>
      <c r="L77" s="124"/>
      <c r="M77" s="125">
        <v>2</v>
      </c>
      <c r="N77" s="126"/>
      <c r="O77" s="127"/>
      <c r="P77" s="119"/>
      <c r="Q77" s="128"/>
      <c r="R77" s="129"/>
      <c r="S77" s="130"/>
      <c r="T77" s="23">
        <f t="shared" si="35"/>
        <v>1</v>
      </c>
      <c r="U77" s="25"/>
      <c r="V77" s="80">
        <f t="shared" si="28"/>
        <v>2</v>
      </c>
      <c r="W77" s="81">
        <f t="shared" si="29"/>
        <v>1</v>
      </c>
      <c r="X77" s="82">
        <f t="shared" si="30"/>
        <v>2.7080502011022101</v>
      </c>
      <c r="Y77" s="82">
        <f t="shared" si="31"/>
        <v>5.4161004022044201</v>
      </c>
      <c r="Z77" s="83"/>
      <c r="AA77" s="81">
        <f t="shared" si="32"/>
        <v>2</v>
      </c>
      <c r="AB77" s="84">
        <f t="shared" si="33"/>
        <v>1</v>
      </c>
    </row>
    <row r="78" spans="1:28" ht="16" x14ac:dyDescent="0.2">
      <c r="A78" s="16">
        <f t="shared" si="34"/>
        <v>76</v>
      </c>
      <c r="B78" s="22"/>
      <c r="C78" s="64" t="s">
        <v>316</v>
      </c>
      <c r="D78" s="15"/>
      <c r="E78" s="117"/>
      <c r="F78" s="118"/>
      <c r="G78" s="119"/>
      <c r="H78" s="120"/>
      <c r="I78" s="121"/>
      <c r="J78" s="122"/>
      <c r="K78" s="123"/>
      <c r="L78" s="124"/>
      <c r="M78" s="125">
        <v>3</v>
      </c>
      <c r="N78" s="126"/>
      <c r="O78" s="127"/>
      <c r="P78" s="119"/>
      <c r="Q78" s="128"/>
      <c r="R78" s="129">
        <v>2</v>
      </c>
      <c r="S78" s="130"/>
      <c r="T78" s="23">
        <f t="shared" si="35"/>
        <v>2</v>
      </c>
      <c r="U78" s="25"/>
      <c r="V78" s="80">
        <f t="shared" si="28"/>
        <v>5</v>
      </c>
      <c r="W78" s="81">
        <f t="shared" si="29"/>
        <v>2</v>
      </c>
      <c r="X78" s="82">
        <f t="shared" si="30"/>
        <v>2.0149030205422647</v>
      </c>
      <c r="Y78" s="82">
        <f t="shared" si="31"/>
        <v>10.074515102711324</v>
      </c>
      <c r="Z78" s="83"/>
      <c r="AA78" s="81">
        <f t="shared" si="32"/>
        <v>3</v>
      </c>
      <c r="AB78" s="84">
        <f t="shared" si="33"/>
        <v>0.6</v>
      </c>
    </row>
    <row r="79" spans="1:28" ht="16" x14ac:dyDescent="0.2">
      <c r="A79" s="16">
        <f t="shared" si="34"/>
        <v>77</v>
      </c>
      <c r="B79" s="22"/>
      <c r="C79" s="64" t="s">
        <v>317</v>
      </c>
      <c r="D79" s="15"/>
      <c r="E79" s="117"/>
      <c r="F79" s="118"/>
      <c r="G79" s="119"/>
      <c r="H79" s="120"/>
      <c r="I79" s="121"/>
      <c r="J79" s="122"/>
      <c r="K79" s="123"/>
      <c r="L79" s="124"/>
      <c r="M79" s="125">
        <v>3</v>
      </c>
      <c r="N79" s="126">
        <v>2</v>
      </c>
      <c r="O79" s="127"/>
      <c r="P79" s="119"/>
      <c r="Q79" s="128"/>
      <c r="R79" s="129"/>
      <c r="S79" s="130"/>
      <c r="T79" s="23">
        <f t="shared" si="35"/>
        <v>2</v>
      </c>
      <c r="U79" s="25"/>
      <c r="V79" s="80">
        <f t="shared" si="28"/>
        <v>5</v>
      </c>
      <c r="W79" s="81">
        <f t="shared" si="29"/>
        <v>2</v>
      </c>
      <c r="X79" s="82">
        <f t="shared" si="30"/>
        <v>2.0149030205422647</v>
      </c>
      <c r="Y79" s="82">
        <f t="shared" si="31"/>
        <v>10.074515102711324</v>
      </c>
      <c r="Z79" s="83"/>
      <c r="AA79" s="81">
        <f t="shared" si="32"/>
        <v>3</v>
      </c>
      <c r="AB79" s="84">
        <f t="shared" si="33"/>
        <v>0.6</v>
      </c>
    </row>
    <row r="80" spans="1:28" ht="16" x14ac:dyDescent="0.2">
      <c r="A80" s="16">
        <f t="shared" si="34"/>
        <v>78</v>
      </c>
      <c r="B80" s="22"/>
      <c r="C80" s="64" t="s">
        <v>319</v>
      </c>
      <c r="D80" s="15"/>
      <c r="E80" s="117"/>
      <c r="F80" s="118"/>
      <c r="G80" s="119"/>
      <c r="H80" s="120"/>
      <c r="I80" s="121"/>
      <c r="J80" s="122"/>
      <c r="K80" s="123"/>
      <c r="L80" s="124"/>
      <c r="M80" s="125">
        <v>2</v>
      </c>
      <c r="N80" s="126"/>
      <c r="O80" s="127"/>
      <c r="P80" s="119"/>
      <c r="Q80" s="128"/>
      <c r="R80" s="129"/>
      <c r="S80" s="130"/>
      <c r="T80" s="23">
        <f t="shared" si="35"/>
        <v>1</v>
      </c>
      <c r="U80" s="25"/>
      <c r="V80" s="80">
        <f t="shared" si="28"/>
        <v>2</v>
      </c>
      <c r="W80" s="81">
        <f t="shared" si="29"/>
        <v>1</v>
      </c>
      <c r="X80" s="82">
        <f t="shared" si="30"/>
        <v>2.7080502011022101</v>
      </c>
      <c r="Y80" s="82">
        <f t="shared" si="31"/>
        <v>5.4161004022044201</v>
      </c>
      <c r="Z80" s="83"/>
      <c r="AA80" s="81">
        <f t="shared" si="32"/>
        <v>2</v>
      </c>
      <c r="AB80" s="84">
        <f t="shared" si="33"/>
        <v>1</v>
      </c>
    </row>
    <row r="81" spans="1:28" ht="16" x14ac:dyDescent="0.2">
      <c r="A81" s="16">
        <f t="shared" si="34"/>
        <v>79</v>
      </c>
      <c r="B81" s="22"/>
      <c r="C81" s="64" t="s">
        <v>320</v>
      </c>
      <c r="D81" s="15"/>
      <c r="E81" s="117"/>
      <c r="F81" s="118"/>
      <c r="G81" s="119"/>
      <c r="H81" s="120"/>
      <c r="I81" s="121"/>
      <c r="J81" s="122"/>
      <c r="K81" s="123"/>
      <c r="L81" s="124"/>
      <c r="M81" s="125">
        <v>1</v>
      </c>
      <c r="N81" s="126"/>
      <c r="O81" s="127"/>
      <c r="P81" s="119"/>
      <c r="Q81" s="128"/>
      <c r="R81" s="129"/>
      <c r="S81" s="130"/>
      <c r="T81" s="23">
        <f t="shared" si="35"/>
        <v>1</v>
      </c>
      <c r="U81" s="25"/>
      <c r="V81" s="80">
        <f t="shared" si="28"/>
        <v>1</v>
      </c>
      <c r="W81" s="81">
        <f t="shared" si="29"/>
        <v>1</v>
      </c>
      <c r="X81" s="82">
        <f t="shared" si="30"/>
        <v>2.7080502011022101</v>
      </c>
      <c r="Y81" s="82">
        <f t="shared" si="31"/>
        <v>2.7080502011022101</v>
      </c>
      <c r="Z81" s="83"/>
      <c r="AA81" s="81">
        <f t="shared" si="32"/>
        <v>1</v>
      </c>
      <c r="AB81" s="84">
        <f t="shared" si="33"/>
        <v>1</v>
      </c>
    </row>
    <row r="82" spans="1:28" ht="16" x14ac:dyDescent="0.2">
      <c r="A82" s="16">
        <f t="shared" si="34"/>
        <v>80</v>
      </c>
      <c r="B82" s="22"/>
      <c r="C82" s="64" t="s">
        <v>321</v>
      </c>
      <c r="D82" s="15"/>
      <c r="E82" s="117"/>
      <c r="F82" s="118"/>
      <c r="G82" s="119"/>
      <c r="H82" s="120"/>
      <c r="I82" s="121"/>
      <c r="J82" s="122"/>
      <c r="K82" s="123"/>
      <c r="L82" s="124"/>
      <c r="M82" s="125">
        <v>1</v>
      </c>
      <c r="N82" s="126"/>
      <c r="O82" s="127"/>
      <c r="P82" s="119"/>
      <c r="Q82" s="128"/>
      <c r="R82" s="129"/>
      <c r="S82" s="130"/>
      <c r="T82" s="23">
        <f t="shared" si="35"/>
        <v>1</v>
      </c>
      <c r="U82" s="25"/>
      <c r="V82" s="80">
        <f t="shared" si="28"/>
        <v>1</v>
      </c>
      <c r="W82" s="81">
        <f t="shared" si="29"/>
        <v>1</v>
      </c>
      <c r="X82" s="82">
        <f t="shared" si="30"/>
        <v>2.7080502011022101</v>
      </c>
      <c r="Y82" s="82">
        <f t="shared" si="31"/>
        <v>2.7080502011022101</v>
      </c>
      <c r="Z82" s="83"/>
      <c r="AA82" s="81">
        <f t="shared" si="32"/>
        <v>1</v>
      </c>
      <c r="AB82" s="84">
        <f t="shared" si="33"/>
        <v>1</v>
      </c>
    </row>
    <row r="83" spans="1:28" ht="16" x14ac:dyDescent="0.2">
      <c r="A83" s="16">
        <f t="shared" si="34"/>
        <v>81</v>
      </c>
      <c r="B83" s="22"/>
      <c r="C83" s="64" t="s">
        <v>322</v>
      </c>
      <c r="D83" s="15"/>
      <c r="E83" s="117"/>
      <c r="F83" s="118"/>
      <c r="G83" s="119"/>
      <c r="H83" s="120"/>
      <c r="I83" s="121"/>
      <c r="J83" s="122"/>
      <c r="K83" s="123"/>
      <c r="L83" s="124"/>
      <c r="M83" s="125">
        <v>1</v>
      </c>
      <c r="N83" s="126"/>
      <c r="O83" s="127"/>
      <c r="P83" s="119"/>
      <c r="Q83" s="128"/>
      <c r="R83" s="129"/>
      <c r="S83" s="130"/>
      <c r="T83" s="23">
        <f t="shared" si="35"/>
        <v>1</v>
      </c>
      <c r="U83" s="25"/>
      <c r="V83" s="80">
        <f t="shared" si="28"/>
        <v>1</v>
      </c>
      <c r="W83" s="81">
        <f t="shared" si="29"/>
        <v>1</v>
      </c>
      <c r="X83" s="82">
        <f t="shared" si="30"/>
        <v>2.7080502011022101</v>
      </c>
      <c r="Y83" s="82">
        <f t="shared" si="31"/>
        <v>2.7080502011022101</v>
      </c>
      <c r="Z83" s="83"/>
      <c r="AA83" s="81">
        <f t="shared" si="32"/>
        <v>1</v>
      </c>
      <c r="AB83" s="84">
        <f t="shared" si="33"/>
        <v>1</v>
      </c>
    </row>
    <row r="84" spans="1:28" ht="16" x14ac:dyDescent="0.2">
      <c r="A84" s="16">
        <f t="shared" si="34"/>
        <v>82</v>
      </c>
      <c r="B84" s="22"/>
      <c r="C84" s="64" t="s">
        <v>323</v>
      </c>
      <c r="D84" s="15"/>
      <c r="E84" s="117"/>
      <c r="F84" s="118"/>
      <c r="G84" s="119"/>
      <c r="H84" s="120"/>
      <c r="I84" s="121"/>
      <c r="J84" s="122"/>
      <c r="K84" s="123"/>
      <c r="L84" s="124"/>
      <c r="M84" s="125">
        <v>1</v>
      </c>
      <c r="N84" s="126"/>
      <c r="O84" s="127"/>
      <c r="P84" s="119"/>
      <c r="Q84" s="128"/>
      <c r="R84" s="129"/>
      <c r="S84" s="130"/>
      <c r="T84" s="23">
        <f t="shared" si="35"/>
        <v>1</v>
      </c>
      <c r="U84" s="25"/>
      <c r="V84" s="80">
        <f t="shared" si="28"/>
        <v>1</v>
      </c>
      <c r="W84" s="81">
        <f t="shared" si="29"/>
        <v>1</v>
      </c>
      <c r="X84" s="82">
        <f t="shared" si="30"/>
        <v>2.7080502011022101</v>
      </c>
      <c r="Y84" s="82">
        <f t="shared" si="31"/>
        <v>2.7080502011022101</v>
      </c>
      <c r="Z84" s="83"/>
      <c r="AA84" s="81">
        <f t="shared" si="32"/>
        <v>1</v>
      </c>
      <c r="AB84" s="84">
        <f t="shared" si="33"/>
        <v>1</v>
      </c>
    </row>
    <row r="85" spans="1:28" ht="16" x14ac:dyDescent="0.2">
      <c r="A85" s="16">
        <f t="shared" si="34"/>
        <v>83</v>
      </c>
      <c r="B85" s="22"/>
      <c r="C85" s="64" t="s">
        <v>324</v>
      </c>
      <c r="D85" s="15"/>
      <c r="E85" s="117"/>
      <c r="F85" s="118"/>
      <c r="G85" s="119"/>
      <c r="H85" s="120"/>
      <c r="I85" s="121"/>
      <c r="J85" s="122"/>
      <c r="K85" s="123"/>
      <c r="L85" s="124"/>
      <c r="M85" s="125">
        <v>1</v>
      </c>
      <c r="N85" s="126"/>
      <c r="O85" s="127"/>
      <c r="P85" s="119"/>
      <c r="Q85" s="128"/>
      <c r="R85" s="129"/>
      <c r="S85" s="130"/>
      <c r="T85" s="23">
        <f t="shared" si="35"/>
        <v>1</v>
      </c>
      <c r="U85" s="25"/>
      <c r="V85" s="80">
        <f t="shared" si="28"/>
        <v>1</v>
      </c>
      <c r="W85" s="81">
        <f t="shared" si="29"/>
        <v>1</v>
      </c>
      <c r="X85" s="82">
        <f t="shared" si="30"/>
        <v>2.7080502011022101</v>
      </c>
      <c r="Y85" s="82">
        <f t="shared" si="31"/>
        <v>2.7080502011022101</v>
      </c>
      <c r="Z85" s="83"/>
      <c r="AA85" s="81">
        <f t="shared" si="32"/>
        <v>1</v>
      </c>
      <c r="AB85" s="84">
        <f t="shared" si="33"/>
        <v>1</v>
      </c>
    </row>
    <row r="86" spans="1:28" ht="16" x14ac:dyDescent="0.2">
      <c r="A86" s="16">
        <f t="shared" si="34"/>
        <v>84</v>
      </c>
      <c r="B86" s="22"/>
      <c r="C86" s="66" t="s">
        <v>325</v>
      </c>
      <c r="D86" s="15"/>
      <c r="E86" s="117"/>
      <c r="F86" s="118"/>
      <c r="G86" s="119"/>
      <c r="H86" s="120"/>
      <c r="I86" s="121"/>
      <c r="J86" s="122"/>
      <c r="K86" s="123"/>
      <c r="L86" s="124"/>
      <c r="M86" s="125"/>
      <c r="N86" s="126">
        <v>2</v>
      </c>
      <c r="O86" s="127"/>
      <c r="P86" s="119"/>
      <c r="Q86" s="128"/>
      <c r="R86" s="129"/>
      <c r="S86" s="130"/>
      <c r="T86" s="23">
        <f t="shared" si="35"/>
        <v>1</v>
      </c>
      <c r="U86" s="25"/>
      <c r="V86" s="80">
        <f t="shared" si="28"/>
        <v>2</v>
      </c>
      <c r="W86" s="81">
        <f t="shared" si="29"/>
        <v>1</v>
      </c>
      <c r="X86" s="82">
        <f t="shared" si="30"/>
        <v>2.7080502011022101</v>
      </c>
      <c r="Y86" s="82">
        <f t="shared" si="31"/>
        <v>5.4161004022044201</v>
      </c>
      <c r="Z86" s="83"/>
      <c r="AA86" s="81">
        <f t="shared" si="32"/>
        <v>2</v>
      </c>
      <c r="AB86" s="84">
        <f t="shared" si="33"/>
        <v>1</v>
      </c>
    </row>
    <row r="87" spans="1:28" ht="16" x14ac:dyDescent="0.2">
      <c r="A87" s="16">
        <f t="shared" si="34"/>
        <v>85</v>
      </c>
      <c r="B87" s="22"/>
      <c r="C87" s="66" t="s">
        <v>82</v>
      </c>
      <c r="D87" s="15"/>
      <c r="E87" s="117"/>
      <c r="F87" s="118"/>
      <c r="G87" s="119"/>
      <c r="H87" s="120"/>
      <c r="I87" s="121"/>
      <c r="J87" s="122"/>
      <c r="K87" s="123"/>
      <c r="L87" s="124"/>
      <c r="M87" s="125"/>
      <c r="N87" s="126">
        <v>2</v>
      </c>
      <c r="O87" s="127"/>
      <c r="P87" s="119"/>
      <c r="Q87" s="128"/>
      <c r="R87" s="129"/>
      <c r="S87" s="130"/>
      <c r="T87" s="23">
        <f t="shared" si="35"/>
        <v>1</v>
      </c>
      <c r="U87" s="25"/>
      <c r="V87" s="80">
        <f t="shared" si="28"/>
        <v>2</v>
      </c>
      <c r="W87" s="81">
        <f t="shared" si="29"/>
        <v>1</v>
      </c>
      <c r="X87" s="82">
        <f t="shared" si="30"/>
        <v>2.7080502011022101</v>
      </c>
      <c r="Y87" s="82">
        <f t="shared" si="31"/>
        <v>5.4161004022044201</v>
      </c>
      <c r="Z87" s="83"/>
      <c r="AA87" s="81">
        <f t="shared" si="32"/>
        <v>2</v>
      </c>
      <c r="AB87" s="84">
        <f t="shared" si="33"/>
        <v>1</v>
      </c>
    </row>
    <row r="88" spans="1:28" ht="16" x14ac:dyDescent="0.2">
      <c r="A88" s="16">
        <f t="shared" si="34"/>
        <v>86</v>
      </c>
      <c r="B88" s="22"/>
      <c r="C88" s="66" t="s">
        <v>326</v>
      </c>
      <c r="D88" s="15"/>
      <c r="E88" s="117"/>
      <c r="F88" s="118"/>
      <c r="G88" s="119"/>
      <c r="H88" s="120"/>
      <c r="I88" s="121"/>
      <c r="J88" s="122"/>
      <c r="K88" s="123"/>
      <c r="L88" s="124"/>
      <c r="M88" s="125"/>
      <c r="N88" s="126">
        <v>3</v>
      </c>
      <c r="O88" s="127"/>
      <c r="P88" s="119"/>
      <c r="Q88" s="128"/>
      <c r="R88" s="129"/>
      <c r="S88" s="130"/>
      <c r="T88" s="23">
        <f t="shared" si="35"/>
        <v>1</v>
      </c>
      <c r="U88" s="25"/>
      <c r="V88" s="80">
        <f t="shared" si="28"/>
        <v>3</v>
      </c>
      <c r="W88" s="81">
        <f t="shared" si="29"/>
        <v>1</v>
      </c>
      <c r="X88" s="82">
        <f t="shared" si="30"/>
        <v>2.7080502011022101</v>
      </c>
      <c r="Y88" s="82">
        <f t="shared" si="31"/>
        <v>8.1241506033066297</v>
      </c>
      <c r="Z88" s="83"/>
      <c r="AA88" s="81">
        <f t="shared" si="32"/>
        <v>3</v>
      </c>
      <c r="AB88" s="84">
        <f t="shared" si="33"/>
        <v>1</v>
      </c>
    </row>
    <row r="89" spans="1:28" ht="16" x14ac:dyDescent="0.2">
      <c r="A89" s="16">
        <f t="shared" si="34"/>
        <v>87</v>
      </c>
      <c r="B89" s="22"/>
      <c r="C89" s="66" t="s">
        <v>327</v>
      </c>
      <c r="D89" s="15"/>
      <c r="E89" s="117"/>
      <c r="F89" s="118"/>
      <c r="G89" s="119"/>
      <c r="H89" s="120"/>
      <c r="I89" s="121"/>
      <c r="J89" s="122"/>
      <c r="K89" s="123"/>
      <c r="L89" s="124"/>
      <c r="M89" s="125"/>
      <c r="N89" s="126">
        <v>3</v>
      </c>
      <c r="O89" s="127"/>
      <c r="P89" s="119"/>
      <c r="Q89" s="128"/>
      <c r="R89" s="129"/>
      <c r="S89" s="130"/>
      <c r="T89" s="23">
        <f t="shared" si="35"/>
        <v>1</v>
      </c>
      <c r="U89" s="25"/>
      <c r="V89" s="80">
        <f t="shared" si="28"/>
        <v>3</v>
      </c>
      <c r="W89" s="81">
        <f t="shared" si="29"/>
        <v>1</v>
      </c>
      <c r="X89" s="82">
        <f t="shared" si="30"/>
        <v>2.7080502011022101</v>
      </c>
      <c r="Y89" s="82">
        <f t="shared" si="31"/>
        <v>8.1241506033066297</v>
      </c>
      <c r="Z89" s="83"/>
      <c r="AA89" s="81">
        <f t="shared" si="32"/>
        <v>3</v>
      </c>
      <c r="AB89" s="84">
        <f t="shared" si="33"/>
        <v>1</v>
      </c>
    </row>
    <row r="90" spans="1:28" ht="16" x14ac:dyDescent="0.2">
      <c r="A90" s="16">
        <f t="shared" si="34"/>
        <v>88</v>
      </c>
      <c r="B90" s="22"/>
      <c r="C90" s="68" t="s">
        <v>331</v>
      </c>
      <c r="D90" s="15"/>
      <c r="E90" s="117"/>
      <c r="F90" s="118"/>
      <c r="G90" s="119"/>
      <c r="H90" s="120"/>
      <c r="I90" s="121"/>
      <c r="J90" s="122"/>
      <c r="K90" s="123"/>
      <c r="L90" s="124"/>
      <c r="M90" s="125"/>
      <c r="N90" s="126"/>
      <c r="O90" s="127">
        <v>3</v>
      </c>
      <c r="P90" s="119"/>
      <c r="Q90" s="128"/>
      <c r="R90" s="129"/>
      <c r="S90" s="130"/>
      <c r="T90" s="23">
        <f t="shared" si="35"/>
        <v>1</v>
      </c>
      <c r="U90" s="25"/>
      <c r="V90" s="80">
        <f t="shared" si="28"/>
        <v>3</v>
      </c>
      <c r="W90" s="81">
        <f t="shared" si="29"/>
        <v>1</v>
      </c>
      <c r="X90" s="82">
        <f t="shared" si="30"/>
        <v>2.7080502011022101</v>
      </c>
      <c r="Y90" s="82">
        <f t="shared" si="31"/>
        <v>8.1241506033066297</v>
      </c>
      <c r="Z90" s="83"/>
      <c r="AA90" s="81">
        <f t="shared" si="32"/>
        <v>3</v>
      </c>
      <c r="AB90" s="84">
        <f t="shared" si="33"/>
        <v>1</v>
      </c>
    </row>
    <row r="91" spans="1:28" ht="16" x14ac:dyDescent="0.2">
      <c r="A91" s="16">
        <f t="shared" si="34"/>
        <v>89</v>
      </c>
      <c r="B91" s="22"/>
      <c r="C91" s="68" t="s">
        <v>332</v>
      </c>
      <c r="D91" s="15"/>
      <c r="E91" s="117"/>
      <c r="F91" s="118"/>
      <c r="G91" s="119"/>
      <c r="H91" s="120"/>
      <c r="I91" s="121"/>
      <c r="J91" s="122"/>
      <c r="K91" s="123"/>
      <c r="L91" s="124"/>
      <c r="M91" s="125"/>
      <c r="N91" s="126"/>
      <c r="O91" s="127">
        <v>2</v>
      </c>
      <c r="P91" s="119"/>
      <c r="Q91" s="128"/>
      <c r="R91" s="129"/>
      <c r="S91" s="130"/>
      <c r="T91" s="23">
        <f t="shared" si="35"/>
        <v>1</v>
      </c>
      <c r="U91" s="25"/>
      <c r="V91" s="80">
        <f t="shared" si="28"/>
        <v>2</v>
      </c>
      <c r="W91" s="81">
        <f t="shared" si="29"/>
        <v>1</v>
      </c>
      <c r="X91" s="82">
        <f t="shared" si="30"/>
        <v>2.7080502011022101</v>
      </c>
      <c r="Y91" s="82">
        <f t="shared" si="31"/>
        <v>5.4161004022044201</v>
      </c>
      <c r="Z91" s="83"/>
      <c r="AA91" s="81">
        <f t="shared" si="32"/>
        <v>2</v>
      </c>
      <c r="AB91" s="84">
        <f t="shared" si="33"/>
        <v>1</v>
      </c>
    </row>
    <row r="92" spans="1:28" ht="16" x14ac:dyDescent="0.2">
      <c r="A92" s="16">
        <f t="shared" si="34"/>
        <v>90</v>
      </c>
      <c r="B92" s="22"/>
      <c r="C92" s="68" t="s">
        <v>333</v>
      </c>
      <c r="D92" s="15"/>
      <c r="E92" s="117"/>
      <c r="F92" s="118"/>
      <c r="G92" s="119"/>
      <c r="H92" s="120"/>
      <c r="I92" s="121"/>
      <c r="J92" s="122"/>
      <c r="K92" s="123"/>
      <c r="L92" s="124"/>
      <c r="M92" s="125"/>
      <c r="N92" s="126"/>
      <c r="O92" s="127">
        <v>4</v>
      </c>
      <c r="P92" s="119"/>
      <c r="Q92" s="128"/>
      <c r="R92" s="129"/>
      <c r="S92" s="130"/>
      <c r="T92" s="23">
        <f t="shared" si="35"/>
        <v>1</v>
      </c>
      <c r="U92" s="25"/>
      <c r="V92" s="80">
        <f t="shared" si="28"/>
        <v>4</v>
      </c>
      <c r="W92" s="81">
        <f t="shared" si="29"/>
        <v>1</v>
      </c>
      <c r="X92" s="82">
        <f t="shared" si="30"/>
        <v>2.7080502011022101</v>
      </c>
      <c r="Y92" s="82">
        <f t="shared" si="31"/>
        <v>10.83220080440884</v>
      </c>
      <c r="Z92" s="83"/>
      <c r="AA92" s="81">
        <f t="shared" si="32"/>
        <v>4</v>
      </c>
      <c r="AB92" s="84">
        <f t="shared" si="33"/>
        <v>1</v>
      </c>
    </row>
    <row r="93" spans="1:28" ht="16" x14ac:dyDescent="0.2">
      <c r="A93" s="16">
        <f t="shared" si="34"/>
        <v>91</v>
      </c>
      <c r="B93" s="22"/>
      <c r="C93" s="46" t="s">
        <v>335</v>
      </c>
      <c r="D93" s="15"/>
      <c r="E93" s="117"/>
      <c r="F93" s="118"/>
      <c r="G93" s="119"/>
      <c r="H93" s="120"/>
      <c r="I93" s="121"/>
      <c r="J93" s="122"/>
      <c r="K93" s="123"/>
      <c r="L93" s="124"/>
      <c r="M93" s="125"/>
      <c r="N93" s="126"/>
      <c r="O93" s="127"/>
      <c r="P93" s="119">
        <v>4</v>
      </c>
      <c r="Q93" s="128"/>
      <c r="R93" s="129"/>
      <c r="S93" s="130"/>
      <c r="T93" s="23">
        <f t="shared" si="35"/>
        <v>1</v>
      </c>
      <c r="U93" s="25"/>
      <c r="V93" s="80">
        <f t="shared" si="28"/>
        <v>4</v>
      </c>
      <c r="W93" s="81">
        <f t="shared" si="29"/>
        <v>1</v>
      </c>
      <c r="X93" s="82">
        <f t="shared" si="30"/>
        <v>2.7080502011022101</v>
      </c>
      <c r="Y93" s="82">
        <f t="shared" si="31"/>
        <v>10.83220080440884</v>
      </c>
      <c r="Z93" s="83"/>
      <c r="AA93" s="81">
        <f t="shared" si="32"/>
        <v>4</v>
      </c>
      <c r="AB93" s="84">
        <f t="shared" si="33"/>
        <v>1</v>
      </c>
    </row>
    <row r="94" spans="1:28" ht="16" x14ac:dyDescent="0.2">
      <c r="A94" s="16">
        <f t="shared" si="34"/>
        <v>92</v>
      </c>
      <c r="B94" s="22"/>
      <c r="C94" s="46" t="s">
        <v>336</v>
      </c>
      <c r="D94" s="15"/>
      <c r="E94" s="117"/>
      <c r="F94" s="118"/>
      <c r="G94" s="119"/>
      <c r="H94" s="120"/>
      <c r="I94" s="121"/>
      <c r="J94" s="122"/>
      <c r="K94" s="123"/>
      <c r="L94" s="124"/>
      <c r="M94" s="125"/>
      <c r="N94" s="126"/>
      <c r="O94" s="127"/>
      <c r="P94" s="119">
        <v>2</v>
      </c>
      <c r="Q94" s="128"/>
      <c r="R94" s="129"/>
      <c r="S94" s="130"/>
      <c r="T94" s="23">
        <f t="shared" si="35"/>
        <v>1</v>
      </c>
      <c r="U94" s="25"/>
      <c r="V94" s="80">
        <f t="shared" si="28"/>
        <v>2</v>
      </c>
      <c r="W94" s="81">
        <f t="shared" si="29"/>
        <v>1</v>
      </c>
      <c r="X94" s="82">
        <f t="shared" si="30"/>
        <v>2.7080502011022101</v>
      </c>
      <c r="Y94" s="82">
        <f t="shared" si="31"/>
        <v>5.4161004022044201</v>
      </c>
      <c r="Z94" s="83"/>
      <c r="AA94" s="81">
        <f t="shared" si="32"/>
        <v>2</v>
      </c>
      <c r="AB94" s="84">
        <f t="shared" si="33"/>
        <v>1</v>
      </c>
    </row>
    <row r="95" spans="1:28" ht="16" x14ac:dyDescent="0.2">
      <c r="A95" s="16">
        <f t="shared" si="34"/>
        <v>93</v>
      </c>
      <c r="B95" s="22"/>
      <c r="C95" s="47" t="s">
        <v>337</v>
      </c>
      <c r="D95" s="15"/>
      <c r="E95" s="117"/>
      <c r="F95" s="118"/>
      <c r="G95" s="119"/>
      <c r="H95" s="120"/>
      <c r="I95" s="121"/>
      <c r="J95" s="122"/>
      <c r="K95" s="123"/>
      <c r="L95" s="124"/>
      <c r="M95" s="125"/>
      <c r="N95" s="126"/>
      <c r="O95" s="127"/>
      <c r="P95" s="119">
        <v>3</v>
      </c>
      <c r="Q95" s="128"/>
      <c r="R95" s="129"/>
      <c r="S95" s="130"/>
      <c r="T95" s="23">
        <f t="shared" si="35"/>
        <v>1</v>
      </c>
      <c r="U95" s="25"/>
      <c r="V95" s="80">
        <f t="shared" si="28"/>
        <v>3</v>
      </c>
      <c r="W95" s="81">
        <f t="shared" si="29"/>
        <v>1</v>
      </c>
      <c r="X95" s="82">
        <f t="shared" si="30"/>
        <v>2.7080502011022101</v>
      </c>
      <c r="Y95" s="82">
        <f t="shared" si="31"/>
        <v>8.1241506033066297</v>
      </c>
      <c r="Z95" s="83"/>
      <c r="AA95" s="81">
        <f t="shared" si="32"/>
        <v>3</v>
      </c>
      <c r="AB95" s="84">
        <f t="shared" si="33"/>
        <v>1</v>
      </c>
    </row>
    <row r="96" spans="1:28" ht="16" x14ac:dyDescent="0.2">
      <c r="A96" s="16">
        <f t="shared" si="34"/>
        <v>94</v>
      </c>
      <c r="B96" s="22"/>
      <c r="C96" s="71" t="s">
        <v>339</v>
      </c>
      <c r="D96" s="15"/>
      <c r="E96" s="117"/>
      <c r="F96" s="118"/>
      <c r="G96" s="119"/>
      <c r="H96" s="120"/>
      <c r="I96" s="121"/>
      <c r="J96" s="122"/>
      <c r="K96" s="123"/>
      <c r="L96" s="124"/>
      <c r="M96" s="125"/>
      <c r="N96" s="126"/>
      <c r="O96" s="127"/>
      <c r="P96" s="119"/>
      <c r="Q96" s="128">
        <v>12</v>
      </c>
      <c r="R96" s="129"/>
      <c r="S96" s="130"/>
      <c r="T96" s="23">
        <f t="shared" si="35"/>
        <v>1</v>
      </c>
      <c r="U96" s="25"/>
      <c r="V96" s="80">
        <f t="shared" si="28"/>
        <v>12</v>
      </c>
      <c r="W96" s="81">
        <f t="shared" si="29"/>
        <v>1</v>
      </c>
      <c r="X96" s="82">
        <f t="shared" si="30"/>
        <v>2.7080502011022101</v>
      </c>
      <c r="Y96" s="82">
        <f t="shared" si="31"/>
        <v>32.496602413226519</v>
      </c>
      <c r="Z96" s="83"/>
      <c r="AA96" s="81">
        <f t="shared" si="32"/>
        <v>12</v>
      </c>
      <c r="AB96" s="84">
        <f t="shared" si="33"/>
        <v>1</v>
      </c>
    </row>
    <row r="97" spans="1:28" ht="16" x14ac:dyDescent="0.2">
      <c r="A97" s="16">
        <f t="shared" si="34"/>
        <v>95</v>
      </c>
      <c r="B97" s="22"/>
      <c r="C97" s="71" t="s">
        <v>340</v>
      </c>
      <c r="D97" s="15"/>
      <c r="E97" s="117"/>
      <c r="F97" s="118"/>
      <c r="G97" s="119"/>
      <c r="H97" s="120"/>
      <c r="I97" s="121"/>
      <c r="J97" s="122"/>
      <c r="K97" s="123"/>
      <c r="L97" s="124"/>
      <c r="M97" s="125"/>
      <c r="N97" s="126"/>
      <c r="O97" s="127"/>
      <c r="P97" s="119"/>
      <c r="Q97" s="128">
        <v>3</v>
      </c>
      <c r="R97" s="129"/>
      <c r="S97" s="130"/>
      <c r="T97" s="23">
        <f t="shared" si="35"/>
        <v>1</v>
      </c>
      <c r="U97" s="25"/>
      <c r="V97" s="80">
        <f t="shared" si="28"/>
        <v>3</v>
      </c>
      <c r="W97" s="81">
        <f t="shared" si="29"/>
        <v>1</v>
      </c>
      <c r="X97" s="82">
        <f t="shared" si="30"/>
        <v>2.7080502011022101</v>
      </c>
      <c r="Y97" s="82">
        <f t="shared" si="31"/>
        <v>8.1241506033066297</v>
      </c>
      <c r="Z97" s="83"/>
      <c r="AA97" s="81">
        <f t="shared" si="32"/>
        <v>3</v>
      </c>
      <c r="AB97" s="84">
        <f t="shared" si="33"/>
        <v>1</v>
      </c>
    </row>
    <row r="98" spans="1:28" ht="16" x14ac:dyDescent="0.2">
      <c r="A98" s="16">
        <f t="shared" si="34"/>
        <v>96</v>
      </c>
      <c r="B98" s="22"/>
      <c r="C98" s="86" t="s">
        <v>351</v>
      </c>
      <c r="D98" s="15"/>
      <c r="E98" s="117"/>
      <c r="F98" s="118"/>
      <c r="G98" s="119"/>
      <c r="H98" s="120"/>
      <c r="I98" s="121"/>
      <c r="J98" s="122"/>
      <c r="K98" s="123"/>
      <c r="L98" s="124"/>
      <c r="M98" s="125"/>
      <c r="N98" s="126"/>
      <c r="O98" s="127"/>
      <c r="P98" s="119"/>
      <c r="Q98" s="128"/>
      <c r="R98" s="129">
        <v>5</v>
      </c>
      <c r="S98" s="130"/>
      <c r="T98" s="23">
        <f t="shared" si="35"/>
        <v>1</v>
      </c>
      <c r="U98" s="25"/>
      <c r="V98" s="80">
        <f t="shared" si="28"/>
        <v>5</v>
      </c>
      <c r="W98" s="81">
        <f t="shared" si="29"/>
        <v>1</v>
      </c>
      <c r="X98" s="82">
        <f t="shared" si="30"/>
        <v>2.7080502011022101</v>
      </c>
      <c r="Y98" s="82">
        <f t="shared" si="31"/>
        <v>13.540251005511051</v>
      </c>
      <c r="Z98" s="83"/>
      <c r="AA98" s="81">
        <f t="shared" si="32"/>
        <v>5</v>
      </c>
      <c r="AB98" s="84">
        <f t="shared" si="33"/>
        <v>1</v>
      </c>
    </row>
    <row r="99" spans="1:28" ht="16" x14ac:dyDescent="0.2">
      <c r="A99" s="16">
        <f t="shared" si="34"/>
        <v>97</v>
      </c>
      <c r="B99" s="22"/>
      <c r="C99" s="86" t="s">
        <v>355</v>
      </c>
      <c r="D99" s="15"/>
      <c r="E99" s="117"/>
      <c r="F99" s="118"/>
      <c r="G99" s="119"/>
      <c r="H99" s="120"/>
      <c r="I99" s="121"/>
      <c r="J99" s="122"/>
      <c r="K99" s="123"/>
      <c r="L99" s="124"/>
      <c r="M99" s="125"/>
      <c r="N99" s="126"/>
      <c r="O99" s="127"/>
      <c r="P99" s="119"/>
      <c r="Q99" s="128"/>
      <c r="R99" s="129">
        <v>4</v>
      </c>
      <c r="S99" s="130"/>
      <c r="T99" s="23">
        <f t="shared" si="35"/>
        <v>1</v>
      </c>
      <c r="U99" s="25"/>
      <c r="V99" s="80">
        <f t="shared" ref="V99:V110" si="36">SUM(E99:S99)</f>
        <v>4</v>
      </c>
      <c r="W99" s="81">
        <f t="shared" ref="W99:W110" si="37">COUNTIF(E99:S99, "&gt;0")</f>
        <v>1</v>
      </c>
      <c r="X99" s="82">
        <f t="shared" ref="X99:X110" si="38">LN(15/W99)</f>
        <v>2.7080502011022101</v>
      </c>
      <c r="Y99" s="82">
        <f t="shared" ref="Y99:Y110" si="39">V99*X99</f>
        <v>10.83220080440884</v>
      </c>
      <c r="Z99" s="83"/>
      <c r="AA99" s="81">
        <f t="shared" ref="AA99:AA110" si="40">MAX(E99:S99)</f>
        <v>4</v>
      </c>
      <c r="AB99" s="84">
        <f t="shared" ref="AB99:AB110" si="41">IFERROR(AA99/V99,"")</f>
        <v>1</v>
      </c>
    </row>
    <row r="100" spans="1:28" ht="16" x14ac:dyDescent="0.2">
      <c r="A100" s="16">
        <f t="shared" si="34"/>
        <v>98</v>
      </c>
      <c r="B100" s="22"/>
      <c r="C100" s="99" t="s">
        <v>356</v>
      </c>
      <c r="D100" s="15"/>
      <c r="E100" s="117"/>
      <c r="F100" s="118"/>
      <c r="G100" s="119"/>
      <c r="H100" s="120"/>
      <c r="I100" s="121"/>
      <c r="J100" s="122"/>
      <c r="K100" s="123"/>
      <c r="L100" s="124"/>
      <c r="M100" s="125"/>
      <c r="N100" s="126"/>
      <c r="O100" s="127"/>
      <c r="P100" s="119"/>
      <c r="Q100" s="128"/>
      <c r="R100" s="129">
        <v>2</v>
      </c>
      <c r="S100" s="130"/>
      <c r="T100" s="23">
        <f t="shared" si="35"/>
        <v>1</v>
      </c>
      <c r="U100" s="25"/>
      <c r="V100" s="80">
        <f t="shared" si="36"/>
        <v>2</v>
      </c>
      <c r="W100" s="81">
        <f t="shared" si="37"/>
        <v>1</v>
      </c>
      <c r="X100" s="82">
        <f t="shared" si="38"/>
        <v>2.7080502011022101</v>
      </c>
      <c r="Y100" s="82">
        <f t="shared" si="39"/>
        <v>5.4161004022044201</v>
      </c>
      <c r="Z100" s="83"/>
      <c r="AA100" s="81">
        <f t="shared" si="40"/>
        <v>2</v>
      </c>
      <c r="AB100" s="84">
        <f t="shared" si="41"/>
        <v>1</v>
      </c>
    </row>
    <row r="101" spans="1:28" ht="16" x14ac:dyDescent="0.2">
      <c r="A101" s="16">
        <f t="shared" si="34"/>
        <v>99</v>
      </c>
      <c r="B101" s="88"/>
      <c r="C101" s="92" t="s">
        <v>358</v>
      </c>
      <c r="D101" s="89"/>
      <c r="E101" s="117"/>
      <c r="F101" s="118"/>
      <c r="G101" s="119"/>
      <c r="H101" s="120"/>
      <c r="I101" s="121"/>
      <c r="J101" s="122"/>
      <c r="K101" s="123"/>
      <c r="L101" s="124"/>
      <c r="M101" s="125"/>
      <c r="N101" s="126"/>
      <c r="O101" s="127"/>
      <c r="P101" s="119"/>
      <c r="Q101" s="128"/>
      <c r="R101" s="129">
        <v>3</v>
      </c>
      <c r="S101" s="130"/>
      <c r="T101" s="23">
        <f t="shared" si="35"/>
        <v>1</v>
      </c>
      <c r="U101" s="91"/>
      <c r="V101" s="80">
        <f t="shared" si="36"/>
        <v>3</v>
      </c>
      <c r="W101" s="81">
        <f t="shared" si="37"/>
        <v>1</v>
      </c>
      <c r="X101" s="82">
        <f t="shared" si="38"/>
        <v>2.7080502011022101</v>
      </c>
      <c r="Y101" s="82">
        <f t="shared" si="39"/>
        <v>8.1241506033066297</v>
      </c>
      <c r="Z101" s="83"/>
      <c r="AA101" s="81">
        <f t="shared" si="40"/>
        <v>3</v>
      </c>
      <c r="AB101" s="84">
        <f t="shared" si="41"/>
        <v>1</v>
      </c>
    </row>
    <row r="102" spans="1:28" ht="16" x14ac:dyDescent="0.2">
      <c r="A102" s="16">
        <f t="shared" si="34"/>
        <v>100</v>
      </c>
      <c r="B102" s="88"/>
      <c r="C102" s="92" t="s">
        <v>359</v>
      </c>
      <c r="D102" s="89"/>
      <c r="E102" s="117"/>
      <c r="F102" s="118"/>
      <c r="G102" s="119"/>
      <c r="H102" s="120"/>
      <c r="I102" s="121"/>
      <c r="J102" s="122"/>
      <c r="K102" s="123"/>
      <c r="L102" s="124"/>
      <c r="M102" s="125"/>
      <c r="N102" s="126"/>
      <c r="O102" s="127"/>
      <c r="P102" s="119"/>
      <c r="Q102" s="128"/>
      <c r="R102" s="129">
        <v>2</v>
      </c>
      <c r="S102" s="130"/>
      <c r="T102" s="23">
        <f t="shared" si="35"/>
        <v>1</v>
      </c>
      <c r="U102" s="91"/>
      <c r="V102" s="80">
        <f t="shared" si="36"/>
        <v>2</v>
      </c>
      <c r="W102" s="81">
        <f t="shared" si="37"/>
        <v>1</v>
      </c>
      <c r="X102" s="82">
        <f t="shared" si="38"/>
        <v>2.7080502011022101</v>
      </c>
      <c r="Y102" s="82">
        <f t="shared" si="39"/>
        <v>5.4161004022044201</v>
      </c>
      <c r="Z102" s="83"/>
      <c r="AA102" s="81">
        <f t="shared" si="40"/>
        <v>2</v>
      </c>
      <c r="AB102" s="84">
        <f t="shared" si="41"/>
        <v>1</v>
      </c>
    </row>
    <row r="103" spans="1:28" ht="16" x14ac:dyDescent="0.2">
      <c r="A103" s="16">
        <f t="shared" si="34"/>
        <v>101</v>
      </c>
      <c r="B103" s="88"/>
      <c r="C103" s="92" t="s">
        <v>360</v>
      </c>
      <c r="D103" s="89"/>
      <c r="E103" s="117"/>
      <c r="F103" s="118"/>
      <c r="G103" s="119"/>
      <c r="H103" s="120"/>
      <c r="I103" s="121"/>
      <c r="J103" s="122"/>
      <c r="K103" s="123"/>
      <c r="L103" s="124"/>
      <c r="M103" s="125"/>
      <c r="N103" s="126"/>
      <c r="O103" s="127"/>
      <c r="P103" s="119"/>
      <c r="Q103" s="128"/>
      <c r="R103" s="129">
        <v>2</v>
      </c>
      <c r="S103" s="130"/>
      <c r="T103" s="23">
        <f t="shared" si="35"/>
        <v>1</v>
      </c>
      <c r="U103" s="91"/>
      <c r="V103" s="80">
        <f t="shared" si="36"/>
        <v>2</v>
      </c>
      <c r="W103" s="81">
        <f t="shared" si="37"/>
        <v>1</v>
      </c>
      <c r="X103" s="82">
        <f t="shared" si="38"/>
        <v>2.7080502011022101</v>
      </c>
      <c r="Y103" s="82">
        <f t="shared" si="39"/>
        <v>5.4161004022044201</v>
      </c>
      <c r="Z103" s="83"/>
      <c r="AA103" s="81">
        <f t="shared" si="40"/>
        <v>2</v>
      </c>
      <c r="AB103" s="84">
        <f t="shared" si="41"/>
        <v>1</v>
      </c>
    </row>
    <row r="104" spans="1:28" ht="16" x14ac:dyDescent="0.2">
      <c r="A104" s="16">
        <f t="shared" si="34"/>
        <v>102</v>
      </c>
      <c r="B104" s="22"/>
      <c r="C104" s="92" t="s">
        <v>361</v>
      </c>
      <c r="D104" s="89"/>
      <c r="E104" s="117"/>
      <c r="F104" s="118"/>
      <c r="G104" s="119"/>
      <c r="H104" s="120"/>
      <c r="I104" s="121"/>
      <c r="J104" s="122"/>
      <c r="K104" s="123"/>
      <c r="L104" s="124"/>
      <c r="M104" s="125"/>
      <c r="N104" s="126"/>
      <c r="O104" s="127"/>
      <c r="P104" s="119"/>
      <c r="Q104" s="128"/>
      <c r="R104" s="129">
        <v>1</v>
      </c>
      <c r="S104" s="130"/>
      <c r="T104" s="23">
        <f t="shared" si="35"/>
        <v>1</v>
      </c>
      <c r="U104" s="91"/>
      <c r="V104" s="80">
        <f t="shared" si="36"/>
        <v>1</v>
      </c>
      <c r="W104" s="81">
        <f t="shared" si="37"/>
        <v>1</v>
      </c>
      <c r="X104" s="82">
        <f t="shared" si="38"/>
        <v>2.7080502011022101</v>
      </c>
      <c r="Y104" s="82">
        <f t="shared" si="39"/>
        <v>2.7080502011022101</v>
      </c>
      <c r="Z104" s="83"/>
      <c r="AA104" s="81">
        <f t="shared" si="40"/>
        <v>1</v>
      </c>
      <c r="AB104" s="84">
        <f t="shared" si="41"/>
        <v>1</v>
      </c>
    </row>
    <row r="105" spans="1:28" ht="16" x14ac:dyDescent="0.2">
      <c r="A105" s="16">
        <f t="shared" si="34"/>
        <v>103</v>
      </c>
      <c r="B105" s="22"/>
      <c r="C105" s="92" t="s">
        <v>362</v>
      </c>
      <c r="D105" s="89"/>
      <c r="E105" s="117"/>
      <c r="F105" s="118"/>
      <c r="G105" s="119"/>
      <c r="H105" s="120"/>
      <c r="I105" s="121"/>
      <c r="J105" s="122"/>
      <c r="K105" s="123"/>
      <c r="L105" s="124"/>
      <c r="M105" s="125"/>
      <c r="N105" s="126"/>
      <c r="O105" s="127"/>
      <c r="P105" s="119"/>
      <c r="Q105" s="128"/>
      <c r="R105" s="129">
        <v>1</v>
      </c>
      <c r="S105" s="130"/>
      <c r="T105" s="23">
        <f t="shared" si="35"/>
        <v>1</v>
      </c>
      <c r="U105" s="91"/>
      <c r="V105" s="80">
        <f t="shared" si="36"/>
        <v>1</v>
      </c>
      <c r="W105" s="81">
        <f t="shared" si="37"/>
        <v>1</v>
      </c>
      <c r="X105" s="82">
        <f t="shared" si="38"/>
        <v>2.7080502011022101</v>
      </c>
      <c r="Y105" s="82">
        <f t="shared" si="39"/>
        <v>2.7080502011022101</v>
      </c>
      <c r="Z105" s="83"/>
      <c r="AA105" s="81">
        <f t="shared" si="40"/>
        <v>1</v>
      </c>
      <c r="AB105" s="84">
        <f t="shared" si="41"/>
        <v>1</v>
      </c>
    </row>
    <row r="106" spans="1:28" ht="16" x14ac:dyDescent="0.2">
      <c r="A106" s="16">
        <f t="shared" si="34"/>
        <v>104</v>
      </c>
      <c r="B106" s="88"/>
      <c r="C106" s="94" t="s">
        <v>97</v>
      </c>
      <c r="D106" s="89"/>
      <c r="E106" s="117"/>
      <c r="F106" s="118"/>
      <c r="G106" s="119"/>
      <c r="H106" s="120"/>
      <c r="I106" s="121"/>
      <c r="J106" s="122"/>
      <c r="K106" s="123"/>
      <c r="L106" s="124"/>
      <c r="M106" s="125"/>
      <c r="N106" s="126"/>
      <c r="O106" s="127"/>
      <c r="P106" s="119"/>
      <c r="Q106" s="128"/>
      <c r="R106" s="129"/>
      <c r="S106" s="130">
        <v>13</v>
      </c>
      <c r="T106" s="23">
        <f t="shared" si="35"/>
        <v>1</v>
      </c>
      <c r="U106" s="91"/>
      <c r="V106" s="80">
        <f t="shared" si="36"/>
        <v>13</v>
      </c>
      <c r="W106" s="81">
        <f t="shared" si="37"/>
        <v>1</v>
      </c>
      <c r="X106" s="82">
        <f t="shared" si="38"/>
        <v>2.7080502011022101</v>
      </c>
      <c r="Y106" s="82">
        <f t="shared" si="39"/>
        <v>35.204652614328729</v>
      </c>
      <c r="Z106" s="83"/>
      <c r="AA106" s="81">
        <f t="shared" si="40"/>
        <v>13</v>
      </c>
      <c r="AB106" s="84">
        <f t="shared" si="41"/>
        <v>1</v>
      </c>
    </row>
    <row r="107" spans="1:28" ht="16" x14ac:dyDescent="0.2">
      <c r="A107" s="16">
        <f t="shared" si="34"/>
        <v>105</v>
      </c>
      <c r="B107" s="22"/>
      <c r="C107" s="94" t="s">
        <v>364</v>
      </c>
      <c r="D107" s="89"/>
      <c r="E107" s="117"/>
      <c r="F107" s="118"/>
      <c r="G107" s="119"/>
      <c r="H107" s="120"/>
      <c r="I107" s="121"/>
      <c r="J107" s="122"/>
      <c r="K107" s="123"/>
      <c r="L107" s="124"/>
      <c r="M107" s="125"/>
      <c r="N107" s="126"/>
      <c r="O107" s="127"/>
      <c r="P107" s="119"/>
      <c r="Q107" s="128"/>
      <c r="R107" s="129"/>
      <c r="S107" s="130">
        <v>2</v>
      </c>
      <c r="T107" s="23">
        <f t="shared" si="35"/>
        <v>1</v>
      </c>
      <c r="U107" s="91"/>
      <c r="V107" s="80">
        <f t="shared" si="36"/>
        <v>2</v>
      </c>
      <c r="W107" s="81">
        <f t="shared" si="37"/>
        <v>1</v>
      </c>
      <c r="X107" s="82">
        <f t="shared" si="38"/>
        <v>2.7080502011022101</v>
      </c>
      <c r="Y107" s="82">
        <f t="shared" si="39"/>
        <v>5.4161004022044201</v>
      </c>
      <c r="Z107" s="83"/>
      <c r="AA107" s="81">
        <f t="shared" si="40"/>
        <v>2</v>
      </c>
      <c r="AB107" s="84">
        <f t="shared" si="41"/>
        <v>1</v>
      </c>
    </row>
    <row r="108" spans="1:28" ht="16" x14ac:dyDescent="0.2">
      <c r="A108" s="16">
        <f t="shared" si="34"/>
        <v>106</v>
      </c>
      <c r="B108" s="88"/>
      <c r="C108" s="94" t="s">
        <v>365</v>
      </c>
      <c r="D108" s="89"/>
      <c r="E108" s="117"/>
      <c r="F108" s="118"/>
      <c r="G108" s="119"/>
      <c r="H108" s="120"/>
      <c r="I108" s="121"/>
      <c r="J108" s="122"/>
      <c r="K108" s="123"/>
      <c r="L108" s="124"/>
      <c r="M108" s="125"/>
      <c r="N108" s="126"/>
      <c r="O108" s="127"/>
      <c r="P108" s="119"/>
      <c r="Q108" s="128"/>
      <c r="R108" s="129"/>
      <c r="S108" s="130">
        <v>1</v>
      </c>
      <c r="T108" s="23">
        <f t="shared" si="35"/>
        <v>1</v>
      </c>
      <c r="U108" s="91"/>
      <c r="V108" s="80">
        <f t="shared" si="36"/>
        <v>1</v>
      </c>
      <c r="W108" s="81">
        <f t="shared" si="37"/>
        <v>1</v>
      </c>
      <c r="X108" s="82">
        <f t="shared" si="38"/>
        <v>2.7080502011022101</v>
      </c>
      <c r="Y108" s="82">
        <f t="shared" si="39"/>
        <v>2.7080502011022101</v>
      </c>
      <c r="Z108" s="83"/>
      <c r="AA108" s="81">
        <f t="shared" si="40"/>
        <v>1</v>
      </c>
      <c r="AB108" s="84">
        <f t="shared" si="41"/>
        <v>1</v>
      </c>
    </row>
    <row r="109" spans="1:28" ht="16" x14ac:dyDescent="0.2">
      <c r="A109" s="16">
        <f t="shared" si="34"/>
        <v>107</v>
      </c>
      <c r="B109" s="88"/>
      <c r="C109" s="94" t="s">
        <v>366</v>
      </c>
      <c r="D109" s="89"/>
      <c r="E109" s="117"/>
      <c r="F109" s="118"/>
      <c r="G109" s="119"/>
      <c r="H109" s="120"/>
      <c r="I109" s="121"/>
      <c r="J109" s="122"/>
      <c r="K109" s="123"/>
      <c r="L109" s="124"/>
      <c r="M109" s="125"/>
      <c r="N109" s="126"/>
      <c r="O109" s="127"/>
      <c r="P109" s="119"/>
      <c r="Q109" s="128"/>
      <c r="R109" s="129"/>
      <c r="S109" s="130">
        <v>4</v>
      </c>
      <c r="T109" s="23">
        <f t="shared" si="35"/>
        <v>1</v>
      </c>
      <c r="U109" s="91"/>
      <c r="V109" s="80">
        <f t="shared" si="36"/>
        <v>4</v>
      </c>
      <c r="W109" s="81">
        <f t="shared" si="37"/>
        <v>1</v>
      </c>
      <c r="X109" s="82">
        <f t="shared" si="38"/>
        <v>2.7080502011022101</v>
      </c>
      <c r="Y109" s="82">
        <f t="shared" si="39"/>
        <v>10.83220080440884</v>
      </c>
      <c r="Z109" s="83"/>
      <c r="AA109" s="81">
        <f t="shared" si="40"/>
        <v>4</v>
      </c>
      <c r="AB109" s="84">
        <f t="shared" si="41"/>
        <v>1</v>
      </c>
    </row>
    <row r="110" spans="1:28" ht="17" thickBot="1" x14ac:dyDescent="0.25">
      <c r="A110" s="16">
        <f t="shared" si="34"/>
        <v>108</v>
      </c>
      <c r="B110" s="88"/>
      <c r="C110" s="94" t="s">
        <v>367</v>
      </c>
      <c r="D110" s="89"/>
      <c r="E110" s="131"/>
      <c r="F110" s="132"/>
      <c r="G110" s="133"/>
      <c r="H110" s="134"/>
      <c r="I110" s="135"/>
      <c r="J110" s="136"/>
      <c r="K110" s="137"/>
      <c r="L110" s="138"/>
      <c r="M110" s="139"/>
      <c r="N110" s="140"/>
      <c r="O110" s="141"/>
      <c r="P110" s="133"/>
      <c r="Q110" s="142"/>
      <c r="R110" s="143"/>
      <c r="S110" s="144">
        <v>2</v>
      </c>
      <c r="T110" s="23">
        <f t="shared" si="35"/>
        <v>1</v>
      </c>
      <c r="U110" s="91"/>
      <c r="V110" s="146">
        <f t="shared" si="36"/>
        <v>2</v>
      </c>
      <c r="W110" s="147">
        <f t="shared" si="37"/>
        <v>1</v>
      </c>
      <c r="X110" s="148">
        <f t="shared" si="38"/>
        <v>2.7080502011022101</v>
      </c>
      <c r="Y110" s="148">
        <f t="shared" si="39"/>
        <v>5.4161004022044201</v>
      </c>
      <c r="Z110" s="149"/>
      <c r="AA110" s="147">
        <f t="shared" si="40"/>
        <v>2</v>
      </c>
      <c r="AB110" s="150">
        <f t="shared" si="41"/>
        <v>1</v>
      </c>
    </row>
    <row r="111" spans="1:28" ht="16" x14ac:dyDescent="0.2">
      <c r="A111" s="16">
        <f t="shared" si="34"/>
        <v>109</v>
      </c>
      <c r="B111" s="145" t="s">
        <v>375</v>
      </c>
      <c r="C111" s="152" t="s">
        <v>378</v>
      </c>
      <c r="D111" s="170"/>
      <c r="E111" s="152">
        <v>2</v>
      </c>
      <c r="F111" s="151" t="s">
        <v>329</v>
      </c>
      <c r="G111" s="153"/>
      <c r="H111" s="154"/>
      <c r="I111" s="155"/>
      <c r="J111" s="156"/>
      <c r="K111" s="157"/>
      <c r="L111" s="158"/>
      <c r="M111" s="159">
        <v>6</v>
      </c>
      <c r="N111" s="160"/>
      <c r="O111" s="161"/>
      <c r="P111" s="153"/>
      <c r="Q111" s="162"/>
      <c r="R111" s="163">
        <v>4</v>
      </c>
      <c r="S111" s="164"/>
      <c r="T111" s="171">
        <f t="shared" si="35"/>
        <v>4</v>
      </c>
      <c r="U111" s="171"/>
      <c r="V111" s="165">
        <f>SUM(E111:S111)</f>
        <v>12</v>
      </c>
      <c r="W111" s="166">
        <f>COUNTIF(E111:S111, "&gt;0")</f>
        <v>3</v>
      </c>
      <c r="X111" s="167">
        <f t="shared" ref="X111:X119" si="42">LN(15/W111)</f>
        <v>1.6094379124341003</v>
      </c>
      <c r="Y111" s="167">
        <f t="shared" ref="Y111:Y119" si="43">V111*X111</f>
        <v>19.313254949209202</v>
      </c>
      <c r="Z111" s="168"/>
      <c r="AA111" s="166">
        <f>MAX(E111:S111)</f>
        <v>6</v>
      </c>
      <c r="AB111" s="169">
        <f t="shared" ref="AB111:AB119" si="44">IFERROR(AA111/V111,"")</f>
        <v>0.5</v>
      </c>
    </row>
    <row r="112" spans="1:28" ht="16" x14ac:dyDescent="0.2">
      <c r="A112" s="16">
        <f t="shared" si="34"/>
        <v>110</v>
      </c>
      <c r="B112" s="145" t="s">
        <v>375</v>
      </c>
      <c r="C112" s="118" t="s">
        <v>369</v>
      </c>
      <c r="D112" s="172"/>
      <c r="E112" s="117"/>
      <c r="F112" s="118">
        <v>3</v>
      </c>
      <c r="G112" s="119"/>
      <c r="H112" s="120"/>
      <c r="I112" s="121"/>
      <c r="J112" s="122"/>
      <c r="K112" s="123"/>
      <c r="L112" s="124"/>
      <c r="M112" s="125"/>
      <c r="N112" s="126"/>
      <c r="O112" s="127"/>
      <c r="P112" s="119"/>
      <c r="Q112" s="128"/>
      <c r="R112" s="129"/>
      <c r="S112" s="130"/>
      <c r="T112" s="23">
        <f t="shared" si="35"/>
        <v>1</v>
      </c>
      <c r="U112" s="173"/>
      <c r="V112" s="80">
        <f t="shared" ref="V112" si="45">SUM(E112:S112)</f>
        <v>3</v>
      </c>
      <c r="W112" s="81">
        <f t="shared" ref="W112" si="46">COUNTIF(E112:S112, "&gt;0")</f>
        <v>1</v>
      </c>
      <c r="X112" s="82">
        <f t="shared" ref="X112" si="47">LN(15/W112)</f>
        <v>2.7080502011022101</v>
      </c>
      <c r="Y112" s="82">
        <f t="shared" ref="Y112" si="48">V112*X112</f>
        <v>8.1241506033066297</v>
      </c>
      <c r="Z112" s="83"/>
      <c r="AA112" s="81">
        <f t="shared" ref="AA112" si="49">MAX(E112:S112)</f>
        <v>3</v>
      </c>
      <c r="AB112" s="84">
        <f t="shared" ref="AB112" si="50">IFERROR(AA112/V112,"")</f>
        <v>1</v>
      </c>
    </row>
    <row r="113" spans="1:28" ht="16" x14ac:dyDescent="0.2">
      <c r="A113" s="16">
        <f t="shared" si="34"/>
        <v>111</v>
      </c>
      <c r="B113" s="145" t="s">
        <v>375</v>
      </c>
      <c r="C113" s="118" t="s">
        <v>370</v>
      </c>
      <c r="D113" s="90"/>
      <c r="E113" s="117"/>
      <c r="F113" s="118">
        <v>3</v>
      </c>
      <c r="G113" s="119"/>
      <c r="H113" s="120"/>
      <c r="I113" s="121"/>
      <c r="J113" s="122"/>
      <c r="K113" s="123"/>
      <c r="L113" s="124"/>
      <c r="M113" s="125"/>
      <c r="N113" s="126"/>
      <c r="O113" s="127"/>
      <c r="P113" s="119"/>
      <c r="Q113" s="128"/>
      <c r="R113" s="129"/>
      <c r="S113" s="130"/>
      <c r="T113" s="23">
        <f t="shared" si="35"/>
        <v>1</v>
      </c>
      <c r="U113" s="95"/>
      <c r="V113" s="80">
        <f t="shared" ref="V113:V119" si="51">SUM(E113:S113)</f>
        <v>3</v>
      </c>
      <c r="W113" s="81">
        <f t="shared" ref="W113:W119" si="52">COUNTIF(E113:S113, "&gt;0")</f>
        <v>1</v>
      </c>
      <c r="X113" s="82">
        <f t="shared" si="42"/>
        <v>2.7080502011022101</v>
      </c>
      <c r="Y113" s="82">
        <f t="shared" si="43"/>
        <v>8.1241506033066297</v>
      </c>
      <c r="Z113" s="83"/>
      <c r="AA113" s="81">
        <f t="shared" ref="AA113:AA119" si="53">MAX(E113:S113)</f>
        <v>3</v>
      </c>
      <c r="AB113" s="84">
        <f t="shared" si="44"/>
        <v>1</v>
      </c>
    </row>
    <row r="114" spans="1:28" ht="16" x14ac:dyDescent="0.2">
      <c r="A114" s="16">
        <f t="shared" si="34"/>
        <v>112</v>
      </c>
      <c r="B114" s="145" t="s">
        <v>375</v>
      </c>
      <c r="C114" s="118" t="s">
        <v>371</v>
      </c>
      <c r="D114" s="90"/>
      <c r="E114" s="117"/>
      <c r="F114" s="118">
        <v>3</v>
      </c>
      <c r="G114" s="119">
        <v>3</v>
      </c>
      <c r="H114" s="120"/>
      <c r="I114" s="121"/>
      <c r="J114" s="122"/>
      <c r="K114" s="123"/>
      <c r="L114" s="124">
        <v>4</v>
      </c>
      <c r="M114" s="125"/>
      <c r="N114" s="126"/>
      <c r="O114" s="127"/>
      <c r="P114" s="119"/>
      <c r="Q114" s="128"/>
      <c r="R114" s="129"/>
      <c r="S114" s="130"/>
      <c r="T114" s="23">
        <f t="shared" si="35"/>
        <v>3</v>
      </c>
      <c r="U114" s="95"/>
      <c r="V114" s="80">
        <f t="shared" si="51"/>
        <v>10</v>
      </c>
      <c r="W114" s="81">
        <f t="shared" si="52"/>
        <v>3</v>
      </c>
      <c r="X114" s="82">
        <f t="shared" si="42"/>
        <v>1.6094379124341003</v>
      </c>
      <c r="Y114" s="82">
        <f t="shared" si="43"/>
        <v>16.094379124341003</v>
      </c>
      <c r="Z114" s="83"/>
      <c r="AA114" s="81">
        <f t="shared" si="53"/>
        <v>4</v>
      </c>
      <c r="AB114" s="84">
        <f t="shared" si="44"/>
        <v>0.4</v>
      </c>
    </row>
    <row r="115" spans="1:28" ht="16" x14ac:dyDescent="0.2">
      <c r="A115" s="16">
        <f t="shared" si="34"/>
        <v>113</v>
      </c>
      <c r="B115" s="145" t="s">
        <v>375</v>
      </c>
      <c r="C115" s="118" t="s">
        <v>376</v>
      </c>
      <c r="D115" s="90"/>
      <c r="E115" s="117"/>
      <c r="F115" s="118">
        <v>1</v>
      </c>
      <c r="G115" s="119">
        <v>2</v>
      </c>
      <c r="H115" s="120"/>
      <c r="I115" s="121"/>
      <c r="J115" s="122"/>
      <c r="K115" s="123"/>
      <c r="L115" s="124">
        <v>2</v>
      </c>
      <c r="M115" s="125"/>
      <c r="N115" s="126"/>
      <c r="O115" s="127"/>
      <c r="P115" s="119"/>
      <c r="Q115" s="128"/>
      <c r="R115" s="129"/>
      <c r="S115" s="130"/>
      <c r="T115" s="23">
        <f t="shared" si="35"/>
        <v>3</v>
      </c>
      <c r="U115" s="95"/>
      <c r="V115" s="80">
        <f t="shared" si="51"/>
        <v>5</v>
      </c>
      <c r="W115" s="81">
        <f t="shared" si="52"/>
        <v>3</v>
      </c>
      <c r="X115" s="82">
        <f t="shared" si="42"/>
        <v>1.6094379124341003</v>
      </c>
      <c r="Y115" s="82">
        <f t="shared" si="43"/>
        <v>8.0471895621705016</v>
      </c>
      <c r="Z115" s="83"/>
      <c r="AA115" s="81">
        <f t="shared" si="53"/>
        <v>2</v>
      </c>
      <c r="AB115" s="84">
        <f t="shared" si="44"/>
        <v>0.4</v>
      </c>
    </row>
    <row r="116" spans="1:28" ht="16" x14ac:dyDescent="0.2">
      <c r="A116" s="16">
        <f t="shared" si="34"/>
        <v>114</v>
      </c>
      <c r="B116" s="145" t="s">
        <v>375</v>
      </c>
      <c r="C116" s="118" t="s">
        <v>379</v>
      </c>
      <c r="D116" s="90"/>
      <c r="E116" s="117"/>
      <c r="F116" s="118">
        <v>2</v>
      </c>
      <c r="G116" s="119"/>
      <c r="H116" s="120"/>
      <c r="I116" s="121"/>
      <c r="J116" s="122"/>
      <c r="K116" s="123"/>
      <c r="L116" s="124"/>
      <c r="M116" s="125"/>
      <c r="N116" s="126"/>
      <c r="O116" s="127"/>
      <c r="P116" s="119"/>
      <c r="Q116" s="128"/>
      <c r="R116" s="129"/>
      <c r="S116" s="130"/>
      <c r="T116" s="23">
        <f t="shared" si="35"/>
        <v>1</v>
      </c>
      <c r="U116" s="95"/>
      <c r="V116" s="80">
        <f t="shared" si="51"/>
        <v>2</v>
      </c>
      <c r="W116" s="81">
        <f t="shared" si="52"/>
        <v>1</v>
      </c>
      <c r="X116" s="82">
        <f t="shared" si="42"/>
        <v>2.7080502011022101</v>
      </c>
      <c r="Y116" s="82">
        <f t="shared" si="43"/>
        <v>5.4161004022044201</v>
      </c>
      <c r="Z116" s="83"/>
      <c r="AA116" s="81">
        <f t="shared" si="53"/>
        <v>2</v>
      </c>
      <c r="AB116" s="84">
        <f t="shared" si="44"/>
        <v>1</v>
      </c>
    </row>
    <row r="117" spans="1:28" ht="16" x14ac:dyDescent="0.2">
      <c r="A117" s="16">
        <f t="shared" si="34"/>
        <v>115</v>
      </c>
      <c r="B117" s="145" t="s">
        <v>375</v>
      </c>
      <c r="C117" s="118" t="s">
        <v>372</v>
      </c>
      <c r="D117" s="90"/>
      <c r="E117" s="117"/>
      <c r="F117" s="118">
        <v>5</v>
      </c>
      <c r="G117" s="119"/>
      <c r="H117" s="120"/>
      <c r="I117" s="121"/>
      <c r="J117" s="122"/>
      <c r="K117" s="123"/>
      <c r="L117" s="124"/>
      <c r="M117" s="125"/>
      <c r="N117" s="126"/>
      <c r="O117" s="127"/>
      <c r="P117" s="119"/>
      <c r="Q117" s="128"/>
      <c r="R117" s="129"/>
      <c r="S117" s="130"/>
      <c r="T117" s="23">
        <f t="shared" si="35"/>
        <v>1</v>
      </c>
      <c r="U117" s="95"/>
      <c r="V117" s="80">
        <f t="shared" si="51"/>
        <v>5</v>
      </c>
      <c r="W117" s="81">
        <f t="shared" si="52"/>
        <v>1</v>
      </c>
      <c r="X117" s="82">
        <f t="shared" si="42"/>
        <v>2.7080502011022101</v>
      </c>
      <c r="Y117" s="82">
        <f t="shared" si="43"/>
        <v>13.540251005511051</v>
      </c>
      <c r="Z117" s="83"/>
      <c r="AA117" s="81">
        <f t="shared" si="53"/>
        <v>5</v>
      </c>
      <c r="AB117" s="84">
        <f t="shared" si="44"/>
        <v>1</v>
      </c>
    </row>
    <row r="118" spans="1:28" ht="16" x14ac:dyDescent="0.2">
      <c r="A118" s="16">
        <f t="shared" si="34"/>
        <v>116</v>
      </c>
      <c r="B118" s="145" t="s">
        <v>377</v>
      </c>
      <c r="C118" s="118" t="s">
        <v>405</v>
      </c>
      <c r="D118" s="90"/>
      <c r="E118" s="117"/>
      <c r="F118" s="118">
        <v>6</v>
      </c>
      <c r="G118" s="119"/>
      <c r="H118" s="120"/>
      <c r="I118" s="121"/>
      <c r="J118" s="122"/>
      <c r="K118" s="123"/>
      <c r="L118" s="124"/>
      <c r="M118" s="125"/>
      <c r="N118" s="126"/>
      <c r="O118" s="127"/>
      <c r="P118" s="119"/>
      <c r="Q118" s="128">
        <v>6</v>
      </c>
      <c r="R118" s="129"/>
      <c r="S118" s="130"/>
      <c r="T118" s="23">
        <f t="shared" si="35"/>
        <v>2</v>
      </c>
      <c r="U118" s="95"/>
      <c r="V118" s="80"/>
      <c r="W118" s="81"/>
      <c r="X118" s="82"/>
      <c r="Y118" s="82"/>
      <c r="Z118" s="83"/>
      <c r="AA118" s="81"/>
      <c r="AB118" s="84"/>
    </row>
    <row r="119" spans="1:28" ht="16" x14ac:dyDescent="0.2">
      <c r="A119" s="16">
        <f t="shared" si="34"/>
        <v>117</v>
      </c>
      <c r="B119" s="145" t="s">
        <v>377</v>
      </c>
      <c r="C119" s="118" t="s">
        <v>373</v>
      </c>
      <c r="D119" s="90"/>
      <c r="E119" s="117"/>
      <c r="F119" s="118">
        <v>1.5</v>
      </c>
      <c r="G119" s="119"/>
      <c r="H119" s="120"/>
      <c r="I119" s="121"/>
      <c r="J119" s="122"/>
      <c r="K119" s="123"/>
      <c r="L119" s="124">
        <v>2</v>
      </c>
      <c r="M119" s="125"/>
      <c r="N119" s="126"/>
      <c r="O119" s="127"/>
      <c r="P119" s="119"/>
      <c r="Q119" s="128">
        <v>1.5</v>
      </c>
      <c r="R119" s="129"/>
      <c r="S119" s="130"/>
      <c r="T119" s="23">
        <f t="shared" si="35"/>
        <v>3</v>
      </c>
      <c r="U119" s="95"/>
      <c r="V119" s="80">
        <f t="shared" si="51"/>
        <v>5</v>
      </c>
      <c r="W119" s="81">
        <f t="shared" si="52"/>
        <v>3</v>
      </c>
      <c r="X119" s="82">
        <f t="shared" si="42"/>
        <v>1.6094379124341003</v>
      </c>
      <c r="Y119" s="82">
        <f t="shared" si="43"/>
        <v>8.0471895621705016</v>
      </c>
      <c r="Z119" s="83"/>
      <c r="AA119" s="81">
        <f t="shared" si="53"/>
        <v>2</v>
      </c>
      <c r="AB119" s="84">
        <f t="shared" si="44"/>
        <v>0.4</v>
      </c>
    </row>
    <row r="120" spans="1:28" ht="17" thickBot="1" x14ac:dyDescent="0.25">
      <c r="A120" s="16">
        <f t="shared" si="34"/>
        <v>118</v>
      </c>
      <c r="B120" s="145" t="s">
        <v>377</v>
      </c>
      <c r="C120" s="118" t="s">
        <v>374</v>
      </c>
      <c r="D120" s="55"/>
      <c r="E120" s="117"/>
      <c r="F120" s="118">
        <v>4</v>
      </c>
      <c r="G120" s="119">
        <v>4</v>
      </c>
      <c r="H120" s="120"/>
      <c r="I120" s="121"/>
      <c r="J120" s="122"/>
      <c r="K120" s="123"/>
      <c r="L120" s="124">
        <v>1</v>
      </c>
      <c r="M120" s="125"/>
      <c r="N120" s="126"/>
      <c r="O120" s="127"/>
      <c r="P120" s="119"/>
      <c r="Q120" s="128">
        <v>2</v>
      </c>
      <c r="R120" s="129"/>
      <c r="S120" s="130"/>
      <c r="T120" s="23">
        <f t="shared" si="35"/>
        <v>4</v>
      </c>
      <c r="U120" s="175"/>
      <c r="V120" s="80">
        <f>SUM(E120:S120)</f>
        <v>11</v>
      </c>
      <c r="W120" s="81">
        <f>COUNTIF(E120:S120, "&gt;0")</f>
        <v>4</v>
      </c>
      <c r="X120" s="82">
        <f>LN(15/W120)</f>
        <v>1.3217558399823195</v>
      </c>
      <c r="Y120" s="82">
        <f>V120*X120</f>
        <v>14.539314239805515</v>
      </c>
      <c r="Z120" s="83"/>
      <c r="AA120" s="81">
        <f>MAX(E120:S120)</f>
        <v>4</v>
      </c>
      <c r="AB120" s="84">
        <f>IFERROR(AA120/V120,"")</f>
        <v>0.36363636363636365</v>
      </c>
    </row>
    <row r="121" spans="1:28" ht="16" x14ac:dyDescent="0.2">
      <c r="A121" s="16">
        <f t="shared" si="34"/>
        <v>119</v>
      </c>
      <c r="B121" s="145" t="s">
        <v>377</v>
      </c>
      <c r="C121" s="119" t="s">
        <v>380</v>
      </c>
      <c r="D121" s="90"/>
      <c r="E121" s="131"/>
      <c r="F121" s="132"/>
      <c r="G121" s="133">
        <v>2.5</v>
      </c>
      <c r="H121" s="134"/>
      <c r="I121" s="135"/>
      <c r="J121" s="136"/>
      <c r="K121" s="137"/>
      <c r="L121" s="138"/>
      <c r="M121" s="139"/>
      <c r="N121" s="140"/>
      <c r="O121" s="141"/>
      <c r="P121" s="133"/>
      <c r="Q121" s="142"/>
      <c r="R121" s="143"/>
      <c r="S121" s="144"/>
      <c r="T121" s="23">
        <f t="shared" si="35"/>
        <v>1</v>
      </c>
      <c r="U121" s="175"/>
      <c r="V121" s="80">
        <f t="shared" ref="V121:V126" si="54">SUM(E121:S121)</f>
        <v>2.5</v>
      </c>
      <c r="W121" s="81">
        <f t="shared" ref="W121:W126" si="55">COUNTIF(E121:S121, "&gt;0")</f>
        <v>1</v>
      </c>
      <c r="X121" s="82">
        <f t="shared" ref="X121:X126" si="56">LN(15/W121)</f>
        <v>2.7080502011022101</v>
      </c>
      <c r="Y121" s="82">
        <f t="shared" ref="Y121:Y126" si="57">V121*X121</f>
        <v>6.7701255027555254</v>
      </c>
      <c r="Z121" s="83"/>
      <c r="AA121" s="81">
        <f t="shared" ref="AA121:AA126" si="58">MAX(E121:S121)</f>
        <v>2.5</v>
      </c>
      <c r="AB121" s="84">
        <f t="shared" ref="AB121:AB126" si="59">IFERROR(AA121/V121,"")</f>
        <v>1</v>
      </c>
    </row>
    <row r="122" spans="1:28" ht="16" x14ac:dyDescent="0.2">
      <c r="A122" s="16">
        <f t="shared" si="34"/>
        <v>120</v>
      </c>
      <c r="B122" s="177" t="s">
        <v>375</v>
      </c>
      <c r="C122" s="119" t="s">
        <v>381</v>
      </c>
      <c r="D122" s="176">
        <v>4</v>
      </c>
      <c r="E122" s="131"/>
      <c r="F122" s="132"/>
      <c r="G122" s="133">
        <v>4</v>
      </c>
      <c r="H122" s="134"/>
      <c r="I122" s="135"/>
      <c r="J122" s="136"/>
      <c r="K122" s="137"/>
      <c r="L122" s="138"/>
      <c r="M122" s="139"/>
      <c r="N122" s="140"/>
      <c r="O122" s="141"/>
      <c r="P122" s="133"/>
      <c r="Q122" s="142"/>
      <c r="R122" s="143"/>
      <c r="S122" s="144"/>
      <c r="T122" s="23">
        <f t="shared" si="35"/>
        <v>1</v>
      </c>
      <c r="U122" s="175"/>
      <c r="V122" s="80">
        <f t="shared" si="54"/>
        <v>4</v>
      </c>
      <c r="W122" s="81">
        <f>COUNTIF(E122:S122, "&gt;0")</f>
        <v>1</v>
      </c>
      <c r="X122" s="82">
        <f t="shared" si="56"/>
        <v>2.7080502011022101</v>
      </c>
      <c r="Y122" s="82">
        <f t="shared" si="57"/>
        <v>10.83220080440884</v>
      </c>
      <c r="Z122" s="83"/>
      <c r="AA122" s="81">
        <f t="shared" si="58"/>
        <v>4</v>
      </c>
      <c r="AB122" s="84">
        <f t="shared" si="59"/>
        <v>1</v>
      </c>
    </row>
    <row r="123" spans="1:28" ht="16" x14ac:dyDescent="0.2">
      <c r="A123" s="16">
        <f t="shared" si="34"/>
        <v>121</v>
      </c>
      <c r="B123" s="178" t="s">
        <v>382</v>
      </c>
      <c r="C123" s="119" t="s">
        <v>383</v>
      </c>
      <c r="D123" s="176">
        <v>4</v>
      </c>
      <c r="E123" s="131"/>
      <c r="F123" s="132"/>
      <c r="G123" s="133">
        <v>4</v>
      </c>
      <c r="H123" s="134"/>
      <c r="I123" s="135"/>
      <c r="J123" s="136"/>
      <c r="K123" s="137"/>
      <c r="L123" s="138"/>
      <c r="M123" s="139"/>
      <c r="N123" s="140"/>
      <c r="O123" s="141"/>
      <c r="P123" s="133"/>
      <c r="Q123" s="142"/>
      <c r="R123" s="143"/>
      <c r="S123" s="144"/>
      <c r="T123" s="23">
        <f t="shared" si="35"/>
        <v>1</v>
      </c>
      <c r="U123" s="175"/>
      <c r="V123" s="80">
        <f t="shared" si="54"/>
        <v>4</v>
      </c>
      <c r="W123" s="81">
        <f t="shared" si="55"/>
        <v>1</v>
      </c>
      <c r="X123" s="82">
        <f t="shared" si="56"/>
        <v>2.7080502011022101</v>
      </c>
      <c r="Y123" s="82">
        <f t="shared" si="57"/>
        <v>10.83220080440884</v>
      </c>
      <c r="Z123" s="83"/>
      <c r="AA123" s="81">
        <f t="shared" si="58"/>
        <v>4</v>
      </c>
      <c r="AB123" s="84">
        <f t="shared" si="59"/>
        <v>1</v>
      </c>
    </row>
    <row r="124" spans="1:28" ht="16" x14ac:dyDescent="0.2">
      <c r="A124" s="16">
        <f t="shared" si="34"/>
        <v>122</v>
      </c>
      <c r="B124" s="81" t="s">
        <v>375</v>
      </c>
      <c r="C124" s="134" t="s">
        <v>384</v>
      </c>
      <c r="E124" s="131"/>
      <c r="F124" s="132"/>
      <c r="G124" s="133"/>
      <c r="H124" s="134">
        <v>4</v>
      </c>
      <c r="I124" s="135"/>
      <c r="J124" s="136"/>
      <c r="K124" s="137">
        <v>10</v>
      </c>
      <c r="L124" s="138"/>
      <c r="M124" s="139"/>
      <c r="N124" s="140"/>
      <c r="O124" s="141"/>
      <c r="P124" s="133"/>
      <c r="Q124" s="142"/>
      <c r="R124" s="143"/>
      <c r="S124" s="144"/>
      <c r="T124" s="23">
        <f t="shared" si="35"/>
        <v>2</v>
      </c>
      <c r="U124" s="175"/>
      <c r="V124" s="80">
        <f t="shared" si="54"/>
        <v>14</v>
      </c>
      <c r="W124" s="81">
        <f t="shared" si="55"/>
        <v>2</v>
      </c>
      <c r="X124" s="82">
        <f t="shared" si="56"/>
        <v>2.0149030205422647</v>
      </c>
      <c r="Y124" s="82">
        <f t="shared" si="57"/>
        <v>28.208642287591704</v>
      </c>
      <c r="Z124" s="83"/>
      <c r="AA124" s="81">
        <f t="shared" si="58"/>
        <v>10</v>
      </c>
      <c r="AB124" s="84">
        <f t="shared" si="59"/>
        <v>0.7142857142857143</v>
      </c>
    </row>
    <row r="125" spans="1:28" ht="16" x14ac:dyDescent="0.2">
      <c r="A125" s="16">
        <f t="shared" si="34"/>
        <v>123</v>
      </c>
      <c r="B125" s="81" t="s">
        <v>375</v>
      </c>
      <c r="C125" s="134" t="s">
        <v>385</v>
      </c>
      <c r="E125" s="131"/>
      <c r="F125" s="132"/>
      <c r="G125" s="133"/>
      <c r="H125" s="134">
        <v>4</v>
      </c>
      <c r="I125" s="135"/>
      <c r="J125" s="136"/>
      <c r="K125" s="137">
        <v>6</v>
      </c>
      <c r="L125" s="138"/>
      <c r="M125" s="139"/>
      <c r="N125" s="140"/>
      <c r="O125" s="141"/>
      <c r="P125" s="133"/>
      <c r="Q125" s="142"/>
      <c r="R125" s="143"/>
      <c r="S125" s="144"/>
      <c r="T125" s="23">
        <f t="shared" si="35"/>
        <v>2</v>
      </c>
      <c r="U125" s="175"/>
      <c r="V125" s="80">
        <f t="shared" si="54"/>
        <v>10</v>
      </c>
      <c r="W125" s="81">
        <f t="shared" si="55"/>
        <v>2</v>
      </c>
      <c r="X125" s="82">
        <f t="shared" si="56"/>
        <v>2.0149030205422647</v>
      </c>
      <c r="Y125" s="82">
        <f t="shared" si="57"/>
        <v>20.149030205422648</v>
      </c>
      <c r="Z125" s="83"/>
      <c r="AA125" s="81">
        <f t="shared" si="58"/>
        <v>6</v>
      </c>
      <c r="AB125" s="84">
        <f t="shared" si="59"/>
        <v>0.6</v>
      </c>
    </row>
    <row r="126" spans="1:28" ht="16" x14ac:dyDescent="0.2">
      <c r="A126" s="16">
        <f t="shared" si="34"/>
        <v>124</v>
      </c>
      <c r="B126" s="81" t="s">
        <v>375</v>
      </c>
      <c r="C126" s="134" t="s">
        <v>390</v>
      </c>
      <c r="E126" s="131"/>
      <c r="F126" s="132"/>
      <c r="G126" s="133"/>
      <c r="H126" s="134">
        <v>2</v>
      </c>
      <c r="I126" s="135"/>
      <c r="J126" s="136"/>
      <c r="K126" s="137">
        <v>4</v>
      </c>
      <c r="L126" s="138"/>
      <c r="M126" s="139"/>
      <c r="N126" s="140"/>
      <c r="O126" s="141">
        <v>9</v>
      </c>
      <c r="P126" s="133"/>
      <c r="Q126" s="142"/>
      <c r="R126" s="143"/>
      <c r="S126" s="144"/>
      <c r="T126" s="23">
        <f t="shared" si="35"/>
        <v>3</v>
      </c>
      <c r="U126" s="175"/>
      <c r="V126" s="80">
        <f t="shared" si="54"/>
        <v>15</v>
      </c>
      <c r="W126" s="81">
        <f t="shared" si="55"/>
        <v>3</v>
      </c>
      <c r="X126" s="82">
        <f t="shared" si="56"/>
        <v>1.6094379124341003</v>
      </c>
      <c r="Y126" s="82">
        <f t="shared" si="57"/>
        <v>24.141568686511505</v>
      </c>
      <c r="Z126" s="83"/>
      <c r="AA126" s="81">
        <f t="shared" si="58"/>
        <v>9</v>
      </c>
      <c r="AB126" s="84">
        <f t="shared" si="59"/>
        <v>0.6</v>
      </c>
    </row>
    <row r="127" spans="1:28" ht="16" x14ac:dyDescent="0.2">
      <c r="A127" s="16">
        <f t="shared" si="34"/>
        <v>125</v>
      </c>
      <c r="B127" s="81" t="s">
        <v>375</v>
      </c>
      <c r="C127" s="141" t="s">
        <v>400</v>
      </c>
      <c r="E127" s="131"/>
      <c r="F127" s="132"/>
      <c r="G127" s="133"/>
      <c r="H127" s="134"/>
      <c r="I127" s="135"/>
      <c r="J127" s="136"/>
      <c r="K127" s="137"/>
      <c r="L127" s="138"/>
      <c r="M127" s="139"/>
      <c r="N127" s="140"/>
      <c r="O127" s="141">
        <v>10</v>
      </c>
      <c r="P127" s="133"/>
      <c r="Q127" s="142"/>
      <c r="R127" s="143"/>
      <c r="S127" s="144"/>
      <c r="T127" s="23">
        <f>COUNTA(E127:S127)</f>
        <v>1</v>
      </c>
      <c r="U127" s="175"/>
      <c r="V127" s="80">
        <f>SUM(E127:S127)</f>
        <v>10</v>
      </c>
      <c r="W127" s="81">
        <f>COUNTIF(E127:S127, "&gt;0")</f>
        <v>1</v>
      </c>
      <c r="X127" s="82">
        <f>LN(15/W127)</f>
        <v>2.7080502011022101</v>
      </c>
      <c r="Y127" s="82">
        <f>V127*X127</f>
        <v>27.080502011022102</v>
      </c>
      <c r="Z127" s="83"/>
      <c r="AA127" s="81">
        <f>MAX(E127:S127)</f>
        <v>10</v>
      </c>
      <c r="AB127" s="84">
        <f>IFERROR(AA127/V127,"")</f>
        <v>1</v>
      </c>
    </row>
    <row r="128" spans="1:28" ht="16" x14ac:dyDescent="0.2">
      <c r="A128" s="16">
        <f t="shared" si="34"/>
        <v>126</v>
      </c>
      <c r="B128" s="81" t="s">
        <v>382</v>
      </c>
      <c r="C128" s="141" t="s">
        <v>401</v>
      </c>
      <c r="E128" s="131"/>
      <c r="F128" s="132"/>
      <c r="G128" s="133"/>
      <c r="H128" s="134"/>
      <c r="I128" s="135"/>
      <c r="J128" s="136"/>
      <c r="K128" s="137"/>
      <c r="L128" s="138"/>
      <c r="M128" s="139"/>
      <c r="N128" s="140"/>
      <c r="O128" s="141">
        <v>4</v>
      </c>
      <c r="P128" s="133"/>
      <c r="Q128" s="142"/>
      <c r="R128" s="143"/>
      <c r="S128" s="144"/>
      <c r="T128" s="23">
        <f>COUNTA(E128:S128)</f>
        <v>1</v>
      </c>
      <c r="U128" s="175"/>
      <c r="V128" s="80">
        <f>SUM(E128:S128)</f>
        <v>4</v>
      </c>
      <c r="W128" s="81">
        <f>COUNTIF(E128:S128, "&gt;0")</f>
        <v>1</v>
      </c>
      <c r="X128" s="82">
        <f>LN(15/W128)</f>
        <v>2.7080502011022101</v>
      </c>
      <c r="Y128" s="82">
        <f>V128*X128</f>
        <v>10.83220080440884</v>
      </c>
      <c r="Z128" s="83"/>
      <c r="AA128" s="81">
        <f>MAX(E128:S128)</f>
        <v>4</v>
      </c>
      <c r="AB128" s="84">
        <f>IFERROR(AA128/V128,"")</f>
        <v>1</v>
      </c>
    </row>
    <row r="129" spans="1:29" ht="16" x14ac:dyDescent="0.2">
      <c r="A129" s="16">
        <f t="shared" si="34"/>
        <v>127</v>
      </c>
      <c r="B129" s="81" t="s">
        <v>377</v>
      </c>
      <c r="C129" s="141" t="s">
        <v>402</v>
      </c>
      <c r="E129" s="131"/>
      <c r="F129" s="132"/>
      <c r="G129" s="133">
        <v>1</v>
      </c>
      <c r="H129" s="134"/>
      <c r="I129" s="135"/>
      <c r="J129" s="136"/>
      <c r="K129" s="137">
        <v>2</v>
      </c>
      <c r="L129" s="138"/>
      <c r="M129" s="139"/>
      <c r="N129" s="140"/>
      <c r="O129" s="141">
        <v>7</v>
      </c>
      <c r="P129" s="133"/>
      <c r="Q129" s="142"/>
      <c r="R129" s="143"/>
      <c r="S129" s="144"/>
      <c r="T129" s="23">
        <f>COUNTA(E129:S129)</f>
        <v>3</v>
      </c>
      <c r="U129" s="175"/>
      <c r="V129" s="80">
        <f>SUM(E129:S129)</f>
        <v>10</v>
      </c>
      <c r="W129" s="81">
        <f>COUNTIF(E129:S129, "&gt;0")</f>
        <v>3</v>
      </c>
      <c r="X129" s="82">
        <f>LN(15/W129)</f>
        <v>1.6094379124341003</v>
      </c>
      <c r="Y129" s="82">
        <f>V129*X129</f>
        <v>16.094379124341003</v>
      </c>
      <c r="Z129" s="83"/>
      <c r="AA129" s="81">
        <f>MAX(E129:S129)</f>
        <v>7</v>
      </c>
      <c r="AB129" s="84">
        <f>IFERROR(AA129/V129,"")</f>
        <v>0.7</v>
      </c>
    </row>
    <row r="130" spans="1:29" s="184" customFormat="1" ht="16" x14ac:dyDescent="0.2">
      <c r="A130" s="16">
        <f t="shared" si="34"/>
        <v>128</v>
      </c>
      <c r="B130" s="182" t="s">
        <v>377</v>
      </c>
      <c r="C130" s="183" t="s">
        <v>416</v>
      </c>
      <c r="E130" s="185"/>
      <c r="F130" s="186"/>
      <c r="G130" s="187"/>
      <c r="H130" s="188">
        <v>5</v>
      </c>
      <c r="I130" s="189"/>
      <c r="J130" s="190"/>
      <c r="K130" s="191">
        <v>11</v>
      </c>
      <c r="L130" s="192"/>
      <c r="M130" s="193"/>
      <c r="N130" s="194"/>
      <c r="O130" s="183">
        <v>15</v>
      </c>
      <c r="P130" s="187"/>
      <c r="Q130" s="195"/>
      <c r="R130" s="196"/>
      <c r="S130" s="197"/>
      <c r="T130" s="23">
        <f>COUNTA(E130:S130)</f>
        <v>3</v>
      </c>
      <c r="U130" s="175"/>
      <c r="V130" s="80">
        <f>SUM(E130:S130)</f>
        <v>31</v>
      </c>
      <c r="W130" s="81">
        <f>COUNTIF(E130:S130, "&gt;0")</f>
        <v>3</v>
      </c>
      <c r="X130" s="82">
        <f>LN(15/W130)</f>
        <v>1.6094379124341003</v>
      </c>
      <c r="Y130" s="82">
        <f>V130*X130</f>
        <v>49.892575285457106</v>
      </c>
      <c r="Z130" s="83"/>
      <c r="AA130" s="81">
        <f>MAX(E130:S130)</f>
        <v>15</v>
      </c>
      <c r="AB130" s="84">
        <f>IFERROR(AA130/V130,"")</f>
        <v>0.4838709677419355</v>
      </c>
      <c r="AC130"/>
    </row>
    <row r="131" spans="1:29" ht="16" x14ac:dyDescent="0.2">
      <c r="A131" s="16">
        <f t="shared" si="34"/>
        <v>129</v>
      </c>
      <c r="B131" s="145" t="s">
        <v>377</v>
      </c>
      <c r="C131" s="135" t="s">
        <v>386</v>
      </c>
      <c r="E131" s="131"/>
      <c r="F131" s="132"/>
      <c r="G131" s="133"/>
      <c r="H131" s="134"/>
      <c r="I131" s="135">
        <v>4.5</v>
      </c>
      <c r="J131" s="136"/>
      <c r="K131" s="137"/>
      <c r="L131" s="138"/>
      <c r="M131" s="139"/>
      <c r="N131" s="140"/>
      <c r="O131" s="141"/>
      <c r="P131" s="133"/>
      <c r="Q131" s="142"/>
      <c r="R131" s="143"/>
      <c r="S131" s="144"/>
      <c r="T131" s="23">
        <f t="shared" si="35"/>
        <v>1</v>
      </c>
      <c r="U131" s="175"/>
      <c r="V131" s="80">
        <f t="shared" ref="V131:V162" si="60">SUM(E131:S131)</f>
        <v>4.5</v>
      </c>
      <c r="W131" s="81">
        <f t="shared" ref="W131:W162" si="61">COUNTIF(E131:S131, "&gt;0")</f>
        <v>1</v>
      </c>
      <c r="X131" s="82">
        <f t="shared" ref="X131:X162" si="62">LN(15/W131)</f>
        <v>2.7080502011022101</v>
      </c>
      <c r="Y131" s="82">
        <f t="shared" ref="Y131:Y162" si="63">V131*X131</f>
        <v>12.186225904959946</v>
      </c>
      <c r="Z131" s="83"/>
      <c r="AA131" s="81">
        <f t="shared" ref="AA131:AA162" si="64">MAX(E131:S131)</f>
        <v>4.5</v>
      </c>
      <c r="AB131" s="84">
        <f t="shared" ref="AB131:AB162" si="65">IFERROR(AA131/V131,"")</f>
        <v>1</v>
      </c>
    </row>
    <row r="132" spans="1:29" ht="16" x14ac:dyDescent="0.2">
      <c r="A132" s="16">
        <f t="shared" si="34"/>
        <v>130</v>
      </c>
      <c r="B132" s="81" t="s">
        <v>375</v>
      </c>
      <c r="C132" s="135" t="s">
        <v>281</v>
      </c>
      <c r="E132" s="131"/>
      <c r="F132" s="132"/>
      <c r="G132" s="133"/>
      <c r="H132" s="134"/>
      <c r="I132" s="135">
        <v>3</v>
      </c>
      <c r="J132" s="136"/>
      <c r="K132" s="137"/>
      <c r="L132" s="138"/>
      <c r="M132" s="139"/>
      <c r="N132" s="140"/>
      <c r="O132" s="141"/>
      <c r="P132" s="133"/>
      <c r="Q132" s="142"/>
      <c r="R132" s="143"/>
      <c r="S132" s="144"/>
      <c r="T132" s="23">
        <f t="shared" si="35"/>
        <v>1</v>
      </c>
      <c r="U132" s="175"/>
      <c r="V132" s="80">
        <f t="shared" si="60"/>
        <v>3</v>
      </c>
      <c r="W132" s="81">
        <f t="shared" si="61"/>
        <v>1</v>
      </c>
      <c r="X132" s="82">
        <f t="shared" si="62"/>
        <v>2.7080502011022101</v>
      </c>
      <c r="Y132" s="82">
        <f t="shared" si="63"/>
        <v>8.1241506033066297</v>
      </c>
      <c r="Z132" s="83"/>
      <c r="AA132" s="81">
        <f t="shared" si="64"/>
        <v>3</v>
      </c>
      <c r="AB132" s="84">
        <f t="shared" si="65"/>
        <v>1</v>
      </c>
    </row>
    <row r="133" spans="1:29" ht="16" x14ac:dyDescent="0.2">
      <c r="A133" s="16">
        <f t="shared" ref="A133:A163" si="66">1+A132</f>
        <v>131</v>
      </c>
      <c r="B133" s="81" t="s">
        <v>375</v>
      </c>
      <c r="C133" s="135" t="s">
        <v>387</v>
      </c>
      <c r="E133" s="131"/>
      <c r="F133" s="132"/>
      <c r="G133" s="133"/>
      <c r="H133" s="134"/>
      <c r="I133" s="135">
        <v>3</v>
      </c>
      <c r="J133" s="136"/>
      <c r="K133" s="137"/>
      <c r="L133" s="138"/>
      <c r="M133" s="139"/>
      <c r="N133" s="140"/>
      <c r="O133" s="141"/>
      <c r="P133" s="133"/>
      <c r="Q133" s="142"/>
      <c r="R133" s="143"/>
      <c r="S133" s="144"/>
      <c r="T133" s="23">
        <f t="shared" si="35"/>
        <v>1</v>
      </c>
      <c r="U133" s="175"/>
      <c r="V133" s="80">
        <f t="shared" si="60"/>
        <v>3</v>
      </c>
      <c r="W133" s="81">
        <f t="shared" si="61"/>
        <v>1</v>
      </c>
      <c r="X133" s="82">
        <f t="shared" si="62"/>
        <v>2.7080502011022101</v>
      </c>
      <c r="Y133" s="82">
        <f t="shared" si="63"/>
        <v>8.1241506033066297</v>
      </c>
      <c r="Z133" s="83"/>
      <c r="AA133" s="81">
        <f t="shared" si="64"/>
        <v>3</v>
      </c>
      <c r="AB133" s="84">
        <f t="shared" si="65"/>
        <v>1</v>
      </c>
    </row>
    <row r="134" spans="1:29" ht="16" x14ac:dyDescent="0.2">
      <c r="A134" s="16">
        <f t="shared" si="66"/>
        <v>132</v>
      </c>
      <c r="B134" s="81" t="s">
        <v>375</v>
      </c>
      <c r="C134" s="136" t="s">
        <v>388</v>
      </c>
      <c r="E134" s="131"/>
      <c r="F134" s="132"/>
      <c r="G134" s="133"/>
      <c r="H134" s="134"/>
      <c r="I134" s="135"/>
      <c r="J134" s="136">
        <v>5</v>
      </c>
      <c r="K134" s="137"/>
      <c r="L134" s="138"/>
      <c r="M134" s="139"/>
      <c r="N134" s="140"/>
      <c r="O134" s="141"/>
      <c r="P134" s="133"/>
      <c r="Q134" s="142"/>
      <c r="R134" s="143"/>
      <c r="S134" s="144"/>
      <c r="T134" s="23">
        <f t="shared" ref="T134:T150" si="67">COUNTA(E134:S134)</f>
        <v>1</v>
      </c>
      <c r="U134" s="175"/>
      <c r="V134" s="80">
        <f t="shared" si="60"/>
        <v>5</v>
      </c>
      <c r="W134" s="81">
        <f t="shared" si="61"/>
        <v>1</v>
      </c>
      <c r="X134" s="82">
        <f t="shared" si="62"/>
        <v>2.7080502011022101</v>
      </c>
      <c r="Y134" s="82">
        <f t="shared" si="63"/>
        <v>13.540251005511051</v>
      </c>
      <c r="Z134" s="83"/>
      <c r="AA134" s="81">
        <f t="shared" si="64"/>
        <v>5</v>
      </c>
      <c r="AB134" s="84">
        <f t="shared" si="65"/>
        <v>1</v>
      </c>
    </row>
    <row r="135" spans="1:29" ht="16" x14ac:dyDescent="0.2">
      <c r="A135" s="16">
        <f t="shared" si="66"/>
        <v>133</v>
      </c>
      <c r="B135" s="81" t="s">
        <v>375</v>
      </c>
      <c r="C135" s="136" t="s">
        <v>389</v>
      </c>
      <c r="E135" s="131"/>
      <c r="F135" s="132"/>
      <c r="G135" s="133"/>
      <c r="H135" s="134"/>
      <c r="I135" s="135"/>
      <c r="J135" s="136">
        <v>7</v>
      </c>
      <c r="K135" s="137"/>
      <c r="L135" s="138"/>
      <c r="M135" s="139"/>
      <c r="N135" s="140"/>
      <c r="O135" s="141"/>
      <c r="P135" s="133"/>
      <c r="Q135" s="142"/>
      <c r="R135" s="143"/>
      <c r="S135" s="144"/>
      <c r="T135" s="23">
        <f t="shared" si="67"/>
        <v>1</v>
      </c>
      <c r="U135" s="175"/>
      <c r="V135" s="80">
        <f t="shared" si="60"/>
        <v>7</v>
      </c>
      <c r="W135" s="81">
        <f t="shared" si="61"/>
        <v>1</v>
      </c>
      <c r="X135" s="82">
        <f t="shared" si="62"/>
        <v>2.7080502011022101</v>
      </c>
      <c r="Y135" s="82">
        <f t="shared" si="63"/>
        <v>18.95635140771547</v>
      </c>
      <c r="Z135" s="83"/>
      <c r="AA135" s="81">
        <f t="shared" si="64"/>
        <v>7</v>
      </c>
      <c r="AB135" s="84">
        <f t="shared" si="65"/>
        <v>1</v>
      </c>
    </row>
    <row r="136" spans="1:29" ht="16" x14ac:dyDescent="0.2">
      <c r="A136" s="16">
        <f t="shared" si="66"/>
        <v>134</v>
      </c>
      <c r="B136" s="81" t="s">
        <v>375</v>
      </c>
      <c r="C136" s="139" t="s">
        <v>391</v>
      </c>
      <c r="E136" s="131"/>
      <c r="F136" s="132"/>
      <c r="G136" s="133"/>
      <c r="H136" s="134"/>
      <c r="I136" s="135"/>
      <c r="J136" s="136"/>
      <c r="K136" s="137"/>
      <c r="L136" s="138"/>
      <c r="M136" s="139">
        <v>5</v>
      </c>
      <c r="N136" s="140"/>
      <c r="O136" s="141"/>
      <c r="P136" s="133"/>
      <c r="Q136" s="142"/>
      <c r="R136" s="143"/>
      <c r="S136" s="144"/>
      <c r="T136" s="23">
        <f t="shared" si="67"/>
        <v>1</v>
      </c>
      <c r="U136" s="175"/>
      <c r="V136" s="80">
        <f t="shared" si="60"/>
        <v>5</v>
      </c>
      <c r="W136" s="81">
        <f t="shared" si="61"/>
        <v>1</v>
      </c>
      <c r="X136" s="82">
        <f t="shared" si="62"/>
        <v>2.7080502011022101</v>
      </c>
      <c r="Y136" s="82">
        <f t="shared" si="63"/>
        <v>13.540251005511051</v>
      </c>
      <c r="Z136" s="83"/>
      <c r="AA136" s="81">
        <f t="shared" si="64"/>
        <v>5</v>
      </c>
      <c r="AB136" s="84">
        <f t="shared" si="65"/>
        <v>1</v>
      </c>
    </row>
    <row r="137" spans="1:29" ht="16" x14ac:dyDescent="0.2">
      <c r="A137" s="16">
        <f t="shared" si="66"/>
        <v>135</v>
      </c>
      <c r="B137" s="81" t="s">
        <v>375</v>
      </c>
      <c r="C137" s="139" t="s">
        <v>392</v>
      </c>
      <c r="E137" s="131"/>
      <c r="F137" s="132"/>
      <c r="G137" s="133"/>
      <c r="H137" s="134"/>
      <c r="I137" s="135"/>
      <c r="J137" s="136"/>
      <c r="K137" s="137"/>
      <c r="L137" s="138"/>
      <c r="M137" s="139">
        <v>6</v>
      </c>
      <c r="N137" s="140"/>
      <c r="O137" s="141"/>
      <c r="P137" s="133"/>
      <c r="Q137" s="142"/>
      <c r="R137" s="143"/>
      <c r="S137" s="144"/>
      <c r="T137" s="23">
        <f t="shared" si="67"/>
        <v>1</v>
      </c>
      <c r="U137" s="175"/>
      <c r="V137" s="80">
        <f t="shared" si="60"/>
        <v>6</v>
      </c>
      <c r="W137" s="81">
        <f t="shared" si="61"/>
        <v>1</v>
      </c>
      <c r="X137" s="82">
        <f t="shared" si="62"/>
        <v>2.7080502011022101</v>
      </c>
      <c r="Y137" s="82">
        <f t="shared" si="63"/>
        <v>16.248301206613259</v>
      </c>
      <c r="Z137" s="83"/>
      <c r="AA137" s="81">
        <f t="shared" si="64"/>
        <v>6</v>
      </c>
      <c r="AB137" s="84">
        <f t="shared" si="65"/>
        <v>1</v>
      </c>
    </row>
    <row r="138" spans="1:29" ht="16" x14ac:dyDescent="0.2">
      <c r="A138" s="16">
        <f t="shared" si="66"/>
        <v>136</v>
      </c>
      <c r="B138" s="81" t="s">
        <v>375</v>
      </c>
      <c r="C138" s="139" t="s">
        <v>393</v>
      </c>
      <c r="E138" s="131"/>
      <c r="F138" s="132"/>
      <c r="G138" s="133"/>
      <c r="H138" s="134"/>
      <c r="I138" s="135"/>
      <c r="J138" s="136"/>
      <c r="K138" s="137"/>
      <c r="L138" s="138"/>
      <c r="M138" s="139">
        <v>4</v>
      </c>
      <c r="N138" s="140"/>
      <c r="O138" s="141"/>
      <c r="P138" s="133"/>
      <c r="Q138" s="142"/>
      <c r="R138" s="143"/>
      <c r="S138" s="144"/>
      <c r="T138" s="23">
        <f t="shared" si="67"/>
        <v>1</v>
      </c>
      <c r="U138" s="175"/>
      <c r="V138" s="80">
        <f t="shared" si="60"/>
        <v>4</v>
      </c>
      <c r="W138" s="81">
        <f t="shared" si="61"/>
        <v>1</v>
      </c>
      <c r="X138" s="82">
        <f t="shared" si="62"/>
        <v>2.7080502011022101</v>
      </c>
      <c r="Y138" s="82">
        <f t="shared" si="63"/>
        <v>10.83220080440884</v>
      </c>
      <c r="Z138" s="83"/>
      <c r="AA138" s="81">
        <f t="shared" si="64"/>
        <v>4</v>
      </c>
      <c r="AB138" s="84">
        <f t="shared" si="65"/>
        <v>1</v>
      </c>
    </row>
    <row r="139" spans="1:29" ht="16" x14ac:dyDescent="0.2">
      <c r="A139" s="16">
        <f t="shared" si="66"/>
        <v>137</v>
      </c>
      <c r="B139" s="81" t="s">
        <v>382</v>
      </c>
      <c r="C139" s="139" t="s">
        <v>394</v>
      </c>
      <c r="E139" s="131"/>
      <c r="F139" s="132"/>
      <c r="G139" s="133"/>
      <c r="H139" s="134"/>
      <c r="I139" s="135"/>
      <c r="J139" s="136"/>
      <c r="K139" s="137"/>
      <c r="L139" s="138"/>
      <c r="M139" s="139">
        <v>6</v>
      </c>
      <c r="N139" s="140"/>
      <c r="O139" s="141"/>
      <c r="P139" s="133"/>
      <c r="Q139" s="142"/>
      <c r="R139" s="143"/>
      <c r="S139" s="144"/>
      <c r="T139" s="23">
        <f t="shared" si="67"/>
        <v>1</v>
      </c>
      <c r="U139" s="175"/>
      <c r="V139" s="80">
        <f t="shared" si="60"/>
        <v>6</v>
      </c>
      <c r="W139" s="81">
        <f t="shared" si="61"/>
        <v>1</v>
      </c>
      <c r="X139" s="82">
        <f t="shared" si="62"/>
        <v>2.7080502011022101</v>
      </c>
      <c r="Y139" s="82">
        <f t="shared" si="63"/>
        <v>16.248301206613259</v>
      </c>
      <c r="Z139" s="83"/>
      <c r="AA139" s="81">
        <f t="shared" si="64"/>
        <v>6</v>
      </c>
      <c r="AB139" s="84">
        <f t="shared" si="65"/>
        <v>1</v>
      </c>
    </row>
    <row r="140" spans="1:29" ht="16" x14ac:dyDescent="0.2">
      <c r="A140" s="16">
        <f t="shared" si="66"/>
        <v>138</v>
      </c>
      <c r="B140" s="81" t="s">
        <v>375</v>
      </c>
      <c r="C140" s="139" t="s">
        <v>395</v>
      </c>
      <c r="E140" s="131"/>
      <c r="F140" s="132"/>
      <c r="G140" s="133"/>
      <c r="H140" s="134"/>
      <c r="I140" s="135"/>
      <c r="J140" s="136"/>
      <c r="K140" s="137"/>
      <c r="L140" s="138"/>
      <c r="M140" s="139">
        <v>4</v>
      </c>
      <c r="N140" s="140"/>
      <c r="O140" s="141"/>
      <c r="P140" s="133"/>
      <c r="Q140" s="142"/>
      <c r="R140" s="143"/>
      <c r="S140" s="144"/>
      <c r="T140" s="23">
        <f t="shared" si="67"/>
        <v>1</v>
      </c>
      <c r="U140" s="175"/>
      <c r="V140" s="80">
        <f t="shared" si="60"/>
        <v>4</v>
      </c>
      <c r="W140" s="81">
        <f t="shared" si="61"/>
        <v>1</v>
      </c>
      <c r="X140" s="82">
        <f t="shared" si="62"/>
        <v>2.7080502011022101</v>
      </c>
      <c r="Y140" s="82">
        <f t="shared" si="63"/>
        <v>10.83220080440884</v>
      </c>
      <c r="Z140" s="83"/>
      <c r="AA140" s="81">
        <f t="shared" si="64"/>
        <v>4</v>
      </c>
      <c r="AB140" s="84">
        <f t="shared" si="65"/>
        <v>1</v>
      </c>
    </row>
    <row r="141" spans="1:29" ht="16" x14ac:dyDescent="0.2">
      <c r="A141" s="16">
        <f t="shared" si="66"/>
        <v>139</v>
      </c>
      <c r="B141" s="81" t="s">
        <v>377</v>
      </c>
      <c r="C141" s="139" t="s">
        <v>396</v>
      </c>
      <c r="E141" s="131"/>
      <c r="F141" s="132"/>
      <c r="G141" s="133"/>
      <c r="H141" s="134"/>
      <c r="I141" s="135"/>
      <c r="J141" s="136"/>
      <c r="K141" s="137"/>
      <c r="L141" s="138"/>
      <c r="M141" s="139">
        <v>4</v>
      </c>
      <c r="N141" s="140"/>
      <c r="O141" s="141"/>
      <c r="P141" s="133"/>
      <c r="Q141" s="142"/>
      <c r="R141" s="143"/>
      <c r="S141" s="144"/>
      <c r="T141" s="23">
        <f t="shared" si="67"/>
        <v>1</v>
      </c>
      <c r="U141" s="175"/>
      <c r="V141" s="80">
        <f t="shared" si="60"/>
        <v>4</v>
      </c>
      <c r="W141" s="81">
        <f t="shared" si="61"/>
        <v>1</v>
      </c>
      <c r="X141" s="82">
        <f t="shared" si="62"/>
        <v>2.7080502011022101</v>
      </c>
      <c r="Y141" s="82">
        <f t="shared" si="63"/>
        <v>10.83220080440884</v>
      </c>
      <c r="Z141" s="83"/>
      <c r="AA141" s="81">
        <f t="shared" si="64"/>
        <v>4</v>
      </c>
      <c r="AB141" s="84">
        <f t="shared" si="65"/>
        <v>1</v>
      </c>
    </row>
    <row r="142" spans="1:29" ht="16" x14ac:dyDescent="0.2">
      <c r="A142" s="16">
        <f t="shared" si="66"/>
        <v>140</v>
      </c>
      <c r="B142" s="81" t="s">
        <v>377</v>
      </c>
      <c r="C142" s="140" t="s">
        <v>397</v>
      </c>
      <c r="E142" s="131"/>
      <c r="F142" s="132"/>
      <c r="G142" s="133"/>
      <c r="H142" s="134"/>
      <c r="I142" s="135"/>
      <c r="J142" s="136"/>
      <c r="K142" s="137"/>
      <c r="L142" s="138"/>
      <c r="M142" s="139" t="s">
        <v>329</v>
      </c>
      <c r="N142" s="140">
        <v>2.5</v>
      </c>
      <c r="O142" s="141"/>
      <c r="P142" s="133"/>
      <c r="Q142" s="142"/>
      <c r="R142" s="143"/>
      <c r="S142" s="144"/>
      <c r="T142" s="23">
        <f t="shared" si="67"/>
        <v>2</v>
      </c>
      <c r="U142" s="175"/>
      <c r="V142" s="80">
        <f t="shared" si="60"/>
        <v>2.5</v>
      </c>
      <c r="W142" s="81">
        <f t="shared" si="61"/>
        <v>1</v>
      </c>
      <c r="X142" s="82">
        <f t="shared" si="62"/>
        <v>2.7080502011022101</v>
      </c>
      <c r="Y142" s="82">
        <f t="shared" si="63"/>
        <v>6.7701255027555254</v>
      </c>
      <c r="Z142" s="83"/>
      <c r="AA142" s="81">
        <f t="shared" si="64"/>
        <v>2.5</v>
      </c>
      <c r="AB142" s="84">
        <f t="shared" si="65"/>
        <v>1</v>
      </c>
    </row>
    <row r="143" spans="1:29" ht="16" x14ac:dyDescent="0.2">
      <c r="A143" s="16">
        <f t="shared" si="66"/>
        <v>141</v>
      </c>
      <c r="B143" s="81" t="s">
        <v>377</v>
      </c>
      <c r="C143" s="140" t="s">
        <v>398</v>
      </c>
      <c r="E143" s="131"/>
      <c r="F143" s="132"/>
      <c r="G143" s="133"/>
      <c r="H143" s="134"/>
      <c r="I143" s="135"/>
      <c r="J143" s="136"/>
      <c r="K143" s="137"/>
      <c r="L143" s="138"/>
      <c r="M143" s="139"/>
      <c r="N143" s="140">
        <v>3.5</v>
      </c>
      <c r="O143" s="141"/>
      <c r="P143" s="133"/>
      <c r="Q143" s="142"/>
      <c r="R143" s="143"/>
      <c r="S143" s="144"/>
      <c r="T143" s="23">
        <f t="shared" si="67"/>
        <v>1</v>
      </c>
      <c r="U143" s="175"/>
      <c r="V143" s="80">
        <f t="shared" si="60"/>
        <v>3.5</v>
      </c>
      <c r="W143" s="81">
        <f t="shared" si="61"/>
        <v>1</v>
      </c>
      <c r="X143" s="82">
        <f t="shared" si="62"/>
        <v>2.7080502011022101</v>
      </c>
      <c r="Y143" s="82">
        <f t="shared" si="63"/>
        <v>9.478175703857735</v>
      </c>
      <c r="Z143" s="83"/>
      <c r="AA143" s="81">
        <f t="shared" si="64"/>
        <v>3.5</v>
      </c>
      <c r="AB143" s="84">
        <f t="shared" si="65"/>
        <v>1</v>
      </c>
    </row>
    <row r="144" spans="1:29" ht="16" x14ac:dyDescent="0.2">
      <c r="A144" s="16">
        <f t="shared" si="66"/>
        <v>142</v>
      </c>
      <c r="B144" s="81" t="s">
        <v>377</v>
      </c>
      <c r="C144" s="140" t="s">
        <v>399</v>
      </c>
      <c r="E144" s="131"/>
      <c r="F144" s="132"/>
      <c r="G144" s="133"/>
      <c r="H144" s="134"/>
      <c r="I144" s="135"/>
      <c r="J144" s="136"/>
      <c r="K144" s="137"/>
      <c r="L144" s="138"/>
      <c r="M144" s="139"/>
      <c r="N144" s="140">
        <v>4</v>
      </c>
      <c r="O144" s="141"/>
      <c r="P144" s="133"/>
      <c r="Q144" s="142"/>
      <c r="R144" s="143"/>
      <c r="S144" s="144"/>
      <c r="T144" s="23">
        <f t="shared" si="67"/>
        <v>1</v>
      </c>
      <c r="U144" s="175"/>
      <c r="V144" s="80">
        <f t="shared" si="60"/>
        <v>4</v>
      </c>
      <c r="W144" s="81">
        <f t="shared" si="61"/>
        <v>1</v>
      </c>
      <c r="X144" s="82">
        <f t="shared" si="62"/>
        <v>2.7080502011022101</v>
      </c>
      <c r="Y144" s="82">
        <f t="shared" si="63"/>
        <v>10.83220080440884</v>
      </c>
      <c r="Z144" s="83"/>
      <c r="AA144" s="81">
        <f t="shared" si="64"/>
        <v>4</v>
      </c>
      <c r="AB144" s="84">
        <f t="shared" si="65"/>
        <v>1</v>
      </c>
    </row>
    <row r="145" spans="1:28" ht="16" x14ac:dyDescent="0.2">
      <c r="A145" s="16">
        <f t="shared" si="66"/>
        <v>143</v>
      </c>
      <c r="B145" s="81" t="s">
        <v>375</v>
      </c>
      <c r="C145" s="133" t="s">
        <v>403</v>
      </c>
      <c r="E145" s="131"/>
      <c r="F145" s="132"/>
      <c r="G145" s="133"/>
      <c r="H145" s="134"/>
      <c r="I145" s="135"/>
      <c r="J145" s="136"/>
      <c r="K145" s="137"/>
      <c r="L145" s="138"/>
      <c r="M145" s="139"/>
      <c r="N145" s="140"/>
      <c r="O145" s="141"/>
      <c r="P145" s="133">
        <v>8</v>
      </c>
      <c r="Q145" s="142"/>
      <c r="R145" s="143"/>
      <c r="S145" s="144"/>
      <c r="T145" s="23">
        <f t="shared" si="67"/>
        <v>1</v>
      </c>
      <c r="U145" s="175"/>
      <c r="V145" s="80">
        <f t="shared" si="60"/>
        <v>8</v>
      </c>
      <c r="W145" s="81">
        <f t="shared" si="61"/>
        <v>1</v>
      </c>
      <c r="X145" s="82">
        <f t="shared" si="62"/>
        <v>2.7080502011022101</v>
      </c>
      <c r="Y145" s="82">
        <f t="shared" si="63"/>
        <v>21.664401608817681</v>
      </c>
      <c r="Z145" s="83"/>
      <c r="AA145" s="81">
        <f t="shared" si="64"/>
        <v>8</v>
      </c>
      <c r="AB145" s="84">
        <f t="shared" si="65"/>
        <v>1</v>
      </c>
    </row>
    <row r="146" spans="1:28" ht="16" x14ac:dyDescent="0.2">
      <c r="A146" s="16">
        <f t="shared" si="66"/>
        <v>144</v>
      </c>
      <c r="B146" s="81" t="s">
        <v>375</v>
      </c>
      <c r="C146" s="133" t="s">
        <v>404</v>
      </c>
      <c r="E146" s="131"/>
      <c r="F146" s="132"/>
      <c r="G146" s="133"/>
      <c r="H146" s="134"/>
      <c r="I146" s="135"/>
      <c r="J146" s="136"/>
      <c r="K146" s="137"/>
      <c r="L146" s="138"/>
      <c r="M146" s="139"/>
      <c r="N146" s="140"/>
      <c r="O146" s="141"/>
      <c r="P146" s="133">
        <v>7</v>
      </c>
      <c r="Q146" s="142"/>
      <c r="R146" s="143"/>
      <c r="S146" s="144"/>
      <c r="T146" s="23">
        <f t="shared" si="67"/>
        <v>1</v>
      </c>
      <c r="U146" s="175"/>
      <c r="V146" s="80">
        <f t="shared" si="60"/>
        <v>7</v>
      </c>
      <c r="W146" s="81">
        <f t="shared" si="61"/>
        <v>1</v>
      </c>
      <c r="X146" s="82">
        <f t="shared" si="62"/>
        <v>2.7080502011022101</v>
      </c>
      <c r="Y146" s="82">
        <f t="shared" si="63"/>
        <v>18.95635140771547</v>
      </c>
      <c r="Z146" s="83"/>
      <c r="AA146" s="81">
        <f t="shared" si="64"/>
        <v>7</v>
      </c>
      <c r="AB146" s="84">
        <f t="shared" si="65"/>
        <v>1</v>
      </c>
    </row>
    <row r="147" spans="1:28" ht="16" x14ac:dyDescent="0.2">
      <c r="A147" s="16">
        <f t="shared" si="66"/>
        <v>145</v>
      </c>
      <c r="B147" s="81" t="s">
        <v>375</v>
      </c>
      <c r="C147" s="143" t="s">
        <v>406</v>
      </c>
      <c r="E147" s="131"/>
      <c r="F147" s="132"/>
      <c r="G147" s="133"/>
      <c r="H147" s="134"/>
      <c r="I147" s="135"/>
      <c r="J147" s="136"/>
      <c r="K147" s="137"/>
      <c r="L147" s="138"/>
      <c r="M147" s="139"/>
      <c r="N147" s="140"/>
      <c r="O147" s="141"/>
      <c r="P147" s="133"/>
      <c r="Q147" s="142"/>
      <c r="R147" s="143">
        <v>5</v>
      </c>
      <c r="S147" s="144"/>
      <c r="T147" s="23">
        <f t="shared" si="67"/>
        <v>1</v>
      </c>
      <c r="U147" s="175"/>
      <c r="V147" s="80">
        <f t="shared" si="60"/>
        <v>5</v>
      </c>
      <c r="W147" s="81">
        <f t="shared" si="61"/>
        <v>1</v>
      </c>
      <c r="X147" s="82">
        <f t="shared" si="62"/>
        <v>2.7080502011022101</v>
      </c>
      <c r="Y147" s="82">
        <f t="shared" si="63"/>
        <v>13.540251005511051</v>
      </c>
      <c r="Z147" s="83"/>
      <c r="AA147" s="81">
        <f t="shared" si="64"/>
        <v>5</v>
      </c>
      <c r="AB147" s="84">
        <f t="shared" si="65"/>
        <v>1</v>
      </c>
    </row>
    <row r="148" spans="1:28" ht="16" x14ac:dyDescent="0.2">
      <c r="A148" s="16">
        <f t="shared" si="66"/>
        <v>146</v>
      </c>
      <c r="B148" s="81" t="s">
        <v>375</v>
      </c>
      <c r="C148" s="144" t="s">
        <v>407</v>
      </c>
      <c r="E148" s="131"/>
      <c r="F148" s="132"/>
      <c r="G148" s="133"/>
      <c r="H148" s="134"/>
      <c r="I148" s="135"/>
      <c r="J148" s="136"/>
      <c r="K148" s="137"/>
      <c r="L148" s="138"/>
      <c r="M148" s="139"/>
      <c r="N148" s="140"/>
      <c r="O148" s="141"/>
      <c r="P148" s="133"/>
      <c r="Q148" s="142"/>
      <c r="R148" s="143"/>
      <c r="S148" s="144">
        <v>3</v>
      </c>
      <c r="T148" s="23">
        <f t="shared" si="67"/>
        <v>1</v>
      </c>
      <c r="U148" s="175"/>
      <c r="V148" s="80">
        <f t="shared" si="60"/>
        <v>3</v>
      </c>
      <c r="W148" s="81">
        <f t="shared" si="61"/>
        <v>1</v>
      </c>
      <c r="X148" s="82">
        <f t="shared" si="62"/>
        <v>2.7080502011022101</v>
      </c>
      <c r="Y148" s="82">
        <f t="shared" si="63"/>
        <v>8.1241506033066297</v>
      </c>
      <c r="Z148" s="83"/>
      <c r="AA148" s="81">
        <f t="shared" si="64"/>
        <v>3</v>
      </c>
      <c r="AB148" s="84">
        <f t="shared" si="65"/>
        <v>1</v>
      </c>
    </row>
    <row r="149" spans="1:28" ht="16" x14ac:dyDescent="0.2">
      <c r="A149" s="16">
        <f t="shared" si="66"/>
        <v>147</v>
      </c>
      <c r="B149" s="81" t="s">
        <v>375</v>
      </c>
      <c r="C149" s="144" t="s">
        <v>408</v>
      </c>
      <c r="E149" s="131"/>
      <c r="F149" s="132"/>
      <c r="G149" s="133"/>
      <c r="H149" s="134"/>
      <c r="I149" s="135"/>
      <c r="J149" s="136"/>
      <c r="K149" s="137"/>
      <c r="L149" s="138"/>
      <c r="M149" s="139"/>
      <c r="N149" s="140"/>
      <c r="O149" s="141"/>
      <c r="P149" s="133"/>
      <c r="Q149" s="142"/>
      <c r="R149" s="143"/>
      <c r="S149" s="144">
        <v>5</v>
      </c>
      <c r="T149" s="23">
        <f t="shared" si="67"/>
        <v>1</v>
      </c>
      <c r="U149" s="175"/>
      <c r="V149" s="80">
        <f t="shared" si="60"/>
        <v>5</v>
      </c>
      <c r="W149" s="81">
        <f t="shared" si="61"/>
        <v>1</v>
      </c>
      <c r="X149" s="82">
        <f t="shared" si="62"/>
        <v>2.7080502011022101</v>
      </c>
      <c r="Y149" s="82">
        <f t="shared" si="63"/>
        <v>13.540251005511051</v>
      </c>
      <c r="Z149" s="83"/>
      <c r="AA149" s="81">
        <f t="shared" si="64"/>
        <v>5</v>
      </c>
      <c r="AB149" s="84">
        <f t="shared" si="65"/>
        <v>1</v>
      </c>
    </row>
    <row r="150" spans="1:28" ht="16" x14ac:dyDescent="0.2">
      <c r="A150" s="16">
        <f t="shared" si="66"/>
        <v>148</v>
      </c>
      <c r="B150" s="81" t="s">
        <v>377</v>
      </c>
      <c r="C150" s="144" t="s">
        <v>409</v>
      </c>
      <c r="E150" s="131"/>
      <c r="F150" s="132"/>
      <c r="G150" s="133"/>
      <c r="H150" s="134"/>
      <c r="I150" s="135"/>
      <c r="J150" s="136"/>
      <c r="K150" s="137"/>
      <c r="L150" s="138"/>
      <c r="M150" s="139"/>
      <c r="N150" s="140"/>
      <c r="O150" s="141"/>
      <c r="P150" s="133"/>
      <c r="Q150" s="142"/>
      <c r="R150" s="143"/>
      <c r="S150" s="144">
        <v>8.5</v>
      </c>
      <c r="T150" s="23">
        <f t="shared" si="67"/>
        <v>1</v>
      </c>
      <c r="U150" s="175"/>
      <c r="V150" s="80">
        <f t="shared" si="60"/>
        <v>8.5</v>
      </c>
      <c r="W150" s="81">
        <f t="shared" si="61"/>
        <v>1</v>
      </c>
      <c r="X150" s="82">
        <f t="shared" si="62"/>
        <v>2.7080502011022101</v>
      </c>
      <c r="Y150" s="82">
        <f t="shared" si="63"/>
        <v>23.018426709368786</v>
      </c>
      <c r="Z150" s="83"/>
      <c r="AA150" s="81">
        <f t="shared" si="64"/>
        <v>8.5</v>
      </c>
      <c r="AB150" s="84">
        <f t="shared" si="65"/>
        <v>1</v>
      </c>
    </row>
    <row r="151" spans="1:28" ht="16" x14ac:dyDescent="0.2">
      <c r="A151" s="16">
        <f t="shared" si="66"/>
        <v>149</v>
      </c>
      <c r="B151" s="81"/>
      <c r="C151" s="179"/>
      <c r="E151" s="131"/>
      <c r="F151" s="132"/>
      <c r="G151" s="133"/>
      <c r="H151" s="134"/>
      <c r="I151" s="135"/>
      <c r="J151" s="136"/>
      <c r="K151" s="137"/>
      <c r="L151" s="138"/>
      <c r="M151" s="139"/>
      <c r="N151" s="140"/>
      <c r="O151" s="141"/>
      <c r="P151" s="133"/>
      <c r="Q151" s="142"/>
      <c r="R151" s="143"/>
      <c r="S151" s="144"/>
      <c r="T151" s="23"/>
      <c r="U151" s="175"/>
      <c r="V151" s="80"/>
      <c r="W151" s="81"/>
      <c r="X151" s="82"/>
      <c r="Y151" s="82"/>
      <c r="Z151" s="83"/>
      <c r="AA151" s="81"/>
      <c r="AB151" s="84"/>
    </row>
    <row r="152" spans="1:28" ht="16" x14ac:dyDescent="0.2">
      <c r="A152" s="16">
        <f t="shared" si="66"/>
        <v>150</v>
      </c>
      <c r="B152" s="81"/>
      <c r="C152" s="179"/>
      <c r="E152" s="131"/>
      <c r="F152" s="132"/>
      <c r="G152" s="133"/>
      <c r="H152" s="134"/>
      <c r="I152" s="135"/>
      <c r="J152" s="136"/>
      <c r="K152" s="137"/>
      <c r="L152" s="138"/>
      <c r="M152" s="139"/>
      <c r="N152" s="140"/>
      <c r="O152" s="141"/>
      <c r="P152" s="133"/>
      <c r="Q152" s="142"/>
      <c r="R152" s="143"/>
      <c r="S152" s="144"/>
      <c r="T152" s="23"/>
      <c r="U152" s="175"/>
      <c r="V152" s="80"/>
      <c r="W152" s="81"/>
      <c r="X152" s="82"/>
      <c r="Y152" s="82"/>
      <c r="Z152" s="83"/>
      <c r="AA152" s="81"/>
      <c r="AB152" s="84"/>
    </row>
    <row r="153" spans="1:28" ht="16" x14ac:dyDescent="0.2">
      <c r="A153" s="16">
        <f t="shared" si="66"/>
        <v>151</v>
      </c>
      <c r="B153" s="81"/>
      <c r="C153" s="179"/>
      <c r="E153" s="131"/>
      <c r="F153" s="132"/>
      <c r="G153" s="133"/>
      <c r="H153" s="134"/>
      <c r="I153" s="135"/>
      <c r="J153" s="136"/>
      <c r="K153" s="137"/>
      <c r="L153" s="138"/>
      <c r="M153" s="139"/>
      <c r="N153" s="140"/>
      <c r="O153" s="141"/>
      <c r="P153" s="133"/>
      <c r="Q153" s="142"/>
      <c r="R153" s="143"/>
      <c r="S153" s="144"/>
      <c r="T153" s="23"/>
      <c r="U153" s="175"/>
      <c r="V153" s="80"/>
      <c r="W153" s="81"/>
      <c r="X153" s="82"/>
      <c r="Y153" s="82"/>
      <c r="Z153" s="83"/>
      <c r="AA153" s="81"/>
      <c r="AB153" s="84"/>
    </row>
    <row r="154" spans="1:28" ht="16" x14ac:dyDescent="0.2">
      <c r="A154" s="16">
        <f t="shared" si="66"/>
        <v>152</v>
      </c>
      <c r="B154" s="81"/>
      <c r="C154" s="179"/>
      <c r="E154" s="131"/>
      <c r="F154" s="132"/>
      <c r="G154" s="133"/>
      <c r="H154" s="134"/>
      <c r="I154" s="135"/>
      <c r="J154" s="136"/>
      <c r="K154" s="137"/>
      <c r="L154" s="138"/>
      <c r="M154" s="139"/>
      <c r="N154" s="140"/>
      <c r="O154" s="141"/>
      <c r="P154" s="133"/>
      <c r="Q154" s="142"/>
      <c r="R154" s="143"/>
      <c r="S154" s="144"/>
      <c r="T154" s="174"/>
      <c r="U154" s="175"/>
      <c r="V154" s="80"/>
      <c r="W154" s="81"/>
      <c r="X154" s="82"/>
      <c r="Y154" s="82"/>
      <c r="Z154" s="83"/>
      <c r="AA154" s="81"/>
      <c r="AB154" s="84"/>
    </row>
    <row r="155" spans="1:28" ht="16" x14ac:dyDescent="0.2">
      <c r="A155" s="16">
        <f t="shared" si="66"/>
        <v>153</v>
      </c>
      <c r="B155" s="81"/>
      <c r="C155" s="179"/>
      <c r="E155" s="131"/>
      <c r="F155" s="132"/>
      <c r="G155" s="133"/>
      <c r="H155" s="134"/>
      <c r="I155" s="135"/>
      <c r="J155" s="136"/>
      <c r="K155" s="137"/>
      <c r="L155" s="138"/>
      <c r="M155" s="139"/>
      <c r="N155" s="140"/>
      <c r="O155" s="141"/>
      <c r="P155" s="133"/>
      <c r="Q155" s="142"/>
      <c r="R155" s="143"/>
      <c r="S155" s="144"/>
      <c r="T155" s="174"/>
      <c r="U155" s="175"/>
      <c r="V155" s="80"/>
      <c r="W155" s="81"/>
      <c r="X155" s="82"/>
      <c r="Y155" s="82"/>
      <c r="Z155" s="83"/>
      <c r="AA155" s="81"/>
      <c r="AB155" s="84"/>
    </row>
    <row r="156" spans="1:28" ht="16" x14ac:dyDescent="0.2">
      <c r="A156" s="16">
        <f t="shared" si="66"/>
        <v>154</v>
      </c>
      <c r="B156" s="81"/>
      <c r="C156" s="179"/>
      <c r="E156" s="131"/>
      <c r="F156" s="132"/>
      <c r="G156" s="133"/>
      <c r="H156" s="134"/>
      <c r="I156" s="135"/>
      <c r="J156" s="136"/>
      <c r="K156" s="137"/>
      <c r="L156" s="138"/>
      <c r="M156" s="139"/>
      <c r="N156" s="140"/>
      <c r="O156" s="141"/>
      <c r="P156" s="133"/>
      <c r="Q156" s="142"/>
      <c r="R156" s="143"/>
      <c r="S156" s="144"/>
      <c r="T156" s="174"/>
      <c r="U156" s="175"/>
      <c r="V156" s="80"/>
      <c r="W156" s="81"/>
      <c r="X156" s="82"/>
      <c r="Y156" s="82"/>
      <c r="Z156" s="83"/>
      <c r="AA156" s="81"/>
      <c r="AB156" s="84"/>
    </row>
    <row r="157" spans="1:28" ht="16" x14ac:dyDescent="0.2">
      <c r="A157" s="16">
        <f t="shared" si="66"/>
        <v>155</v>
      </c>
      <c r="B157" s="81"/>
      <c r="C157" s="179"/>
      <c r="E157" s="131"/>
      <c r="F157" s="132"/>
      <c r="G157" s="133"/>
      <c r="H157" s="134"/>
      <c r="I157" s="135"/>
      <c r="J157" s="136"/>
      <c r="K157" s="137"/>
      <c r="L157" s="138"/>
      <c r="M157" s="139"/>
      <c r="N157" s="140"/>
      <c r="O157" s="141"/>
      <c r="P157" s="133"/>
      <c r="Q157" s="142"/>
      <c r="R157" s="143"/>
      <c r="S157" s="144"/>
      <c r="T157" s="174"/>
      <c r="U157" s="175"/>
      <c r="V157" s="80"/>
      <c r="W157" s="81"/>
      <c r="X157" s="82"/>
      <c r="Y157" s="82"/>
      <c r="Z157" s="83"/>
      <c r="AA157" s="81"/>
      <c r="AB157" s="84"/>
    </row>
    <row r="158" spans="1:28" ht="16" x14ac:dyDescent="0.2">
      <c r="A158" s="16">
        <f t="shared" si="66"/>
        <v>156</v>
      </c>
      <c r="B158" s="81"/>
      <c r="C158" s="179"/>
      <c r="E158" s="131"/>
      <c r="F158" s="132"/>
      <c r="G158" s="133"/>
      <c r="H158" s="134"/>
      <c r="I158" s="135"/>
      <c r="J158" s="136"/>
      <c r="K158" s="137"/>
      <c r="L158" s="138"/>
      <c r="M158" s="139"/>
      <c r="N158" s="140"/>
      <c r="O158" s="141"/>
      <c r="P158" s="133"/>
      <c r="Q158" s="142"/>
      <c r="R158" s="143"/>
      <c r="S158" s="144"/>
      <c r="T158" s="174"/>
      <c r="U158" s="175"/>
      <c r="V158" s="80"/>
      <c r="W158" s="81"/>
      <c r="X158" s="82"/>
      <c r="Y158" s="82"/>
      <c r="Z158" s="83"/>
      <c r="AA158" s="81"/>
      <c r="AB158" s="84"/>
    </row>
    <row r="159" spans="1:28" ht="16" x14ac:dyDescent="0.2">
      <c r="A159" s="16">
        <f t="shared" si="66"/>
        <v>157</v>
      </c>
      <c r="B159" s="81"/>
      <c r="C159" s="179"/>
      <c r="E159" s="131"/>
      <c r="F159" s="132"/>
      <c r="G159" s="133"/>
      <c r="H159" s="134"/>
      <c r="I159" s="135"/>
      <c r="J159" s="136"/>
      <c r="K159" s="137"/>
      <c r="L159" s="138"/>
      <c r="M159" s="139"/>
      <c r="N159" s="140"/>
      <c r="O159" s="141"/>
      <c r="P159" s="133"/>
      <c r="Q159" s="142"/>
      <c r="R159" s="143"/>
      <c r="S159" s="144"/>
      <c r="T159" s="174"/>
      <c r="U159" s="175"/>
      <c r="V159" s="80"/>
      <c r="W159" s="81"/>
      <c r="X159" s="82"/>
      <c r="Y159" s="82"/>
      <c r="Z159" s="83"/>
      <c r="AA159" s="81"/>
      <c r="AB159" s="84"/>
    </row>
    <row r="160" spans="1:28" ht="16" x14ac:dyDescent="0.2">
      <c r="A160" s="16">
        <f t="shared" si="66"/>
        <v>158</v>
      </c>
      <c r="B160" s="81"/>
      <c r="C160" s="179"/>
      <c r="E160" s="131"/>
      <c r="F160" s="132"/>
      <c r="G160" s="133"/>
      <c r="H160" s="134"/>
      <c r="I160" s="135"/>
      <c r="J160" s="136"/>
      <c r="K160" s="137"/>
      <c r="L160" s="138"/>
      <c r="M160" s="139"/>
      <c r="N160" s="140"/>
      <c r="O160" s="141"/>
      <c r="P160" s="133"/>
      <c r="Q160" s="142"/>
      <c r="R160" s="143"/>
      <c r="S160" s="144"/>
      <c r="T160" s="174"/>
      <c r="U160" s="175"/>
      <c r="V160" s="80"/>
      <c r="W160" s="81"/>
      <c r="X160" s="82"/>
      <c r="Y160" s="82"/>
      <c r="Z160" s="83"/>
      <c r="AA160" s="81"/>
      <c r="AB160" s="84"/>
    </row>
    <row r="161" spans="1:28" ht="16" x14ac:dyDescent="0.2">
      <c r="A161" s="16">
        <f t="shared" si="66"/>
        <v>159</v>
      </c>
      <c r="B161" s="81"/>
      <c r="C161" s="179"/>
      <c r="E161" s="131"/>
      <c r="F161" s="132"/>
      <c r="G161" s="133"/>
      <c r="H161" s="134"/>
      <c r="I161" s="135"/>
      <c r="J161" s="136"/>
      <c r="K161" s="137"/>
      <c r="L161" s="138"/>
      <c r="M161" s="139"/>
      <c r="N161" s="140"/>
      <c r="O161" s="141"/>
      <c r="P161" s="133"/>
      <c r="Q161" s="142"/>
      <c r="R161" s="143"/>
      <c r="S161" s="144"/>
      <c r="T161" s="174"/>
      <c r="U161" s="175"/>
      <c r="V161" s="80"/>
      <c r="W161" s="81"/>
      <c r="X161" s="82"/>
      <c r="Y161" s="82"/>
      <c r="Z161" s="83"/>
      <c r="AA161" s="81"/>
      <c r="AB161" s="84"/>
    </row>
    <row r="162" spans="1:28" ht="16" x14ac:dyDescent="0.2">
      <c r="A162" s="16">
        <f t="shared" si="66"/>
        <v>160</v>
      </c>
      <c r="B162" s="81"/>
      <c r="C162" s="179"/>
      <c r="E162" s="131"/>
      <c r="F162" s="132"/>
      <c r="G162" s="133"/>
      <c r="H162" s="134"/>
      <c r="I162" s="135"/>
      <c r="J162" s="136"/>
      <c r="K162" s="137"/>
      <c r="L162" s="138"/>
      <c r="M162" s="139"/>
      <c r="N162" s="140"/>
      <c r="O162" s="141"/>
      <c r="P162" s="133"/>
      <c r="Q162" s="142"/>
      <c r="R162" s="143"/>
      <c r="S162" s="144"/>
      <c r="T162" s="174"/>
      <c r="U162" s="175"/>
      <c r="V162" s="80"/>
      <c r="W162" s="81"/>
      <c r="X162" s="82"/>
      <c r="Y162" s="82"/>
      <c r="Z162" s="83"/>
      <c r="AA162" s="81"/>
      <c r="AB162" s="84"/>
    </row>
    <row r="163" spans="1:28" x14ac:dyDescent="0.2">
      <c r="A163" s="16">
        <f t="shared" si="66"/>
        <v>161</v>
      </c>
      <c r="B163" s="180"/>
    </row>
    <row r="164" spans="1:28" x14ac:dyDescent="0.2">
      <c r="A164" s="98"/>
      <c r="B164" s="180"/>
    </row>
    <row r="165" spans="1:28" x14ac:dyDescent="0.2">
      <c r="A165" s="98"/>
      <c r="B165" s="180"/>
    </row>
    <row r="166" spans="1:28" x14ac:dyDescent="0.2">
      <c r="A166" s="98"/>
      <c r="B166" s="180"/>
    </row>
    <row r="167" spans="1:28" x14ac:dyDescent="0.2">
      <c r="A167" s="98"/>
      <c r="B167" s="180"/>
    </row>
    <row r="168" spans="1:28" x14ac:dyDescent="0.2">
      <c r="A168" s="98"/>
      <c r="B168" s="180"/>
    </row>
    <row r="169" spans="1:28" x14ac:dyDescent="0.2">
      <c r="A169" s="98"/>
      <c r="B169" s="180"/>
    </row>
    <row r="170" spans="1:28" x14ac:dyDescent="0.2">
      <c r="A170" s="98"/>
      <c r="B170" s="180"/>
    </row>
    <row r="171" spans="1:28" x14ac:dyDescent="0.2">
      <c r="A171" s="98"/>
      <c r="B171" s="180"/>
    </row>
    <row r="172" spans="1:28" x14ac:dyDescent="0.2">
      <c r="A172" s="98"/>
      <c r="B172" s="180"/>
    </row>
    <row r="173" spans="1:28" x14ac:dyDescent="0.2">
      <c r="A173" s="98"/>
      <c r="B173" s="180"/>
    </row>
    <row r="174" spans="1:28" x14ac:dyDescent="0.2">
      <c r="A174" s="98"/>
      <c r="B174" s="180"/>
    </row>
    <row r="175" spans="1:28" x14ac:dyDescent="0.2">
      <c r="A175" s="98"/>
      <c r="B175" s="180"/>
    </row>
    <row r="176" spans="1:28" x14ac:dyDescent="0.2">
      <c r="A176" s="98"/>
      <c r="B176" s="180"/>
    </row>
    <row r="177" spans="1:2" x14ac:dyDescent="0.2">
      <c r="A177" s="98"/>
      <c r="B177" s="180"/>
    </row>
    <row r="178" spans="1:2" x14ac:dyDescent="0.2">
      <c r="A178" s="98"/>
      <c r="B178" s="180"/>
    </row>
    <row r="179" spans="1:2" x14ac:dyDescent="0.2">
      <c r="A179" s="98"/>
      <c r="B179" s="180"/>
    </row>
    <row r="180" spans="1:2" x14ac:dyDescent="0.2">
      <c r="A180" s="98"/>
      <c r="B180" s="180"/>
    </row>
    <row r="181" spans="1:2" x14ac:dyDescent="0.2">
      <c r="A181" s="98"/>
      <c r="B181" s="180"/>
    </row>
    <row r="182" spans="1:2" x14ac:dyDescent="0.2">
      <c r="A182" s="98"/>
      <c r="B182" s="180"/>
    </row>
    <row r="183" spans="1:2" x14ac:dyDescent="0.2">
      <c r="A183" s="98"/>
      <c r="B183" s="180"/>
    </row>
    <row r="184" spans="1:2" x14ac:dyDescent="0.2">
      <c r="A184" s="98"/>
      <c r="B184" s="180"/>
    </row>
    <row r="185" spans="1:2" x14ac:dyDescent="0.2">
      <c r="A185" s="98"/>
      <c r="B185" s="180"/>
    </row>
    <row r="186" spans="1:2" x14ac:dyDescent="0.2">
      <c r="A186" s="98"/>
      <c r="B186" s="180"/>
    </row>
    <row r="187" spans="1:2" x14ac:dyDescent="0.2">
      <c r="A187" s="98"/>
      <c r="B187" s="180"/>
    </row>
    <row r="188" spans="1:2" x14ac:dyDescent="0.2">
      <c r="A188" s="98"/>
      <c r="B188" s="180"/>
    </row>
    <row r="189" spans="1:2" x14ac:dyDescent="0.2">
      <c r="A189" s="98"/>
      <c r="B189" s="180"/>
    </row>
    <row r="190" spans="1:2" x14ac:dyDescent="0.2">
      <c r="A190" s="98"/>
      <c r="B190" s="180"/>
    </row>
    <row r="191" spans="1:2" x14ac:dyDescent="0.2">
      <c r="A191" s="98"/>
      <c r="B191" s="180"/>
    </row>
    <row r="192" spans="1:2" x14ac:dyDescent="0.2">
      <c r="A192" s="98"/>
      <c r="B192" s="180"/>
    </row>
    <row r="193" spans="1:2" x14ac:dyDescent="0.2">
      <c r="A193" s="98"/>
      <c r="B193" s="180"/>
    </row>
    <row r="194" spans="1:2" x14ac:dyDescent="0.2">
      <c r="A194" s="98"/>
      <c r="B194" s="180"/>
    </row>
    <row r="195" spans="1:2" x14ac:dyDescent="0.2">
      <c r="A195" s="98"/>
      <c r="B195" s="180"/>
    </row>
    <row r="196" spans="1:2" x14ac:dyDescent="0.2">
      <c r="A196" s="98"/>
      <c r="B196" s="180"/>
    </row>
    <row r="197" spans="1:2" x14ac:dyDescent="0.2">
      <c r="A197" s="98"/>
      <c r="B197" s="180"/>
    </row>
    <row r="198" spans="1:2" x14ac:dyDescent="0.2">
      <c r="A198" s="98"/>
      <c r="B198" s="180"/>
    </row>
    <row r="199" spans="1:2" x14ac:dyDescent="0.2">
      <c r="A199" s="98"/>
      <c r="B199" s="180"/>
    </row>
    <row r="200" spans="1:2" x14ac:dyDescent="0.2">
      <c r="A200" s="98"/>
      <c r="B200" s="180"/>
    </row>
    <row r="201" spans="1:2" x14ac:dyDescent="0.2">
      <c r="A201" s="98"/>
      <c r="B201" s="180"/>
    </row>
    <row r="202" spans="1:2" x14ac:dyDescent="0.2">
      <c r="A202" s="98"/>
      <c r="B202" s="180"/>
    </row>
    <row r="203" spans="1:2" x14ac:dyDescent="0.2">
      <c r="A203" s="98"/>
      <c r="B203" s="180"/>
    </row>
    <row r="204" spans="1:2" x14ac:dyDescent="0.2">
      <c r="A204" s="98"/>
      <c r="B204" s="180"/>
    </row>
    <row r="205" spans="1:2" x14ac:dyDescent="0.2">
      <c r="A205" s="98"/>
      <c r="B205" s="180"/>
    </row>
    <row r="206" spans="1:2" x14ac:dyDescent="0.2">
      <c r="A206" s="98"/>
      <c r="B206" s="180"/>
    </row>
    <row r="207" spans="1:2" x14ac:dyDescent="0.2">
      <c r="A207" s="98"/>
      <c r="B207" s="180"/>
    </row>
    <row r="208" spans="1:2" x14ac:dyDescent="0.2">
      <c r="A208" s="98"/>
      <c r="B208" s="180"/>
    </row>
    <row r="209" spans="1:2" x14ac:dyDescent="0.2">
      <c r="A209" s="98"/>
      <c r="B209" s="180"/>
    </row>
    <row r="210" spans="1:2" x14ac:dyDescent="0.2">
      <c r="A210" s="98"/>
      <c r="B210" s="180"/>
    </row>
    <row r="211" spans="1:2" x14ac:dyDescent="0.2">
      <c r="A211" s="98"/>
      <c r="B211" s="180"/>
    </row>
    <row r="212" spans="1:2" x14ac:dyDescent="0.2">
      <c r="A212" s="98"/>
      <c r="B212" s="97"/>
    </row>
    <row r="213" spans="1:2" x14ac:dyDescent="0.2">
      <c r="A213" s="98"/>
      <c r="B213" s="97"/>
    </row>
    <row r="214" spans="1:2" x14ac:dyDescent="0.2">
      <c r="A214" s="98"/>
      <c r="B214" s="97"/>
    </row>
    <row r="215" spans="1:2" x14ac:dyDescent="0.2">
      <c r="A215" s="98"/>
      <c r="B215" s="97"/>
    </row>
    <row r="216" spans="1:2" x14ac:dyDescent="0.2">
      <c r="A216" s="98"/>
      <c r="B216" s="97"/>
    </row>
    <row r="217" spans="1:2" x14ac:dyDescent="0.2">
      <c r="A217" s="98"/>
      <c r="B217" s="97"/>
    </row>
    <row r="218" spans="1:2" x14ac:dyDescent="0.2">
      <c r="A218" s="98"/>
      <c r="B218" s="97"/>
    </row>
    <row r="219" spans="1:2" x14ac:dyDescent="0.2">
      <c r="A219" s="98"/>
      <c r="B219" s="97"/>
    </row>
    <row r="220" spans="1:2" x14ac:dyDescent="0.2">
      <c r="A220" s="98"/>
      <c r="B220" s="97"/>
    </row>
    <row r="221" spans="1:2" x14ac:dyDescent="0.2">
      <c r="A221" s="98"/>
      <c r="B221" s="97"/>
    </row>
    <row r="222" spans="1:2" x14ac:dyDescent="0.2">
      <c r="A222" s="98"/>
      <c r="B222" s="97"/>
    </row>
    <row r="223" spans="1:2" x14ac:dyDescent="0.2">
      <c r="A223" s="98"/>
      <c r="B223" s="97"/>
    </row>
    <row r="224" spans="1:2" x14ac:dyDescent="0.2">
      <c r="A224" s="98"/>
      <c r="B224" s="97"/>
    </row>
    <row r="225" spans="1:2" x14ac:dyDescent="0.2">
      <c r="A225" s="98"/>
      <c r="B225" s="97"/>
    </row>
    <row r="226" spans="1:2" x14ac:dyDescent="0.2">
      <c r="A226" s="98"/>
      <c r="B226" s="97"/>
    </row>
    <row r="227" spans="1:2" x14ac:dyDescent="0.2">
      <c r="A227" s="98"/>
      <c r="B227" s="97"/>
    </row>
    <row r="228" spans="1:2" x14ac:dyDescent="0.2">
      <c r="A228" s="98"/>
      <c r="B228" s="97"/>
    </row>
    <row r="229" spans="1:2" x14ac:dyDescent="0.2">
      <c r="A229" s="98"/>
      <c r="B229" s="97"/>
    </row>
    <row r="230" spans="1:2" x14ac:dyDescent="0.2">
      <c r="A230" s="98"/>
      <c r="B230" s="97"/>
    </row>
    <row r="231" spans="1:2" x14ac:dyDescent="0.2">
      <c r="A231" s="98"/>
      <c r="B231" s="97"/>
    </row>
    <row r="232" spans="1:2" x14ac:dyDescent="0.2">
      <c r="A232" s="98"/>
      <c r="B232" s="97"/>
    </row>
    <row r="233" spans="1:2" x14ac:dyDescent="0.2">
      <c r="A233" s="98"/>
      <c r="B233" s="97"/>
    </row>
    <row r="234" spans="1:2" x14ac:dyDescent="0.2">
      <c r="A234" s="98"/>
      <c r="B234" s="97"/>
    </row>
    <row r="235" spans="1:2" x14ac:dyDescent="0.2">
      <c r="A235" s="98"/>
      <c r="B235" s="97"/>
    </row>
    <row r="236" spans="1:2" x14ac:dyDescent="0.2">
      <c r="A236" s="98"/>
      <c r="B236" s="97"/>
    </row>
    <row r="237" spans="1:2" x14ac:dyDescent="0.2">
      <c r="A237" s="98"/>
      <c r="B237" s="97"/>
    </row>
    <row r="238" spans="1:2" x14ac:dyDescent="0.2">
      <c r="A238" s="98"/>
      <c r="B238" s="97"/>
    </row>
    <row r="239" spans="1:2" x14ac:dyDescent="0.2">
      <c r="A239" s="98"/>
      <c r="B239" s="97"/>
    </row>
    <row r="240" spans="1:2" x14ac:dyDescent="0.2">
      <c r="A240" s="98"/>
      <c r="B240" s="97"/>
    </row>
    <row r="241" spans="1:2" x14ac:dyDescent="0.2">
      <c r="A241" s="98"/>
      <c r="B241" s="97"/>
    </row>
    <row r="242" spans="1:2" x14ac:dyDescent="0.2">
      <c r="A242" s="98"/>
      <c r="B242" s="97"/>
    </row>
    <row r="243" spans="1:2" x14ac:dyDescent="0.2">
      <c r="A243" s="98"/>
      <c r="B243" s="97"/>
    </row>
    <row r="244" spans="1:2" x14ac:dyDescent="0.2">
      <c r="A244" s="98"/>
      <c r="B244" s="97"/>
    </row>
    <row r="245" spans="1:2" x14ac:dyDescent="0.2">
      <c r="A245" s="98"/>
      <c r="B245" s="97"/>
    </row>
    <row r="246" spans="1:2" x14ac:dyDescent="0.2">
      <c r="A246" s="98"/>
      <c r="B246" s="97"/>
    </row>
    <row r="247" spans="1:2" x14ac:dyDescent="0.2">
      <c r="A247" s="98"/>
      <c r="B247" s="97"/>
    </row>
    <row r="248" spans="1:2" x14ac:dyDescent="0.2">
      <c r="A248" s="98"/>
      <c r="B248" s="97"/>
    </row>
    <row r="249" spans="1:2" x14ac:dyDescent="0.2">
      <c r="A249" s="98"/>
      <c r="B249" s="97"/>
    </row>
    <row r="250" spans="1:2" x14ac:dyDescent="0.2">
      <c r="A250" s="98"/>
      <c r="B250" s="97"/>
    </row>
    <row r="251" spans="1:2" x14ac:dyDescent="0.2">
      <c r="A251" s="98"/>
      <c r="B251" s="97"/>
    </row>
    <row r="252" spans="1:2" x14ac:dyDescent="0.2">
      <c r="A252" s="98"/>
      <c r="B252" s="97"/>
    </row>
    <row r="253" spans="1:2" x14ac:dyDescent="0.2">
      <c r="A253" s="98"/>
      <c r="B253" s="97"/>
    </row>
    <row r="254" spans="1:2" x14ac:dyDescent="0.2">
      <c r="A254" s="98"/>
      <c r="B254" s="97"/>
    </row>
    <row r="255" spans="1:2" x14ac:dyDescent="0.2">
      <c r="A255" s="98"/>
      <c r="B255" s="97"/>
    </row>
    <row r="256" spans="1:2" x14ac:dyDescent="0.2">
      <c r="A256" s="98"/>
      <c r="B256" s="97"/>
    </row>
    <row r="257" spans="1:2" x14ac:dyDescent="0.2">
      <c r="A257" s="98"/>
      <c r="B257" s="97"/>
    </row>
    <row r="258" spans="1:2" x14ac:dyDescent="0.2">
      <c r="A258" s="98"/>
      <c r="B258" s="97"/>
    </row>
    <row r="259" spans="1:2" x14ac:dyDescent="0.2">
      <c r="A259" s="98"/>
      <c r="B259" s="97"/>
    </row>
    <row r="260" spans="1:2" x14ac:dyDescent="0.2">
      <c r="A260" s="98"/>
      <c r="B260" s="97"/>
    </row>
    <row r="261" spans="1:2" x14ac:dyDescent="0.2">
      <c r="A261" s="98"/>
      <c r="B261" s="97"/>
    </row>
    <row r="262" spans="1:2" x14ac:dyDescent="0.2">
      <c r="A262" s="98"/>
      <c r="B262" s="97"/>
    </row>
    <row r="263" spans="1:2" x14ac:dyDescent="0.2">
      <c r="A263" s="98"/>
      <c r="B263" s="97"/>
    </row>
    <row r="264" spans="1:2" x14ac:dyDescent="0.2">
      <c r="A264" s="98"/>
      <c r="B264" s="97"/>
    </row>
    <row r="265" spans="1:2" x14ac:dyDescent="0.2">
      <c r="A265" s="98"/>
      <c r="B265" s="97"/>
    </row>
    <row r="266" spans="1:2" x14ac:dyDescent="0.2">
      <c r="A266" s="98"/>
      <c r="B266" s="97"/>
    </row>
    <row r="267" spans="1:2" x14ac:dyDescent="0.2">
      <c r="A267" s="98"/>
      <c r="B267" s="97"/>
    </row>
    <row r="268" spans="1:2" x14ac:dyDescent="0.2">
      <c r="A268" s="98"/>
      <c r="B268" s="97"/>
    </row>
    <row r="269" spans="1:2" x14ac:dyDescent="0.2">
      <c r="A269" s="98"/>
      <c r="B269" s="97"/>
    </row>
    <row r="270" spans="1:2" x14ac:dyDescent="0.2">
      <c r="A270" s="98"/>
      <c r="B270" s="97"/>
    </row>
    <row r="271" spans="1:2" x14ac:dyDescent="0.2">
      <c r="A271" s="98"/>
      <c r="B271" s="97"/>
    </row>
    <row r="272" spans="1:2" x14ac:dyDescent="0.2">
      <c r="A272" s="98"/>
      <c r="B272" s="97"/>
    </row>
    <row r="273" spans="1:2" x14ac:dyDescent="0.2">
      <c r="A273" s="98"/>
      <c r="B273" s="97"/>
    </row>
    <row r="274" spans="1:2" x14ac:dyDescent="0.2">
      <c r="A274" s="98"/>
      <c r="B274" s="97"/>
    </row>
    <row r="275" spans="1:2" x14ac:dyDescent="0.2">
      <c r="A275" s="98"/>
      <c r="B275" s="97"/>
    </row>
    <row r="276" spans="1:2" x14ac:dyDescent="0.2">
      <c r="A276" s="98"/>
      <c r="B276" s="97"/>
    </row>
    <row r="277" spans="1:2" x14ac:dyDescent="0.2">
      <c r="A277" s="98"/>
      <c r="B277" s="97"/>
    </row>
    <row r="278" spans="1:2" x14ac:dyDescent="0.2">
      <c r="A278" s="98"/>
      <c r="B278" s="97"/>
    </row>
    <row r="279" spans="1:2" x14ac:dyDescent="0.2">
      <c r="A279" s="98"/>
      <c r="B279" s="97"/>
    </row>
    <row r="280" spans="1:2" x14ac:dyDescent="0.2">
      <c r="A280" s="98"/>
      <c r="B280" s="97"/>
    </row>
    <row r="281" spans="1:2" x14ac:dyDescent="0.2">
      <c r="A281" s="98"/>
      <c r="B281" s="97"/>
    </row>
    <row r="282" spans="1:2" x14ac:dyDescent="0.2">
      <c r="A282" s="98"/>
      <c r="B282" s="97"/>
    </row>
    <row r="283" spans="1:2" x14ac:dyDescent="0.2">
      <c r="A283" s="98"/>
      <c r="B283" s="97"/>
    </row>
    <row r="284" spans="1:2" x14ac:dyDescent="0.2">
      <c r="A284" s="98"/>
      <c r="B284" s="97"/>
    </row>
    <row r="285" spans="1:2" x14ac:dyDescent="0.2">
      <c r="A285" s="98"/>
      <c r="B285" s="97"/>
    </row>
    <row r="286" spans="1:2" x14ac:dyDescent="0.2">
      <c r="A286" s="98"/>
      <c r="B286" s="97"/>
    </row>
    <row r="287" spans="1:2" x14ac:dyDescent="0.2">
      <c r="A287" s="98"/>
      <c r="B287" s="97"/>
    </row>
    <row r="288" spans="1:2" x14ac:dyDescent="0.2">
      <c r="A288" s="98"/>
      <c r="B288" s="97"/>
    </row>
    <row r="289" spans="1:2" x14ac:dyDescent="0.2">
      <c r="A289" s="98"/>
      <c r="B289" s="97"/>
    </row>
    <row r="290" spans="1:2" x14ac:dyDescent="0.2">
      <c r="A290" s="98"/>
      <c r="B290" s="97"/>
    </row>
    <row r="291" spans="1:2" x14ac:dyDescent="0.2">
      <c r="A291" s="98"/>
      <c r="B291" s="97"/>
    </row>
    <row r="292" spans="1:2" x14ac:dyDescent="0.2">
      <c r="A292" s="98"/>
      <c r="B292" s="97"/>
    </row>
    <row r="293" spans="1:2" x14ac:dyDescent="0.2">
      <c r="A293" s="98"/>
      <c r="B293" s="97"/>
    </row>
    <row r="294" spans="1:2" x14ac:dyDescent="0.2">
      <c r="A294" s="98"/>
      <c r="B294" s="97"/>
    </row>
    <row r="295" spans="1:2" x14ac:dyDescent="0.2">
      <c r="A295" s="98"/>
      <c r="B295" s="97"/>
    </row>
    <row r="296" spans="1:2" x14ac:dyDescent="0.2">
      <c r="A296" s="98"/>
      <c r="B296" s="97"/>
    </row>
    <row r="297" spans="1:2" x14ac:dyDescent="0.2">
      <c r="A297" s="98"/>
      <c r="B297" s="97"/>
    </row>
    <row r="298" spans="1:2" x14ac:dyDescent="0.2">
      <c r="A298" s="98"/>
      <c r="B298" s="97"/>
    </row>
    <row r="299" spans="1:2" x14ac:dyDescent="0.2">
      <c r="A299" s="98"/>
      <c r="B299" s="97"/>
    </row>
    <row r="300" spans="1:2" x14ac:dyDescent="0.2">
      <c r="A300" s="98"/>
      <c r="B300" s="97"/>
    </row>
    <row r="301" spans="1:2" x14ac:dyDescent="0.2">
      <c r="A301" s="98"/>
      <c r="B301" s="97"/>
    </row>
    <row r="302" spans="1:2" x14ac:dyDescent="0.2">
      <c r="A302" s="98"/>
      <c r="B302" s="97"/>
    </row>
    <row r="303" spans="1:2" x14ac:dyDescent="0.2">
      <c r="A303" s="98"/>
      <c r="B303" s="97"/>
    </row>
    <row r="304" spans="1:2" x14ac:dyDescent="0.2">
      <c r="A304" s="98"/>
      <c r="B304" s="97"/>
    </row>
    <row r="305" spans="1:2" x14ac:dyDescent="0.2">
      <c r="A305" s="98"/>
      <c r="B305" s="97"/>
    </row>
    <row r="306" spans="1:2" x14ac:dyDescent="0.2">
      <c r="A306" s="98"/>
      <c r="B306" s="97"/>
    </row>
    <row r="307" spans="1:2" x14ac:dyDescent="0.2">
      <c r="A307" s="98"/>
      <c r="B307" s="97"/>
    </row>
    <row r="308" spans="1:2" x14ac:dyDescent="0.2">
      <c r="A308" s="98"/>
      <c r="B308" s="97"/>
    </row>
    <row r="309" spans="1:2" x14ac:dyDescent="0.2">
      <c r="A309" s="98"/>
      <c r="B309" s="97"/>
    </row>
    <row r="310" spans="1:2" x14ac:dyDescent="0.2">
      <c r="A310" s="98"/>
      <c r="B310" s="97"/>
    </row>
    <row r="311" spans="1:2" x14ac:dyDescent="0.2">
      <c r="A311" s="98"/>
      <c r="B311" s="97"/>
    </row>
    <row r="312" spans="1:2" x14ac:dyDescent="0.2">
      <c r="A312" s="98"/>
      <c r="B312" s="97"/>
    </row>
    <row r="313" spans="1:2" x14ac:dyDescent="0.2">
      <c r="A313" s="8"/>
      <c r="B313" s="8"/>
    </row>
    <row r="314" spans="1:2" x14ac:dyDescent="0.2">
      <c r="A314" s="8"/>
      <c r="B314" s="8"/>
    </row>
    <row r="315" spans="1:2" x14ac:dyDescent="0.2">
      <c r="A315" s="8"/>
      <c r="B315" s="8"/>
    </row>
    <row r="316" spans="1:2" x14ac:dyDescent="0.2">
      <c r="A316" s="8"/>
      <c r="B316" s="8"/>
    </row>
    <row r="317" spans="1:2" x14ac:dyDescent="0.2">
      <c r="A317" s="8"/>
      <c r="B317" s="8"/>
    </row>
    <row r="318" spans="1:2" x14ac:dyDescent="0.2">
      <c r="A318" s="8"/>
      <c r="B318" s="8"/>
    </row>
    <row r="319" spans="1:2" x14ac:dyDescent="0.2">
      <c r="A319" s="8"/>
      <c r="B319" s="8"/>
    </row>
    <row r="320" spans="1:2" x14ac:dyDescent="0.2">
      <c r="A320" s="8"/>
      <c r="B320" s="8"/>
    </row>
    <row r="321" spans="1:2" x14ac:dyDescent="0.2">
      <c r="A321" s="8"/>
      <c r="B321" s="8"/>
    </row>
    <row r="322" spans="1:2" x14ac:dyDescent="0.2">
      <c r="A322" s="8"/>
      <c r="B322" s="8"/>
    </row>
    <row r="323" spans="1:2" x14ac:dyDescent="0.2">
      <c r="A323" s="8"/>
      <c r="B323" s="8"/>
    </row>
    <row r="324" spans="1:2" x14ac:dyDescent="0.2">
      <c r="A324" s="8"/>
      <c r="B324" s="8"/>
    </row>
    <row r="325" spans="1:2" x14ac:dyDescent="0.2">
      <c r="A325" s="8"/>
      <c r="B325" s="8"/>
    </row>
    <row r="326" spans="1:2" x14ac:dyDescent="0.2">
      <c r="A326" s="8"/>
      <c r="B326" s="8"/>
    </row>
    <row r="327" spans="1:2" x14ac:dyDescent="0.2">
      <c r="A327" s="8"/>
      <c r="B327" s="8"/>
    </row>
    <row r="328" spans="1:2" x14ac:dyDescent="0.2">
      <c r="A328" s="8"/>
      <c r="B328" s="8"/>
    </row>
    <row r="329" spans="1:2" x14ac:dyDescent="0.2">
      <c r="A329" s="8"/>
      <c r="B329" s="8"/>
    </row>
    <row r="330" spans="1:2" x14ac:dyDescent="0.2">
      <c r="A330" s="8"/>
      <c r="B330" s="8"/>
    </row>
    <row r="331" spans="1:2" x14ac:dyDescent="0.2">
      <c r="A331" s="8"/>
      <c r="B331" s="8"/>
    </row>
    <row r="332" spans="1:2" x14ac:dyDescent="0.2">
      <c r="B332" s="8"/>
    </row>
    <row r="333" spans="1:2" x14ac:dyDescent="0.2">
      <c r="B333" s="8"/>
    </row>
    <row r="334" spans="1:2" x14ac:dyDescent="0.2">
      <c r="B334" s="8"/>
    </row>
    <row r="335" spans="1:2" x14ac:dyDescent="0.2">
      <c r="B335" s="8"/>
    </row>
    <row r="336" spans="1:2" x14ac:dyDescent="0.2">
      <c r="B336" s="8"/>
    </row>
    <row r="337" spans="2:2" x14ac:dyDescent="0.2">
      <c r="B337" s="8"/>
    </row>
    <row r="338" spans="2:2" x14ac:dyDescent="0.2">
      <c r="B338" s="8"/>
    </row>
    <row r="339" spans="2:2" x14ac:dyDescent="0.2">
      <c r="B339" s="8"/>
    </row>
    <row r="340" spans="2:2" x14ac:dyDescent="0.2">
      <c r="B340" s="8"/>
    </row>
    <row r="341" spans="2:2" x14ac:dyDescent="0.2">
      <c r="B341" s="8"/>
    </row>
    <row r="342" spans="2:2" x14ac:dyDescent="0.2">
      <c r="B342" s="8"/>
    </row>
    <row r="343" spans="2:2" x14ac:dyDescent="0.2">
      <c r="B343" s="8"/>
    </row>
    <row r="344" spans="2:2" x14ac:dyDescent="0.2">
      <c r="B344" s="8"/>
    </row>
    <row r="345" spans="2:2" x14ac:dyDescent="0.2">
      <c r="B345" s="8"/>
    </row>
    <row r="346" spans="2:2" x14ac:dyDescent="0.2">
      <c r="B346" s="8"/>
    </row>
    <row r="347" spans="2:2" x14ac:dyDescent="0.2">
      <c r="B347" s="8"/>
    </row>
    <row r="348" spans="2:2" x14ac:dyDescent="0.2">
      <c r="B348" s="8"/>
    </row>
    <row r="349" spans="2:2" x14ac:dyDescent="0.2">
      <c r="B349" s="8"/>
    </row>
    <row r="350" spans="2:2" x14ac:dyDescent="0.2">
      <c r="B350" s="8"/>
    </row>
    <row r="351" spans="2:2" x14ac:dyDescent="0.2">
      <c r="B351" s="8"/>
    </row>
    <row r="352" spans="2:2" x14ac:dyDescent="0.2">
      <c r="B352" s="8"/>
    </row>
    <row r="353" spans="2:2" x14ac:dyDescent="0.2">
      <c r="B353" s="8"/>
    </row>
    <row r="354" spans="2:2" x14ac:dyDescent="0.2">
      <c r="B354" s="8"/>
    </row>
  </sheetData>
  <sortState ref="B3:AB110">
    <sortCondition ref="C3:C21"/>
  </sortState>
  <mergeCells count="1">
    <mergeCell ref="E1:S1"/>
  </mergeCells>
  <pageMargins left="0.7" right="0.7" top="0.75" bottom="0.75" header="0.3" footer="0.3"/>
  <pageSetup orientation="portrait" horizontalDpi="0" verticalDpi="0"/>
  <ignoredErrors>
    <ignoredError sqref="V122:V123 W122:W123 AA122:AA123" formulaRange="1"/>
  </ignoredErrors>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79EA8-75F1-0849-886F-EE5FB8E3016B}">
  <dimension ref="A1:P214"/>
  <sheetViews>
    <sheetView workbookViewId="0">
      <selection activeCell="T21" sqref="T21"/>
    </sheetView>
  </sheetViews>
  <sheetFormatPr baseColWidth="10" defaultRowHeight="15" x14ac:dyDescent="0.2"/>
  <cols>
    <col min="1" max="1" width="23.33203125" customWidth="1"/>
  </cols>
  <sheetData>
    <row r="1" spans="1:16" ht="16" thickBot="1" x14ac:dyDescent="0.25">
      <c r="A1" s="30" t="s">
        <v>178</v>
      </c>
      <c r="B1" s="35">
        <v>84</v>
      </c>
      <c r="C1" s="36">
        <v>92</v>
      </c>
      <c r="D1" s="45" t="s">
        <v>180</v>
      </c>
      <c r="E1" s="49" t="s">
        <v>181</v>
      </c>
      <c r="F1" s="53" t="s">
        <v>182</v>
      </c>
      <c r="G1" s="56" t="s">
        <v>183</v>
      </c>
      <c r="H1" s="60" t="s">
        <v>184</v>
      </c>
      <c r="I1" s="63" t="s">
        <v>185</v>
      </c>
      <c r="J1" s="65" t="s">
        <v>186</v>
      </c>
      <c r="K1" s="67" t="s">
        <v>187</v>
      </c>
      <c r="L1" s="69" t="s">
        <v>188</v>
      </c>
      <c r="M1" s="45" t="s">
        <v>189</v>
      </c>
      <c r="N1" s="72" t="s">
        <v>190</v>
      </c>
      <c r="O1" s="85" t="s">
        <v>349</v>
      </c>
      <c r="P1" s="93" t="s">
        <v>350</v>
      </c>
    </row>
    <row r="2" spans="1:16" x14ac:dyDescent="0.2">
      <c r="A2" s="33" t="s">
        <v>207</v>
      </c>
      <c r="B2" s="103">
        <v>2</v>
      </c>
      <c r="C2" s="104"/>
      <c r="D2" s="105"/>
      <c r="E2" s="106"/>
      <c r="F2" s="107"/>
      <c r="G2" s="108"/>
      <c r="H2" s="109"/>
      <c r="I2" s="110"/>
      <c r="J2" s="111"/>
      <c r="K2" s="112"/>
      <c r="L2" s="113"/>
      <c r="M2" s="105"/>
      <c r="N2" s="114"/>
      <c r="O2" s="115"/>
      <c r="P2" s="116"/>
    </row>
    <row r="3" spans="1:16" x14ac:dyDescent="0.2">
      <c r="A3" s="33" t="s">
        <v>195</v>
      </c>
      <c r="B3" s="117">
        <v>3</v>
      </c>
      <c r="C3" s="118"/>
      <c r="D3" s="119"/>
      <c r="E3" s="120"/>
      <c r="F3" s="121"/>
      <c r="G3" s="122"/>
      <c r="H3" s="123"/>
      <c r="I3" s="124"/>
      <c r="J3" s="125"/>
      <c r="K3" s="126"/>
      <c r="L3" s="127"/>
      <c r="M3" s="119"/>
      <c r="N3" s="128"/>
      <c r="O3" s="129"/>
      <c r="P3" s="130"/>
    </row>
    <row r="4" spans="1:16" x14ac:dyDescent="0.2">
      <c r="A4" s="33" t="s">
        <v>197</v>
      </c>
      <c r="B4" s="117">
        <v>3</v>
      </c>
      <c r="C4" s="118"/>
      <c r="D4" s="119"/>
      <c r="E4" s="120"/>
      <c r="F4" s="121"/>
      <c r="G4" s="122"/>
      <c r="H4" s="123"/>
      <c r="I4" s="124"/>
      <c r="J4" s="125"/>
      <c r="K4" s="126"/>
      <c r="L4" s="127"/>
      <c r="M4" s="119"/>
      <c r="N4" s="128"/>
      <c r="O4" s="129"/>
      <c r="P4" s="130"/>
    </row>
    <row r="5" spans="1:16" x14ac:dyDescent="0.2">
      <c r="A5" s="33" t="s">
        <v>201</v>
      </c>
      <c r="B5" s="117">
        <v>2</v>
      </c>
      <c r="C5" s="118"/>
      <c r="D5" s="119"/>
      <c r="E5" s="120"/>
      <c r="F5" s="121"/>
      <c r="G5" s="122"/>
      <c r="H5" s="123"/>
      <c r="I5" s="124"/>
      <c r="J5" s="125"/>
      <c r="K5" s="126"/>
      <c r="L5" s="127"/>
      <c r="M5" s="119"/>
      <c r="N5" s="128"/>
      <c r="O5" s="129"/>
      <c r="P5" s="130"/>
    </row>
    <row r="6" spans="1:16" x14ac:dyDescent="0.2">
      <c r="A6" s="33" t="s">
        <v>199</v>
      </c>
      <c r="B6" s="117">
        <v>3</v>
      </c>
      <c r="C6" s="118">
        <v>14</v>
      </c>
      <c r="D6" s="119"/>
      <c r="E6" s="120"/>
      <c r="F6" s="121"/>
      <c r="G6" s="122"/>
      <c r="H6" s="123"/>
      <c r="I6" s="124">
        <v>4</v>
      </c>
      <c r="J6" s="125"/>
      <c r="K6" s="126">
        <v>8</v>
      </c>
      <c r="L6" s="127"/>
      <c r="M6" s="119">
        <v>11</v>
      </c>
      <c r="N6" s="128">
        <v>10</v>
      </c>
      <c r="O6" s="129"/>
      <c r="P6" s="130">
        <v>11</v>
      </c>
    </row>
    <row r="7" spans="1:16" x14ac:dyDescent="0.2">
      <c r="A7" s="34" t="s">
        <v>217</v>
      </c>
      <c r="B7" s="117"/>
      <c r="C7" s="118">
        <v>2</v>
      </c>
      <c r="D7" s="119"/>
      <c r="E7" s="120"/>
      <c r="F7" s="121"/>
      <c r="G7" s="122"/>
      <c r="H7" s="123"/>
      <c r="I7" s="124">
        <v>1</v>
      </c>
      <c r="J7" s="125"/>
      <c r="K7" s="126"/>
      <c r="L7" s="127"/>
      <c r="M7" s="119"/>
      <c r="N7" s="128">
        <v>2</v>
      </c>
      <c r="O7" s="129"/>
      <c r="P7" s="130">
        <v>6</v>
      </c>
    </row>
    <row r="8" spans="1:16" ht="16" x14ac:dyDescent="0.2">
      <c r="A8" s="101" t="s">
        <v>341</v>
      </c>
      <c r="B8" s="117"/>
      <c r="C8" s="118"/>
      <c r="D8" s="119"/>
      <c r="E8" s="120"/>
      <c r="F8" s="121"/>
      <c r="G8" s="122"/>
      <c r="H8" s="123"/>
      <c r="I8" s="124"/>
      <c r="J8" s="125"/>
      <c r="K8" s="126"/>
      <c r="L8" s="127"/>
      <c r="M8" s="119"/>
      <c r="N8" s="128">
        <v>1</v>
      </c>
      <c r="O8" s="129"/>
      <c r="P8" s="130">
        <v>1</v>
      </c>
    </row>
    <row r="9" spans="1:16" x14ac:dyDescent="0.2">
      <c r="A9" s="33" t="s">
        <v>210</v>
      </c>
      <c r="B9" s="117">
        <v>2</v>
      </c>
      <c r="C9" s="118"/>
      <c r="D9" s="119"/>
      <c r="E9" s="120"/>
      <c r="F9" s="121"/>
      <c r="G9" s="122"/>
      <c r="H9" s="123"/>
      <c r="I9" s="124"/>
      <c r="J9" s="125"/>
      <c r="K9" s="126"/>
      <c r="L9" s="127"/>
      <c r="M9" s="119"/>
      <c r="N9" s="128"/>
      <c r="O9" s="129"/>
      <c r="P9" s="130"/>
    </row>
    <row r="10" spans="1:16" x14ac:dyDescent="0.2">
      <c r="A10" s="33" t="s">
        <v>213</v>
      </c>
      <c r="B10" s="117">
        <v>2</v>
      </c>
      <c r="C10" s="118"/>
      <c r="D10" s="119"/>
      <c r="E10" s="120"/>
      <c r="F10" s="121"/>
      <c r="G10" s="122"/>
      <c r="H10" s="123"/>
      <c r="I10" s="124"/>
      <c r="J10" s="125"/>
      <c r="K10" s="126"/>
      <c r="L10" s="127"/>
      <c r="M10" s="119"/>
      <c r="N10" s="128"/>
      <c r="O10" s="129"/>
      <c r="P10" s="130"/>
    </row>
    <row r="11" spans="1:16" x14ac:dyDescent="0.2">
      <c r="A11" s="33" t="s">
        <v>198</v>
      </c>
      <c r="B11" s="117">
        <v>3</v>
      </c>
      <c r="C11" s="118"/>
      <c r="D11" s="119"/>
      <c r="E11" s="120"/>
      <c r="F11" s="121"/>
      <c r="G11" s="122"/>
      <c r="H11" s="123"/>
      <c r="I11" s="124"/>
      <c r="J11" s="125"/>
      <c r="K11" s="126"/>
      <c r="L11" s="127"/>
      <c r="M11" s="119"/>
      <c r="N11" s="128"/>
      <c r="O11" s="129"/>
      <c r="P11" s="130"/>
    </row>
    <row r="12" spans="1:16" x14ac:dyDescent="0.2">
      <c r="A12" s="33" t="s">
        <v>196</v>
      </c>
      <c r="B12" s="117">
        <v>3</v>
      </c>
      <c r="C12" s="118"/>
      <c r="D12" s="119"/>
      <c r="E12" s="120"/>
      <c r="F12" s="121"/>
      <c r="G12" s="122"/>
      <c r="H12" s="123"/>
      <c r="I12" s="124"/>
      <c r="J12" s="125"/>
      <c r="K12" s="126"/>
      <c r="L12" s="127"/>
      <c r="M12" s="119"/>
      <c r="N12" s="128"/>
      <c r="O12" s="129"/>
      <c r="P12" s="130"/>
    </row>
    <row r="13" spans="1:16" x14ac:dyDescent="0.2">
      <c r="A13" s="33" t="s">
        <v>194</v>
      </c>
      <c r="B13" s="117">
        <v>4</v>
      </c>
      <c r="C13" s="118"/>
      <c r="D13" s="119"/>
      <c r="E13" s="120"/>
      <c r="F13" s="121"/>
      <c r="G13" s="122"/>
      <c r="H13" s="123"/>
      <c r="I13" s="124"/>
      <c r="J13" s="125"/>
      <c r="K13" s="126"/>
      <c r="L13" s="127"/>
      <c r="M13" s="119"/>
      <c r="N13" s="128"/>
      <c r="O13" s="129"/>
      <c r="P13" s="130"/>
    </row>
    <row r="14" spans="1:16" x14ac:dyDescent="0.2">
      <c r="A14" s="33" t="s">
        <v>200</v>
      </c>
      <c r="B14" s="117">
        <v>3</v>
      </c>
      <c r="C14" s="118"/>
      <c r="D14" s="119"/>
      <c r="E14" s="120"/>
      <c r="F14" s="121"/>
      <c r="G14" s="122"/>
      <c r="H14" s="123"/>
      <c r="I14" s="124"/>
      <c r="J14" s="125"/>
      <c r="K14" s="126"/>
      <c r="L14" s="127"/>
      <c r="M14" s="119"/>
      <c r="N14" s="128"/>
      <c r="O14" s="129"/>
      <c r="P14" s="130"/>
    </row>
    <row r="15" spans="1:16" x14ac:dyDescent="0.2">
      <c r="A15" s="33" t="s">
        <v>214</v>
      </c>
      <c r="B15" s="117">
        <v>1</v>
      </c>
      <c r="C15" s="118"/>
      <c r="D15" s="119"/>
      <c r="E15" s="120"/>
      <c r="F15" s="121"/>
      <c r="G15" s="122"/>
      <c r="H15" s="123"/>
      <c r="I15" s="124"/>
      <c r="J15" s="125"/>
      <c r="K15" s="126"/>
      <c r="L15" s="127"/>
      <c r="M15" s="119"/>
      <c r="N15" s="128"/>
      <c r="O15" s="129"/>
      <c r="P15" s="130"/>
    </row>
    <row r="16" spans="1:16" x14ac:dyDescent="0.2">
      <c r="A16" s="33" t="s">
        <v>203</v>
      </c>
      <c r="B16" s="117">
        <v>2</v>
      </c>
      <c r="C16" s="118"/>
      <c r="D16" s="119"/>
      <c r="E16" s="120"/>
      <c r="F16" s="121"/>
      <c r="G16" s="122"/>
      <c r="H16" s="123"/>
      <c r="I16" s="124"/>
      <c r="J16" s="125"/>
      <c r="K16" s="126"/>
      <c r="L16" s="127"/>
      <c r="M16" s="119"/>
      <c r="N16" s="128"/>
      <c r="O16" s="129"/>
      <c r="P16" s="130"/>
    </row>
    <row r="17" spans="1:16" x14ac:dyDescent="0.2">
      <c r="A17" s="33" t="s">
        <v>202</v>
      </c>
      <c r="B17" s="117">
        <v>2</v>
      </c>
      <c r="C17" s="118"/>
      <c r="D17" s="119"/>
      <c r="E17" s="120"/>
      <c r="F17" s="121"/>
      <c r="G17" s="122"/>
      <c r="H17" s="123"/>
      <c r="I17" s="124"/>
      <c r="J17" s="125"/>
      <c r="K17" s="126"/>
      <c r="L17" s="127"/>
      <c r="M17" s="119"/>
      <c r="N17" s="128"/>
      <c r="O17" s="129"/>
      <c r="P17" s="130"/>
    </row>
    <row r="18" spans="1:16" x14ac:dyDescent="0.2">
      <c r="A18" s="33" t="s">
        <v>206</v>
      </c>
      <c r="B18" s="117">
        <v>2</v>
      </c>
      <c r="C18" s="118"/>
      <c r="D18" s="119"/>
      <c r="E18" s="120"/>
      <c r="F18" s="121"/>
      <c r="G18" s="122"/>
      <c r="H18" s="123"/>
      <c r="I18" s="124"/>
      <c r="J18" s="125"/>
      <c r="K18" s="126"/>
      <c r="L18" s="127"/>
      <c r="M18" s="119"/>
      <c r="N18" s="128"/>
      <c r="O18" s="129"/>
      <c r="P18" s="130"/>
    </row>
    <row r="19" spans="1:16" x14ac:dyDescent="0.2">
      <c r="A19" s="33" t="s">
        <v>212</v>
      </c>
      <c r="B19" s="117">
        <v>2</v>
      </c>
      <c r="C19" s="118"/>
      <c r="D19" s="119"/>
      <c r="E19" s="120"/>
      <c r="F19" s="121"/>
      <c r="G19" s="122"/>
      <c r="H19" s="123"/>
      <c r="I19" s="124"/>
      <c r="J19" s="125"/>
      <c r="K19" s="126"/>
      <c r="L19" s="127"/>
      <c r="M19" s="119"/>
      <c r="N19" s="128"/>
      <c r="O19" s="129"/>
      <c r="P19" s="130"/>
    </row>
    <row r="20" spans="1:16" x14ac:dyDescent="0.2">
      <c r="A20" s="33" t="s">
        <v>211</v>
      </c>
      <c r="B20" s="117">
        <v>2</v>
      </c>
      <c r="C20" s="118"/>
      <c r="D20" s="119"/>
      <c r="E20" s="120"/>
      <c r="F20" s="121"/>
      <c r="G20" s="122"/>
      <c r="H20" s="123"/>
      <c r="I20" s="124"/>
      <c r="J20" s="125"/>
      <c r="K20" s="126"/>
      <c r="L20" s="127"/>
      <c r="M20" s="119"/>
      <c r="N20" s="128"/>
      <c r="O20" s="129"/>
      <c r="P20" s="130"/>
    </row>
    <row r="21" spans="1:16" x14ac:dyDescent="0.2">
      <c r="A21" s="33" t="s">
        <v>205</v>
      </c>
      <c r="B21" s="117">
        <v>2</v>
      </c>
      <c r="C21" s="118"/>
      <c r="D21" s="119"/>
      <c r="E21" s="120"/>
      <c r="F21" s="121"/>
      <c r="G21" s="122"/>
      <c r="H21" s="123"/>
      <c r="I21" s="124"/>
      <c r="J21" s="125"/>
      <c r="K21" s="126"/>
      <c r="L21" s="127"/>
      <c r="M21" s="119"/>
      <c r="N21" s="128"/>
      <c r="O21" s="129"/>
      <c r="P21" s="130"/>
    </row>
    <row r="22" spans="1:16" x14ac:dyDescent="0.2">
      <c r="A22" s="33" t="s">
        <v>192</v>
      </c>
      <c r="B22" s="117">
        <v>6</v>
      </c>
      <c r="C22" s="118"/>
      <c r="D22" s="119">
        <v>2</v>
      </c>
      <c r="E22" s="120"/>
      <c r="F22" s="121"/>
      <c r="G22" s="122"/>
      <c r="H22" s="123"/>
      <c r="I22" s="124"/>
      <c r="J22" s="125"/>
      <c r="K22" s="126"/>
      <c r="L22" s="127"/>
      <c r="M22" s="119"/>
      <c r="N22" s="128"/>
      <c r="O22" s="129">
        <v>1</v>
      </c>
      <c r="P22" s="130"/>
    </row>
    <row r="23" spans="1:16" x14ac:dyDescent="0.2">
      <c r="A23" s="44" t="s">
        <v>235</v>
      </c>
      <c r="B23" s="117"/>
      <c r="C23" s="118">
        <v>2</v>
      </c>
      <c r="D23" s="119">
        <v>1</v>
      </c>
      <c r="E23" s="120"/>
      <c r="F23" s="121"/>
      <c r="G23" s="122">
        <v>8</v>
      </c>
      <c r="H23" s="123"/>
      <c r="I23" s="124"/>
      <c r="J23" s="125"/>
      <c r="K23" s="126">
        <v>6</v>
      </c>
      <c r="L23" s="127"/>
      <c r="M23" s="119"/>
      <c r="N23" s="128"/>
      <c r="O23" s="129"/>
      <c r="P23" s="130"/>
    </row>
    <row r="24" spans="1:16" x14ac:dyDescent="0.2">
      <c r="A24" s="44" t="s">
        <v>236</v>
      </c>
      <c r="B24" s="117"/>
      <c r="C24" s="118">
        <v>15</v>
      </c>
      <c r="D24" s="119"/>
      <c r="E24" s="120"/>
      <c r="F24" s="121"/>
      <c r="G24" s="122">
        <v>13</v>
      </c>
      <c r="H24" s="123">
        <v>3</v>
      </c>
      <c r="I24" s="124"/>
      <c r="J24" s="125">
        <v>6</v>
      </c>
      <c r="K24" s="126"/>
      <c r="L24" s="127">
        <v>3</v>
      </c>
      <c r="M24" s="119"/>
      <c r="N24" s="128"/>
      <c r="O24" s="129">
        <v>4</v>
      </c>
      <c r="P24" s="130"/>
    </row>
    <row r="25" spans="1:16" x14ac:dyDescent="0.2">
      <c r="A25" s="44" t="s">
        <v>255</v>
      </c>
      <c r="B25" s="117"/>
      <c r="C25" s="118"/>
      <c r="D25" s="119">
        <v>3</v>
      </c>
      <c r="E25" s="120"/>
      <c r="F25" s="121"/>
      <c r="G25" s="122"/>
      <c r="H25" s="123"/>
      <c r="I25" s="124"/>
      <c r="J25" s="125"/>
      <c r="K25" s="126"/>
      <c r="L25" s="127"/>
      <c r="M25" s="119"/>
      <c r="N25" s="128"/>
      <c r="O25" s="129"/>
      <c r="P25" s="130"/>
    </row>
    <row r="26" spans="1:16" x14ac:dyDescent="0.2">
      <c r="A26" s="33" t="s">
        <v>204</v>
      </c>
      <c r="B26" s="117">
        <v>2</v>
      </c>
      <c r="C26" s="118"/>
      <c r="D26" s="119"/>
      <c r="E26" s="120">
        <v>1</v>
      </c>
      <c r="F26" s="121"/>
      <c r="G26" s="122">
        <v>5</v>
      </c>
      <c r="H26" s="123"/>
      <c r="I26" s="124"/>
      <c r="J26" s="125"/>
      <c r="K26" s="126"/>
      <c r="L26" s="127"/>
      <c r="M26" s="119"/>
      <c r="N26" s="128"/>
      <c r="O26" s="129">
        <v>3</v>
      </c>
      <c r="P26" s="130"/>
    </row>
    <row r="27" spans="1:16" x14ac:dyDescent="0.2">
      <c r="A27" s="33" t="s">
        <v>208</v>
      </c>
      <c r="B27" s="117">
        <v>2</v>
      </c>
      <c r="C27" s="118"/>
      <c r="D27" s="119"/>
      <c r="E27" s="120"/>
      <c r="F27" s="121"/>
      <c r="G27" s="122"/>
      <c r="H27" s="123"/>
      <c r="I27" s="124"/>
      <c r="J27" s="125"/>
      <c r="K27" s="126"/>
      <c r="L27" s="127"/>
      <c r="M27" s="119"/>
      <c r="N27" s="128"/>
      <c r="O27" s="129"/>
      <c r="P27" s="130"/>
    </row>
    <row r="28" spans="1:16" x14ac:dyDescent="0.2">
      <c r="A28" s="33" t="s">
        <v>209</v>
      </c>
      <c r="B28" s="117">
        <v>2</v>
      </c>
      <c r="C28" s="118"/>
      <c r="D28" s="119"/>
      <c r="E28" s="120"/>
      <c r="F28" s="121"/>
      <c r="G28" s="122"/>
      <c r="H28" s="123"/>
      <c r="I28" s="124"/>
      <c r="J28" s="125"/>
      <c r="K28" s="126"/>
      <c r="L28" s="127"/>
      <c r="M28" s="119"/>
      <c r="N28" s="128"/>
      <c r="O28" s="129"/>
      <c r="P28" s="130"/>
    </row>
    <row r="29" spans="1:16" x14ac:dyDescent="0.2">
      <c r="A29" s="33" t="s">
        <v>193</v>
      </c>
      <c r="B29" s="117">
        <v>5</v>
      </c>
      <c r="C29" s="118"/>
      <c r="D29" s="119">
        <v>1</v>
      </c>
      <c r="E29" s="120">
        <v>1</v>
      </c>
      <c r="F29" s="121"/>
      <c r="G29" s="122"/>
      <c r="H29" s="123"/>
      <c r="I29" s="124"/>
      <c r="J29" s="125">
        <v>1</v>
      </c>
      <c r="K29" s="126"/>
      <c r="L29" s="127"/>
      <c r="M29" s="119"/>
      <c r="N29" s="128"/>
      <c r="O29" s="129"/>
      <c r="P29" s="130"/>
    </row>
    <row r="30" spans="1:16" x14ac:dyDescent="0.2">
      <c r="A30" s="37" t="s">
        <v>219</v>
      </c>
      <c r="B30" s="117"/>
      <c r="C30" s="118"/>
      <c r="D30" s="119"/>
      <c r="E30" s="120">
        <v>1</v>
      </c>
      <c r="F30" s="121"/>
      <c r="G30" s="122">
        <v>2</v>
      </c>
      <c r="H30" s="123"/>
      <c r="I30" s="124"/>
      <c r="J30" s="125">
        <v>1</v>
      </c>
      <c r="K30" s="126"/>
      <c r="L30" s="127"/>
      <c r="M30" s="119"/>
      <c r="N30" s="128"/>
      <c r="O30" s="129"/>
      <c r="P30" s="130"/>
    </row>
    <row r="31" spans="1:16" x14ac:dyDescent="0.2">
      <c r="A31" s="37" t="s">
        <v>220</v>
      </c>
      <c r="B31" s="117"/>
      <c r="C31" s="118"/>
      <c r="D31" s="119">
        <v>7</v>
      </c>
      <c r="E31" s="120">
        <v>5</v>
      </c>
      <c r="F31" s="121">
        <v>14</v>
      </c>
      <c r="G31" s="122">
        <v>6</v>
      </c>
      <c r="H31" s="123">
        <v>4</v>
      </c>
      <c r="I31" s="124">
        <v>5</v>
      </c>
      <c r="J31" s="125"/>
      <c r="K31" s="126"/>
      <c r="L31" s="127">
        <v>3</v>
      </c>
      <c r="M31" s="119"/>
      <c r="N31" s="128">
        <v>6</v>
      </c>
      <c r="O31" s="129">
        <v>9</v>
      </c>
      <c r="P31" s="130">
        <v>14</v>
      </c>
    </row>
    <row r="32" spans="1:16" x14ac:dyDescent="0.2">
      <c r="A32" s="37" t="s">
        <v>221</v>
      </c>
      <c r="B32" s="117"/>
      <c r="C32" s="118"/>
      <c r="D32" s="119"/>
      <c r="E32" s="120">
        <v>1</v>
      </c>
      <c r="F32" s="121"/>
      <c r="G32" s="122"/>
      <c r="H32" s="123"/>
      <c r="I32" s="124"/>
      <c r="J32" s="125"/>
      <c r="K32" s="126"/>
      <c r="L32" s="127"/>
      <c r="M32" s="119"/>
      <c r="N32" s="128"/>
      <c r="O32" s="129"/>
      <c r="P32" s="130"/>
    </row>
    <row r="33" spans="1:16" x14ac:dyDescent="0.2">
      <c r="A33" s="37" t="s">
        <v>265</v>
      </c>
      <c r="B33" s="117"/>
      <c r="C33" s="118"/>
      <c r="D33" s="119"/>
      <c r="E33" s="120">
        <v>1</v>
      </c>
      <c r="F33" s="121"/>
      <c r="G33" s="122"/>
      <c r="H33" s="123"/>
      <c r="I33" s="124"/>
      <c r="J33" s="125"/>
      <c r="K33" s="126"/>
      <c r="L33" s="127"/>
      <c r="M33" s="119"/>
      <c r="N33" s="128"/>
      <c r="O33" s="129"/>
      <c r="P33" s="130">
        <v>2</v>
      </c>
    </row>
    <row r="34" spans="1:16" x14ac:dyDescent="0.2">
      <c r="A34" s="37" t="s">
        <v>247</v>
      </c>
      <c r="B34" s="117"/>
      <c r="C34" s="118"/>
      <c r="D34" s="119">
        <v>1</v>
      </c>
      <c r="E34" s="120">
        <v>1</v>
      </c>
      <c r="F34" s="121"/>
      <c r="G34" s="122"/>
      <c r="H34" s="123"/>
      <c r="I34" s="124">
        <v>1</v>
      </c>
      <c r="J34" s="125"/>
      <c r="K34" s="126"/>
      <c r="L34" s="127"/>
      <c r="M34" s="119"/>
      <c r="N34" s="128"/>
      <c r="O34" s="129"/>
      <c r="P34" s="130"/>
    </row>
    <row r="35" spans="1:16" x14ac:dyDescent="0.2">
      <c r="A35" s="38" t="s">
        <v>215</v>
      </c>
      <c r="B35" s="117">
        <v>1</v>
      </c>
      <c r="C35" s="118"/>
      <c r="D35" s="119">
        <v>2</v>
      </c>
      <c r="E35" s="120"/>
      <c r="F35" s="121"/>
      <c r="G35" s="122"/>
      <c r="H35" s="123"/>
      <c r="I35" s="124"/>
      <c r="J35" s="125"/>
      <c r="K35" s="126">
        <v>2</v>
      </c>
      <c r="L35" s="127"/>
      <c r="M35" s="119"/>
      <c r="N35" s="128">
        <v>7</v>
      </c>
      <c r="O35" s="129"/>
      <c r="P35" s="130"/>
    </row>
    <row r="36" spans="1:16" x14ac:dyDescent="0.2">
      <c r="A36" s="37" t="s">
        <v>218</v>
      </c>
      <c r="B36" s="117"/>
      <c r="C36" s="118">
        <v>9</v>
      </c>
      <c r="D36" s="119">
        <v>2</v>
      </c>
      <c r="E36" s="120"/>
      <c r="F36" s="121"/>
      <c r="G36" s="122"/>
      <c r="H36" s="123"/>
      <c r="I36" s="124">
        <v>3</v>
      </c>
      <c r="J36" s="125"/>
      <c r="K36" s="126"/>
      <c r="L36" s="127"/>
      <c r="M36" s="119"/>
      <c r="N36" s="128"/>
      <c r="O36" s="129"/>
      <c r="P36" s="130"/>
    </row>
    <row r="37" spans="1:16" x14ac:dyDescent="0.2">
      <c r="A37" s="37" t="s">
        <v>230</v>
      </c>
      <c r="B37" s="117"/>
      <c r="C37" s="118">
        <v>3</v>
      </c>
      <c r="D37" s="119"/>
      <c r="E37" s="120"/>
      <c r="F37" s="121"/>
      <c r="G37" s="122"/>
      <c r="H37" s="123"/>
      <c r="I37" s="124"/>
      <c r="J37" s="125"/>
      <c r="K37" s="126"/>
      <c r="L37" s="127"/>
      <c r="M37" s="119"/>
      <c r="N37" s="128"/>
      <c r="O37" s="129"/>
      <c r="P37" s="130"/>
    </row>
    <row r="38" spans="1:16" x14ac:dyDescent="0.2">
      <c r="A38" s="38" t="s">
        <v>191</v>
      </c>
      <c r="B38" s="117">
        <v>13</v>
      </c>
      <c r="C38" s="118"/>
      <c r="D38" s="119"/>
      <c r="E38" s="120"/>
      <c r="F38" s="121"/>
      <c r="G38" s="122"/>
      <c r="H38" s="123"/>
      <c r="I38" s="124">
        <v>2</v>
      </c>
      <c r="J38" s="125">
        <v>5</v>
      </c>
      <c r="K38" s="126"/>
      <c r="L38" s="127"/>
      <c r="M38" s="119"/>
      <c r="N38" s="128">
        <v>5</v>
      </c>
      <c r="O38" s="129">
        <v>7</v>
      </c>
      <c r="P38" s="130"/>
    </row>
    <row r="39" spans="1:16" x14ac:dyDescent="0.2">
      <c r="A39" s="39" t="s">
        <v>216</v>
      </c>
      <c r="B39" s="117"/>
      <c r="C39" s="118">
        <v>4</v>
      </c>
      <c r="D39" s="119">
        <v>1</v>
      </c>
      <c r="E39" s="120"/>
      <c r="F39" s="121"/>
      <c r="G39" s="122"/>
      <c r="H39" s="123"/>
      <c r="I39" s="124"/>
      <c r="J39" s="125"/>
      <c r="K39" s="126">
        <v>2</v>
      </c>
      <c r="L39" s="127"/>
      <c r="M39" s="119"/>
      <c r="N39" s="128">
        <v>4</v>
      </c>
      <c r="O39" s="129"/>
      <c r="P39" s="130"/>
    </row>
    <row r="40" spans="1:16" x14ac:dyDescent="0.2">
      <c r="A40" s="40" t="s">
        <v>222</v>
      </c>
      <c r="B40" s="117"/>
      <c r="C40" s="118">
        <v>1</v>
      </c>
      <c r="D40" s="119"/>
      <c r="E40" s="120"/>
      <c r="F40" s="121"/>
      <c r="G40" s="122"/>
      <c r="H40" s="123"/>
      <c r="I40" s="124"/>
      <c r="J40" s="125"/>
      <c r="K40" s="126"/>
      <c r="L40" s="127"/>
      <c r="M40" s="119"/>
      <c r="N40" s="128"/>
      <c r="O40" s="129"/>
      <c r="P40" s="130"/>
    </row>
    <row r="41" spans="1:16" x14ac:dyDescent="0.2">
      <c r="A41" s="41" t="s">
        <v>224</v>
      </c>
      <c r="B41" s="117"/>
      <c r="C41" s="118">
        <v>1</v>
      </c>
      <c r="D41" s="119"/>
      <c r="E41" s="120"/>
      <c r="F41" s="121"/>
      <c r="G41" s="122"/>
      <c r="H41" s="123"/>
      <c r="I41" s="124"/>
      <c r="J41" s="125"/>
      <c r="K41" s="126"/>
      <c r="L41" s="127"/>
      <c r="M41" s="119"/>
      <c r="N41" s="128"/>
      <c r="O41" s="129"/>
      <c r="P41" s="130"/>
    </row>
    <row r="42" spans="1:16" x14ac:dyDescent="0.2">
      <c r="A42" s="41" t="s">
        <v>225</v>
      </c>
      <c r="B42" s="117"/>
      <c r="C42" s="118">
        <v>1</v>
      </c>
      <c r="D42" s="119"/>
      <c r="E42" s="120"/>
      <c r="F42" s="121"/>
      <c r="G42" s="122"/>
      <c r="H42" s="123"/>
      <c r="I42" s="124"/>
      <c r="J42" s="125"/>
      <c r="K42" s="126"/>
      <c r="L42" s="127"/>
      <c r="M42" s="119"/>
      <c r="N42" s="128"/>
      <c r="O42" s="129"/>
      <c r="P42" s="130"/>
    </row>
    <row r="43" spans="1:16" x14ac:dyDescent="0.2">
      <c r="A43" s="41" t="s">
        <v>223</v>
      </c>
      <c r="B43" s="117"/>
      <c r="C43" s="118">
        <v>2</v>
      </c>
      <c r="D43" s="119"/>
      <c r="E43" s="120"/>
      <c r="F43" s="121"/>
      <c r="G43" s="122"/>
      <c r="H43" s="123"/>
      <c r="I43" s="124"/>
      <c r="J43" s="125"/>
      <c r="K43" s="126"/>
      <c r="L43" s="127"/>
      <c r="M43" s="119"/>
      <c r="N43" s="128"/>
      <c r="O43" s="129"/>
      <c r="P43" s="130"/>
    </row>
    <row r="44" spans="1:16" x14ac:dyDescent="0.2">
      <c r="A44" s="43" t="s">
        <v>231</v>
      </c>
      <c r="B44" s="117">
        <v>1</v>
      </c>
      <c r="C44" s="118"/>
      <c r="D44" s="119"/>
      <c r="E44" s="120"/>
      <c r="F44" s="121"/>
      <c r="G44" s="122"/>
      <c r="H44" s="123"/>
      <c r="I44" s="124"/>
      <c r="J44" s="125"/>
      <c r="K44" s="126"/>
      <c r="L44" s="127"/>
      <c r="M44" s="119"/>
      <c r="N44" s="128"/>
      <c r="O44" s="129"/>
      <c r="P44" s="130"/>
    </row>
    <row r="45" spans="1:16" x14ac:dyDescent="0.2">
      <c r="A45" s="42" t="s">
        <v>226</v>
      </c>
      <c r="B45" s="117"/>
      <c r="C45" s="118"/>
      <c r="D45" s="119">
        <v>1</v>
      </c>
      <c r="E45" s="120"/>
      <c r="F45" s="121"/>
      <c r="G45" s="122"/>
      <c r="H45" s="123"/>
      <c r="I45" s="124"/>
      <c r="J45" s="125"/>
      <c r="K45" s="126"/>
      <c r="L45" s="127"/>
      <c r="M45" s="119"/>
      <c r="N45" s="128">
        <v>1</v>
      </c>
      <c r="O45" s="129"/>
      <c r="P45" s="130"/>
    </row>
    <row r="46" spans="1:16" x14ac:dyDescent="0.2">
      <c r="A46" s="41" t="s">
        <v>253</v>
      </c>
      <c r="B46" s="117"/>
      <c r="C46" s="118">
        <v>4</v>
      </c>
      <c r="D46" s="119"/>
      <c r="E46" s="120"/>
      <c r="F46" s="121"/>
      <c r="G46" s="122"/>
      <c r="H46" s="123"/>
      <c r="I46" s="124">
        <v>1</v>
      </c>
      <c r="J46" s="125"/>
      <c r="K46" s="126"/>
      <c r="L46" s="127"/>
      <c r="M46" s="119"/>
      <c r="N46" s="128"/>
      <c r="O46" s="129"/>
      <c r="P46" s="130"/>
    </row>
    <row r="47" spans="1:16" x14ac:dyDescent="0.2">
      <c r="A47" s="42" t="s">
        <v>227</v>
      </c>
      <c r="B47" s="117"/>
      <c r="C47" s="118">
        <v>3</v>
      </c>
      <c r="D47" s="119"/>
      <c r="E47" s="120"/>
      <c r="F47" s="121"/>
      <c r="G47" s="122"/>
      <c r="H47" s="123"/>
      <c r="I47" s="124"/>
      <c r="J47" s="125"/>
      <c r="K47" s="126"/>
      <c r="L47" s="127"/>
      <c r="M47" s="119"/>
      <c r="N47" s="128"/>
      <c r="O47" s="129"/>
      <c r="P47" s="130"/>
    </row>
    <row r="48" spans="1:16" x14ac:dyDescent="0.2">
      <c r="A48" s="42" t="s">
        <v>228</v>
      </c>
      <c r="B48" s="117"/>
      <c r="C48" s="118">
        <v>4</v>
      </c>
      <c r="D48" s="119"/>
      <c r="E48" s="120"/>
      <c r="F48" s="121"/>
      <c r="G48" s="122"/>
      <c r="H48" s="123"/>
      <c r="I48" s="124"/>
      <c r="J48" s="125"/>
      <c r="K48" s="126"/>
      <c r="L48" s="127"/>
      <c r="M48" s="119"/>
      <c r="N48" s="128">
        <v>1</v>
      </c>
      <c r="O48" s="129"/>
      <c r="P48" s="130"/>
    </row>
    <row r="49" spans="1:16" x14ac:dyDescent="0.2">
      <c r="A49" s="42" t="s">
        <v>229</v>
      </c>
      <c r="B49" s="117"/>
      <c r="C49" s="118">
        <v>5</v>
      </c>
      <c r="D49" s="119">
        <v>1</v>
      </c>
      <c r="E49" s="120"/>
      <c r="F49" s="121"/>
      <c r="G49" s="122"/>
      <c r="H49" s="123"/>
      <c r="I49" s="124">
        <v>3</v>
      </c>
      <c r="J49" s="125"/>
      <c r="K49" s="126"/>
      <c r="L49" s="127"/>
      <c r="M49" s="119"/>
      <c r="N49" s="128">
        <v>1</v>
      </c>
      <c r="O49" s="129"/>
      <c r="P49" s="130"/>
    </row>
    <row r="50" spans="1:16" x14ac:dyDescent="0.2">
      <c r="A50" s="42" t="s">
        <v>232</v>
      </c>
      <c r="B50" s="117"/>
      <c r="C50" s="118">
        <v>3</v>
      </c>
      <c r="D50" s="119">
        <v>2</v>
      </c>
      <c r="E50" s="120"/>
      <c r="F50" s="121"/>
      <c r="G50" s="122"/>
      <c r="H50" s="123"/>
      <c r="I50" s="124"/>
      <c r="J50" s="125"/>
      <c r="K50" s="126"/>
      <c r="L50" s="127"/>
      <c r="M50" s="119"/>
      <c r="N50" s="128"/>
      <c r="O50" s="129"/>
      <c r="P50" s="130"/>
    </row>
    <row r="51" spans="1:16" x14ac:dyDescent="0.2">
      <c r="A51" s="42" t="s">
        <v>233</v>
      </c>
      <c r="B51" s="117"/>
      <c r="C51" s="118">
        <v>2</v>
      </c>
      <c r="D51" s="119"/>
      <c r="E51" s="120"/>
      <c r="F51" s="121"/>
      <c r="G51" s="122"/>
      <c r="H51" s="123"/>
      <c r="I51" s="124"/>
      <c r="J51" s="125"/>
      <c r="K51" s="126"/>
      <c r="L51" s="127"/>
      <c r="M51" s="119"/>
      <c r="N51" s="128"/>
      <c r="O51" s="129"/>
      <c r="P51" s="130"/>
    </row>
    <row r="52" spans="1:16" x14ac:dyDescent="0.2">
      <c r="A52" s="42" t="s">
        <v>234</v>
      </c>
      <c r="B52" s="117"/>
      <c r="C52" s="118">
        <v>1</v>
      </c>
      <c r="D52" s="119"/>
      <c r="E52" s="120"/>
      <c r="F52" s="121"/>
      <c r="G52" s="122"/>
      <c r="H52" s="123"/>
      <c r="I52" s="124"/>
      <c r="J52" s="125"/>
      <c r="K52" s="126"/>
      <c r="L52" s="127"/>
      <c r="M52" s="119"/>
      <c r="N52" s="128"/>
      <c r="O52" s="129"/>
      <c r="P52" s="130"/>
    </row>
    <row r="53" spans="1:16" x14ac:dyDescent="0.2">
      <c r="A53" s="42" t="s">
        <v>237</v>
      </c>
      <c r="B53" s="117"/>
      <c r="C53" s="118">
        <v>1</v>
      </c>
      <c r="D53" s="119"/>
      <c r="E53" s="120"/>
      <c r="F53" s="121"/>
      <c r="G53" s="122"/>
      <c r="H53" s="123"/>
      <c r="I53" s="124"/>
      <c r="J53" s="125"/>
      <c r="K53" s="126"/>
      <c r="L53" s="127"/>
      <c r="M53" s="119"/>
      <c r="N53" s="128"/>
      <c r="O53" s="129"/>
      <c r="P53" s="130"/>
    </row>
    <row r="54" spans="1:16" x14ac:dyDescent="0.2">
      <c r="A54" s="46" t="s">
        <v>239</v>
      </c>
      <c r="B54" s="117"/>
      <c r="C54" s="118"/>
      <c r="D54" s="119">
        <v>4</v>
      </c>
      <c r="E54" s="120"/>
      <c r="F54" s="121"/>
      <c r="G54" s="122"/>
      <c r="H54" s="123"/>
      <c r="I54" s="124"/>
      <c r="J54" s="125"/>
      <c r="K54" s="126"/>
      <c r="L54" s="127"/>
      <c r="M54" s="119"/>
      <c r="N54" s="128"/>
      <c r="O54" s="129"/>
      <c r="P54" s="130"/>
    </row>
    <row r="55" spans="1:16" x14ac:dyDescent="0.2">
      <c r="A55" s="46" t="s">
        <v>240</v>
      </c>
      <c r="B55" s="117"/>
      <c r="C55" s="118"/>
      <c r="D55" s="119">
        <v>3</v>
      </c>
      <c r="E55" s="120"/>
      <c r="F55" s="121"/>
      <c r="G55" s="122"/>
      <c r="H55" s="123"/>
      <c r="I55" s="124"/>
      <c r="J55" s="125"/>
      <c r="K55" s="126"/>
      <c r="L55" s="127"/>
      <c r="M55" s="119"/>
      <c r="N55" s="128"/>
      <c r="O55" s="129"/>
      <c r="P55" s="130"/>
    </row>
    <row r="56" spans="1:16" x14ac:dyDescent="0.2">
      <c r="A56" s="46" t="s">
        <v>241</v>
      </c>
      <c r="B56" s="117"/>
      <c r="C56" s="118"/>
      <c r="D56" s="119">
        <v>2</v>
      </c>
      <c r="E56" s="120"/>
      <c r="F56" s="121"/>
      <c r="G56" s="122"/>
      <c r="H56" s="123"/>
      <c r="I56" s="124"/>
      <c r="J56" s="125"/>
      <c r="K56" s="126"/>
      <c r="L56" s="127"/>
      <c r="M56" s="119"/>
      <c r="N56" s="128"/>
      <c r="O56" s="129"/>
      <c r="P56" s="130"/>
    </row>
    <row r="57" spans="1:16" x14ac:dyDescent="0.2">
      <c r="A57" s="46" t="s">
        <v>242</v>
      </c>
      <c r="B57" s="117"/>
      <c r="C57" s="118"/>
      <c r="D57" s="119">
        <v>2</v>
      </c>
      <c r="E57" s="120"/>
      <c r="F57" s="121"/>
      <c r="G57" s="122"/>
      <c r="H57" s="123"/>
      <c r="I57" s="124"/>
      <c r="J57" s="125"/>
      <c r="K57" s="126"/>
      <c r="L57" s="127"/>
      <c r="M57" s="119"/>
      <c r="N57" s="128"/>
      <c r="O57" s="129"/>
      <c r="P57" s="130"/>
    </row>
    <row r="58" spans="1:16" x14ac:dyDescent="0.2">
      <c r="A58" s="46" t="s">
        <v>243</v>
      </c>
      <c r="B58" s="117"/>
      <c r="C58" s="118"/>
      <c r="D58" s="119">
        <v>2</v>
      </c>
      <c r="E58" s="120"/>
      <c r="F58" s="121"/>
      <c r="G58" s="122"/>
      <c r="H58" s="123"/>
      <c r="I58" s="124"/>
      <c r="J58" s="125"/>
      <c r="K58" s="126"/>
      <c r="L58" s="127"/>
      <c r="M58" s="119"/>
      <c r="N58" s="128"/>
      <c r="O58" s="129"/>
      <c r="P58" s="130"/>
    </row>
    <row r="59" spans="1:16" x14ac:dyDescent="0.2">
      <c r="A59" s="46" t="s">
        <v>244</v>
      </c>
      <c r="B59" s="117"/>
      <c r="C59" s="118"/>
      <c r="D59" s="119">
        <v>2</v>
      </c>
      <c r="E59" s="120">
        <v>1</v>
      </c>
      <c r="F59" s="121"/>
      <c r="G59" s="122"/>
      <c r="H59" s="123"/>
      <c r="I59" s="124"/>
      <c r="J59" s="125"/>
      <c r="K59" s="126"/>
      <c r="L59" s="127"/>
      <c r="M59" s="119"/>
      <c r="N59" s="128"/>
      <c r="O59" s="129"/>
      <c r="P59" s="130"/>
    </row>
    <row r="60" spans="1:16" x14ac:dyDescent="0.2">
      <c r="A60" s="46" t="s">
        <v>245</v>
      </c>
      <c r="B60" s="117"/>
      <c r="C60" s="118"/>
      <c r="D60" s="119">
        <v>2</v>
      </c>
      <c r="E60" s="120">
        <v>1</v>
      </c>
      <c r="F60" s="121"/>
      <c r="G60" s="122"/>
      <c r="H60" s="123"/>
      <c r="I60" s="124"/>
      <c r="J60" s="125"/>
      <c r="K60" s="126"/>
      <c r="L60" s="127"/>
      <c r="M60" s="119"/>
      <c r="N60" s="128"/>
      <c r="O60" s="129"/>
      <c r="P60" s="130"/>
    </row>
    <row r="61" spans="1:16" x14ac:dyDescent="0.2">
      <c r="A61" s="46" t="s">
        <v>262</v>
      </c>
      <c r="B61" s="117"/>
      <c r="C61" s="118"/>
      <c r="D61" s="119"/>
      <c r="E61" s="120">
        <v>1</v>
      </c>
      <c r="F61" s="121"/>
      <c r="G61" s="122"/>
      <c r="H61" s="123"/>
      <c r="I61" s="124"/>
      <c r="J61" s="125"/>
      <c r="K61" s="126"/>
      <c r="L61" s="127"/>
      <c r="M61" s="119"/>
      <c r="N61" s="128"/>
      <c r="O61" s="129"/>
      <c r="P61" s="130"/>
    </row>
    <row r="62" spans="1:16" x14ac:dyDescent="0.2">
      <c r="A62" s="48" t="s">
        <v>246</v>
      </c>
      <c r="B62" s="117"/>
      <c r="C62" s="118"/>
      <c r="D62" s="119">
        <v>1</v>
      </c>
      <c r="E62" s="120">
        <v>1</v>
      </c>
      <c r="F62" s="121"/>
      <c r="G62" s="122">
        <v>1</v>
      </c>
      <c r="H62" s="123"/>
      <c r="I62" s="124"/>
      <c r="J62" s="125"/>
      <c r="K62" s="126"/>
      <c r="L62" s="127"/>
      <c r="M62" s="119"/>
      <c r="N62" s="128"/>
      <c r="O62" s="129"/>
      <c r="P62" s="130"/>
    </row>
    <row r="63" spans="1:16" x14ac:dyDescent="0.2">
      <c r="A63" s="46" t="s">
        <v>248</v>
      </c>
      <c r="B63" s="117"/>
      <c r="C63" s="118"/>
      <c r="D63" s="119">
        <v>1</v>
      </c>
      <c r="E63" s="120">
        <v>1</v>
      </c>
      <c r="F63" s="121"/>
      <c r="G63" s="122"/>
      <c r="H63" s="123"/>
      <c r="I63" s="124">
        <v>3</v>
      </c>
      <c r="J63" s="125"/>
      <c r="K63" s="126"/>
      <c r="L63" s="127"/>
      <c r="M63" s="119"/>
      <c r="N63" s="128"/>
      <c r="O63" s="129">
        <v>1</v>
      </c>
      <c r="P63" s="130"/>
    </row>
    <row r="64" spans="1:16" x14ac:dyDescent="0.2">
      <c r="A64" s="87" t="s">
        <v>353</v>
      </c>
      <c r="B64" s="117"/>
      <c r="C64" s="118"/>
      <c r="D64" s="119"/>
      <c r="E64" s="120"/>
      <c r="F64" s="121"/>
      <c r="G64" s="122"/>
      <c r="H64" s="123"/>
      <c r="I64" s="124"/>
      <c r="J64" s="125"/>
      <c r="K64" s="126"/>
      <c r="L64" s="127"/>
      <c r="M64" s="119"/>
      <c r="N64" s="128"/>
      <c r="O64" s="129">
        <v>1</v>
      </c>
      <c r="P64" s="130"/>
    </row>
    <row r="65" spans="1:16" x14ac:dyDescent="0.2">
      <c r="A65" s="87" t="s">
        <v>354</v>
      </c>
      <c r="B65" s="117"/>
      <c r="C65" s="118"/>
      <c r="D65" s="119"/>
      <c r="E65" s="120"/>
      <c r="F65" s="121"/>
      <c r="G65" s="122"/>
      <c r="H65" s="123"/>
      <c r="I65" s="124"/>
      <c r="J65" s="125"/>
      <c r="K65" s="126"/>
      <c r="L65" s="127"/>
      <c r="M65" s="119"/>
      <c r="N65" s="128"/>
      <c r="O65" s="129">
        <v>2</v>
      </c>
      <c r="P65" s="130"/>
    </row>
    <row r="66" spans="1:16" x14ac:dyDescent="0.2">
      <c r="A66" s="46" t="s">
        <v>249</v>
      </c>
      <c r="B66" s="117"/>
      <c r="C66" s="118"/>
      <c r="D66" s="119">
        <v>1</v>
      </c>
      <c r="E66" s="120"/>
      <c r="F66" s="121"/>
      <c r="G66" s="122">
        <v>3</v>
      </c>
      <c r="H66" s="123"/>
      <c r="I66" s="124"/>
      <c r="J66" s="125"/>
      <c r="K66" s="126"/>
      <c r="L66" s="127"/>
      <c r="M66" s="119"/>
      <c r="N66" s="128"/>
      <c r="O66" s="129"/>
      <c r="P66" s="130"/>
    </row>
    <row r="67" spans="1:16" x14ac:dyDescent="0.2">
      <c r="A67" s="50" t="s">
        <v>276</v>
      </c>
      <c r="B67" s="117"/>
      <c r="C67" s="118"/>
      <c r="D67" s="119"/>
      <c r="E67" s="120">
        <v>1</v>
      </c>
      <c r="F67" s="121"/>
      <c r="G67" s="122"/>
      <c r="H67" s="123"/>
      <c r="I67" s="124">
        <v>1</v>
      </c>
      <c r="J67" s="125"/>
      <c r="K67" s="126"/>
      <c r="L67" s="127"/>
      <c r="M67" s="119"/>
      <c r="N67" s="128"/>
      <c r="O67" s="129">
        <v>1</v>
      </c>
      <c r="P67" s="130"/>
    </row>
    <row r="68" spans="1:16" x14ac:dyDescent="0.2">
      <c r="A68" s="47" t="s">
        <v>250</v>
      </c>
      <c r="B68" s="117"/>
      <c r="C68" s="118"/>
      <c r="D68" s="119">
        <v>1</v>
      </c>
      <c r="E68" s="120"/>
      <c r="F68" s="121"/>
      <c r="G68" s="122"/>
      <c r="H68" s="123"/>
      <c r="I68" s="124"/>
      <c r="J68" s="125"/>
      <c r="K68" s="126"/>
      <c r="L68" s="127"/>
      <c r="M68" s="119"/>
      <c r="N68" s="128"/>
      <c r="O68" s="129"/>
      <c r="P68" s="130"/>
    </row>
    <row r="69" spans="1:16" x14ac:dyDescent="0.2">
      <c r="A69" s="46" t="s">
        <v>251</v>
      </c>
      <c r="B69" s="117"/>
      <c r="C69" s="118"/>
      <c r="D69" s="119">
        <v>1</v>
      </c>
      <c r="E69" s="120"/>
      <c r="F69" s="121"/>
      <c r="G69" s="122"/>
      <c r="H69" s="123"/>
      <c r="I69" s="124"/>
      <c r="J69" s="125"/>
      <c r="K69" s="126"/>
      <c r="L69" s="127"/>
      <c r="M69" s="119"/>
      <c r="N69" s="128"/>
      <c r="O69" s="129"/>
      <c r="P69" s="130"/>
    </row>
    <row r="70" spans="1:16" x14ac:dyDescent="0.2">
      <c r="A70" s="46" t="s">
        <v>252</v>
      </c>
      <c r="B70" s="117"/>
      <c r="C70" s="118"/>
      <c r="D70" s="119">
        <v>1</v>
      </c>
      <c r="E70" s="120"/>
      <c r="F70" s="121"/>
      <c r="G70" s="122"/>
      <c r="H70" s="123"/>
      <c r="I70" s="124"/>
      <c r="J70" s="125"/>
      <c r="K70" s="126"/>
      <c r="L70" s="127"/>
      <c r="M70" s="119"/>
      <c r="N70" s="128"/>
      <c r="O70" s="129"/>
      <c r="P70" s="130"/>
    </row>
    <row r="71" spans="1:16" x14ac:dyDescent="0.2">
      <c r="A71" s="46" t="s">
        <v>254</v>
      </c>
      <c r="B71" s="117"/>
      <c r="C71" s="118"/>
      <c r="D71" s="119">
        <v>1</v>
      </c>
      <c r="E71" s="120"/>
      <c r="F71" s="121"/>
      <c r="G71" s="122"/>
      <c r="H71" s="123"/>
      <c r="I71" s="124"/>
      <c r="J71" s="125"/>
      <c r="K71" s="126"/>
      <c r="L71" s="127"/>
      <c r="M71" s="119"/>
      <c r="N71" s="128"/>
      <c r="O71" s="129"/>
      <c r="P71" s="130"/>
    </row>
    <row r="72" spans="1:16" x14ac:dyDescent="0.2">
      <c r="A72" s="46" t="s">
        <v>5</v>
      </c>
      <c r="B72" s="117"/>
      <c r="C72" s="118"/>
      <c r="D72" s="119">
        <v>1</v>
      </c>
      <c r="E72" s="120">
        <v>3</v>
      </c>
      <c r="F72" s="121">
        <v>2</v>
      </c>
      <c r="G72" s="122"/>
      <c r="H72" s="123"/>
      <c r="I72" s="124"/>
      <c r="J72" s="125"/>
      <c r="K72" s="126"/>
      <c r="L72" s="127"/>
      <c r="M72" s="119"/>
      <c r="N72" s="128"/>
      <c r="O72" s="129"/>
      <c r="P72" s="130">
        <v>4</v>
      </c>
    </row>
    <row r="73" spans="1:16" x14ac:dyDescent="0.2">
      <c r="A73" s="50" t="s">
        <v>117</v>
      </c>
      <c r="B73" s="117"/>
      <c r="C73" s="118"/>
      <c r="D73" s="119"/>
      <c r="E73" s="120">
        <v>2</v>
      </c>
      <c r="F73" s="121"/>
      <c r="G73" s="122"/>
      <c r="H73" s="123">
        <v>3</v>
      </c>
      <c r="I73" s="124"/>
      <c r="J73" s="125"/>
      <c r="K73" s="126"/>
      <c r="L73" s="127"/>
      <c r="M73" s="119"/>
      <c r="N73" s="128"/>
      <c r="O73" s="129"/>
      <c r="P73" s="130"/>
    </row>
    <row r="74" spans="1:16" x14ac:dyDescent="0.2">
      <c r="A74" s="50" t="s">
        <v>256</v>
      </c>
      <c r="B74" s="117"/>
      <c r="C74" s="118"/>
      <c r="D74" s="119"/>
      <c r="E74" s="120">
        <v>2</v>
      </c>
      <c r="F74" s="121"/>
      <c r="G74" s="122"/>
      <c r="H74" s="123"/>
      <c r="I74" s="124"/>
      <c r="J74" s="125"/>
      <c r="K74" s="126"/>
      <c r="L74" s="127"/>
      <c r="M74" s="119"/>
      <c r="N74" s="128"/>
      <c r="O74" s="129"/>
      <c r="P74" s="130"/>
    </row>
    <row r="75" spans="1:16" x14ac:dyDescent="0.2">
      <c r="A75" s="50" t="s">
        <v>277</v>
      </c>
      <c r="B75" s="117"/>
      <c r="C75" s="118"/>
      <c r="D75" s="119"/>
      <c r="E75" s="120">
        <v>1</v>
      </c>
      <c r="F75" s="121"/>
      <c r="G75" s="122">
        <v>2</v>
      </c>
      <c r="H75" s="123"/>
      <c r="I75" s="124"/>
      <c r="J75" s="125"/>
      <c r="K75" s="126"/>
      <c r="L75" s="127"/>
      <c r="M75" s="119"/>
      <c r="N75" s="128"/>
      <c r="O75" s="129"/>
      <c r="P75" s="130"/>
    </row>
    <row r="76" spans="1:16" x14ac:dyDescent="0.2">
      <c r="A76" s="50" t="s">
        <v>257</v>
      </c>
      <c r="B76" s="117"/>
      <c r="C76" s="118"/>
      <c r="D76" s="119"/>
      <c r="E76" s="120">
        <v>2</v>
      </c>
      <c r="F76" s="121">
        <v>1</v>
      </c>
      <c r="G76" s="122"/>
      <c r="H76" s="123"/>
      <c r="I76" s="124"/>
      <c r="J76" s="125"/>
      <c r="K76" s="126"/>
      <c r="L76" s="127"/>
      <c r="M76" s="119"/>
      <c r="N76" s="128"/>
      <c r="O76" s="129">
        <v>1</v>
      </c>
      <c r="P76" s="130"/>
    </row>
    <row r="77" spans="1:16" x14ac:dyDescent="0.2">
      <c r="A77" s="50" t="s">
        <v>258</v>
      </c>
      <c r="B77" s="117"/>
      <c r="C77" s="118"/>
      <c r="D77" s="119"/>
      <c r="E77" s="120">
        <v>3</v>
      </c>
      <c r="F77" s="121">
        <v>1</v>
      </c>
      <c r="G77" s="122"/>
      <c r="H77" s="123"/>
      <c r="I77" s="124"/>
      <c r="J77" s="125"/>
      <c r="K77" s="126"/>
      <c r="L77" s="127">
        <v>4</v>
      </c>
      <c r="M77" s="119"/>
      <c r="N77" s="128"/>
      <c r="O77" s="129">
        <v>1</v>
      </c>
      <c r="P77" s="130"/>
    </row>
    <row r="78" spans="1:16" x14ac:dyDescent="0.2">
      <c r="A78" s="51" t="s">
        <v>271</v>
      </c>
      <c r="B78" s="117"/>
      <c r="C78" s="118"/>
      <c r="D78" s="119"/>
      <c r="E78" s="120">
        <v>1</v>
      </c>
      <c r="F78" s="121"/>
      <c r="G78" s="122"/>
      <c r="H78" s="123"/>
      <c r="I78" s="124"/>
      <c r="J78" s="125"/>
      <c r="K78" s="126"/>
      <c r="L78" s="127"/>
      <c r="M78" s="119"/>
      <c r="N78" s="128"/>
      <c r="O78" s="129"/>
      <c r="P78" s="130"/>
    </row>
    <row r="79" spans="1:16" x14ac:dyDescent="0.2">
      <c r="A79" s="50" t="s">
        <v>259</v>
      </c>
      <c r="B79" s="117"/>
      <c r="C79" s="118"/>
      <c r="D79" s="119"/>
      <c r="E79" s="120">
        <v>3</v>
      </c>
      <c r="F79" s="121">
        <v>1</v>
      </c>
      <c r="G79" s="122"/>
      <c r="H79" s="123">
        <v>2</v>
      </c>
      <c r="I79" s="124"/>
      <c r="J79" s="125"/>
      <c r="K79" s="126"/>
      <c r="L79" s="127">
        <v>8</v>
      </c>
      <c r="M79" s="119"/>
      <c r="N79" s="128"/>
      <c r="O79" s="129"/>
      <c r="P79" s="130"/>
    </row>
    <row r="80" spans="1:16" x14ac:dyDescent="0.2">
      <c r="A80" s="70" t="s">
        <v>328</v>
      </c>
      <c r="B80" s="117"/>
      <c r="C80" s="118"/>
      <c r="D80" s="119"/>
      <c r="E80" s="120"/>
      <c r="F80" s="121"/>
      <c r="G80" s="122"/>
      <c r="H80" s="123"/>
      <c r="I80" s="124"/>
      <c r="J80" s="125"/>
      <c r="K80" s="126"/>
      <c r="L80" s="127">
        <v>5</v>
      </c>
      <c r="M80" s="119"/>
      <c r="N80" s="128"/>
      <c r="O80" s="129"/>
      <c r="P80" s="130"/>
    </row>
    <row r="81" spans="1:16" x14ac:dyDescent="0.2">
      <c r="A81" s="50" t="s">
        <v>260</v>
      </c>
      <c r="B81" s="117"/>
      <c r="C81" s="118"/>
      <c r="D81" s="119"/>
      <c r="E81" s="120">
        <v>1</v>
      </c>
      <c r="F81" s="121"/>
      <c r="G81" s="122"/>
      <c r="H81" s="123">
        <v>4</v>
      </c>
      <c r="I81" s="124"/>
      <c r="J81" s="125"/>
      <c r="K81" s="126"/>
      <c r="L81" s="127"/>
      <c r="M81" s="119"/>
      <c r="N81" s="128"/>
      <c r="O81" s="129"/>
      <c r="P81" s="130"/>
    </row>
    <row r="82" spans="1:16" x14ac:dyDescent="0.2">
      <c r="A82" s="50" t="s">
        <v>273</v>
      </c>
      <c r="B82" s="117"/>
      <c r="C82" s="118"/>
      <c r="D82" s="119"/>
      <c r="E82" s="120">
        <v>3</v>
      </c>
      <c r="F82" s="121"/>
      <c r="G82" s="122"/>
      <c r="H82" s="123"/>
      <c r="I82" s="124"/>
      <c r="J82" s="125"/>
      <c r="K82" s="126"/>
      <c r="L82" s="127"/>
      <c r="M82" s="119"/>
      <c r="N82" s="128"/>
      <c r="O82" s="129"/>
      <c r="P82" s="130"/>
    </row>
    <row r="83" spans="1:16" x14ac:dyDescent="0.2">
      <c r="A83" s="50" t="s">
        <v>261</v>
      </c>
      <c r="B83" s="117"/>
      <c r="C83" s="118"/>
      <c r="D83" s="119"/>
      <c r="E83" s="120">
        <v>1</v>
      </c>
      <c r="F83" s="121"/>
      <c r="G83" s="122"/>
      <c r="H83" s="123"/>
      <c r="I83" s="124"/>
      <c r="J83" s="125"/>
      <c r="K83" s="126"/>
      <c r="L83" s="127"/>
      <c r="M83" s="119"/>
      <c r="N83" s="128"/>
      <c r="O83" s="129"/>
      <c r="P83" s="130"/>
    </row>
    <row r="84" spans="1:16" x14ac:dyDescent="0.2">
      <c r="A84" s="50" t="s">
        <v>263</v>
      </c>
      <c r="B84" s="117"/>
      <c r="C84" s="118"/>
      <c r="D84" s="119"/>
      <c r="E84" s="120">
        <v>1</v>
      </c>
      <c r="F84" s="121"/>
      <c r="G84" s="122"/>
      <c r="H84" s="123"/>
      <c r="I84" s="124"/>
      <c r="J84" s="125"/>
      <c r="K84" s="126"/>
      <c r="L84" s="127"/>
      <c r="M84" s="119"/>
      <c r="N84" s="128"/>
      <c r="O84" s="129"/>
      <c r="P84" s="130"/>
    </row>
    <row r="85" spans="1:16" x14ac:dyDescent="0.2">
      <c r="A85" s="61" t="s">
        <v>307</v>
      </c>
      <c r="B85" s="117"/>
      <c r="C85" s="118"/>
      <c r="D85" s="119"/>
      <c r="E85" s="120"/>
      <c r="F85" s="121"/>
      <c r="G85" s="122"/>
      <c r="H85" s="123">
        <v>2</v>
      </c>
      <c r="I85" s="124"/>
      <c r="J85" s="125"/>
      <c r="K85" s="126"/>
      <c r="L85" s="127"/>
      <c r="M85" s="119"/>
      <c r="N85" s="128"/>
      <c r="O85" s="129"/>
      <c r="P85" s="130"/>
    </row>
    <row r="86" spans="1:16" x14ac:dyDescent="0.2">
      <c r="A86" s="50" t="s">
        <v>264</v>
      </c>
      <c r="B86" s="117"/>
      <c r="C86" s="118"/>
      <c r="D86" s="119"/>
      <c r="E86" s="120">
        <v>2</v>
      </c>
      <c r="F86" s="121"/>
      <c r="G86" s="122"/>
      <c r="H86" s="123">
        <v>3</v>
      </c>
      <c r="I86" s="124"/>
      <c r="J86" s="125"/>
      <c r="K86" s="126"/>
      <c r="L86" s="127" t="s">
        <v>329</v>
      </c>
      <c r="M86" s="119"/>
      <c r="N86" s="128"/>
      <c r="O86" s="129"/>
      <c r="P86" s="130"/>
    </row>
    <row r="87" spans="1:16" x14ac:dyDescent="0.2">
      <c r="A87" s="70" t="s">
        <v>330</v>
      </c>
      <c r="B87" s="117"/>
      <c r="C87" s="118"/>
      <c r="D87" s="119"/>
      <c r="E87" s="120"/>
      <c r="F87" s="121"/>
      <c r="G87" s="122"/>
      <c r="H87" s="123"/>
      <c r="I87" s="124"/>
      <c r="J87" s="125"/>
      <c r="K87" s="126"/>
      <c r="L87" s="127">
        <v>7</v>
      </c>
      <c r="M87" s="119"/>
      <c r="N87" s="128"/>
      <c r="O87" s="129"/>
      <c r="P87" s="130"/>
    </row>
    <row r="88" spans="1:16" x14ac:dyDescent="0.2">
      <c r="A88" s="50" t="s">
        <v>266</v>
      </c>
      <c r="B88" s="117"/>
      <c r="C88" s="118"/>
      <c r="D88" s="119"/>
      <c r="E88" s="120">
        <v>1</v>
      </c>
      <c r="F88" s="121"/>
      <c r="G88" s="122"/>
      <c r="H88" s="123"/>
      <c r="I88" s="124"/>
      <c r="J88" s="125"/>
      <c r="K88" s="126"/>
      <c r="L88" s="127"/>
      <c r="M88" s="119"/>
      <c r="N88" s="128"/>
      <c r="O88" s="129"/>
      <c r="P88" s="130"/>
    </row>
    <row r="89" spans="1:16" x14ac:dyDescent="0.2">
      <c r="A89" s="50" t="s">
        <v>267</v>
      </c>
      <c r="B89" s="117"/>
      <c r="C89" s="118"/>
      <c r="D89" s="119"/>
      <c r="E89" s="120">
        <v>1</v>
      </c>
      <c r="F89" s="121"/>
      <c r="G89" s="122"/>
      <c r="H89" s="123"/>
      <c r="I89" s="124"/>
      <c r="J89" s="125"/>
      <c r="K89" s="126"/>
      <c r="L89" s="127"/>
      <c r="M89" s="119"/>
      <c r="N89" s="128"/>
      <c r="O89" s="129"/>
      <c r="P89" s="130"/>
    </row>
    <row r="90" spans="1:16" x14ac:dyDescent="0.2">
      <c r="A90" s="50" t="s">
        <v>268</v>
      </c>
      <c r="B90" s="117"/>
      <c r="C90" s="118"/>
      <c r="D90" s="119"/>
      <c r="E90" s="120">
        <v>1</v>
      </c>
      <c r="F90" s="121"/>
      <c r="G90" s="122"/>
      <c r="H90" s="123"/>
      <c r="I90" s="124"/>
      <c r="J90" s="125"/>
      <c r="K90" s="126"/>
      <c r="L90" s="127"/>
      <c r="M90" s="119"/>
      <c r="N90" s="128"/>
      <c r="O90" s="129"/>
      <c r="P90" s="130"/>
    </row>
    <row r="91" spans="1:16" x14ac:dyDescent="0.2">
      <c r="A91" s="50" t="s">
        <v>269</v>
      </c>
      <c r="B91" s="117"/>
      <c r="C91" s="118"/>
      <c r="D91" s="119"/>
      <c r="E91" s="120">
        <v>1</v>
      </c>
      <c r="F91" s="121">
        <v>1</v>
      </c>
      <c r="G91" s="122"/>
      <c r="H91" s="123"/>
      <c r="I91" s="124"/>
      <c r="J91" s="125"/>
      <c r="K91" s="126"/>
      <c r="L91" s="127"/>
      <c r="M91" s="119"/>
      <c r="N91" s="128"/>
      <c r="O91" s="129"/>
      <c r="P91" s="130"/>
    </row>
    <row r="92" spans="1:16" x14ac:dyDescent="0.2">
      <c r="A92" s="50" t="s">
        <v>270</v>
      </c>
      <c r="B92" s="117"/>
      <c r="C92" s="118"/>
      <c r="D92" s="119"/>
      <c r="E92" s="120">
        <v>1</v>
      </c>
      <c r="F92" s="121"/>
      <c r="G92" s="122"/>
      <c r="H92" s="123"/>
      <c r="I92" s="124"/>
      <c r="J92" s="125"/>
      <c r="K92" s="126"/>
      <c r="L92" s="127"/>
      <c r="M92" s="119"/>
      <c r="N92" s="128"/>
      <c r="O92" s="129"/>
      <c r="P92" s="130"/>
    </row>
    <row r="93" spans="1:16" x14ac:dyDescent="0.2">
      <c r="A93" s="50" t="s">
        <v>272</v>
      </c>
      <c r="B93" s="117"/>
      <c r="C93" s="118"/>
      <c r="D93" s="119"/>
      <c r="E93" s="120">
        <v>2</v>
      </c>
      <c r="F93" s="121"/>
      <c r="G93" s="122"/>
      <c r="H93" s="123">
        <v>2</v>
      </c>
      <c r="I93" s="124"/>
      <c r="J93" s="125"/>
      <c r="K93" s="126"/>
      <c r="L93" s="127"/>
      <c r="M93" s="119"/>
      <c r="N93" s="128"/>
      <c r="O93" s="129"/>
      <c r="P93" s="130"/>
    </row>
    <row r="94" spans="1:16" x14ac:dyDescent="0.2">
      <c r="A94" s="50" t="s">
        <v>274</v>
      </c>
      <c r="B94" s="117"/>
      <c r="C94" s="118"/>
      <c r="D94" s="119"/>
      <c r="E94" s="120">
        <v>1</v>
      </c>
      <c r="F94" s="121"/>
      <c r="G94" s="122"/>
      <c r="H94" s="123"/>
      <c r="I94" s="124"/>
      <c r="J94" s="125"/>
      <c r="K94" s="126"/>
      <c r="L94" s="127"/>
      <c r="M94" s="119"/>
      <c r="N94" s="128"/>
      <c r="O94" s="129"/>
      <c r="P94" s="130"/>
    </row>
    <row r="95" spans="1:16" x14ac:dyDescent="0.2">
      <c r="A95" s="50" t="s">
        <v>275</v>
      </c>
      <c r="B95" s="117"/>
      <c r="C95" s="118"/>
      <c r="D95" s="119"/>
      <c r="E95" s="120">
        <v>1</v>
      </c>
      <c r="F95" s="121"/>
      <c r="G95" s="122"/>
      <c r="H95" s="123"/>
      <c r="I95" s="124"/>
      <c r="J95" s="125"/>
      <c r="K95" s="126"/>
      <c r="L95" s="127"/>
      <c r="M95" s="119"/>
      <c r="N95" s="128"/>
      <c r="O95" s="129"/>
      <c r="P95" s="130"/>
    </row>
    <row r="96" spans="1:16" x14ac:dyDescent="0.2">
      <c r="A96" s="50" t="s">
        <v>278</v>
      </c>
      <c r="B96" s="117"/>
      <c r="C96" s="118"/>
      <c r="D96" s="119"/>
      <c r="E96" s="120">
        <v>1</v>
      </c>
      <c r="F96" s="121">
        <v>13</v>
      </c>
      <c r="G96" s="122"/>
      <c r="H96" s="123"/>
      <c r="I96" s="124"/>
      <c r="J96" s="125"/>
      <c r="K96" s="126"/>
      <c r="L96" s="127"/>
      <c r="M96" s="119"/>
      <c r="N96" s="128"/>
      <c r="O96" s="129">
        <v>3</v>
      </c>
      <c r="P96" s="130"/>
    </row>
    <row r="97" spans="1:16" x14ac:dyDescent="0.2">
      <c r="A97" s="54" t="s">
        <v>280</v>
      </c>
      <c r="B97" s="117"/>
      <c r="C97" s="118"/>
      <c r="D97" s="119"/>
      <c r="E97" s="120"/>
      <c r="F97" s="121">
        <v>3</v>
      </c>
      <c r="G97" s="122"/>
      <c r="H97" s="123"/>
      <c r="I97" s="124"/>
      <c r="J97" s="125"/>
      <c r="K97" s="126"/>
      <c r="L97" s="127"/>
      <c r="M97" s="119"/>
      <c r="N97" s="128"/>
      <c r="O97" s="129"/>
      <c r="P97" s="130"/>
    </row>
    <row r="98" spans="1:16" x14ac:dyDescent="0.2">
      <c r="A98" s="50" t="s">
        <v>279</v>
      </c>
      <c r="B98" s="117"/>
      <c r="C98" s="118"/>
      <c r="D98" s="119"/>
      <c r="E98" s="120">
        <v>1</v>
      </c>
      <c r="F98" s="121"/>
      <c r="G98" s="122"/>
      <c r="H98" s="123"/>
      <c r="I98" s="124"/>
      <c r="J98" s="125"/>
      <c r="K98" s="126"/>
      <c r="L98" s="127"/>
      <c r="M98" s="119"/>
      <c r="N98" s="128"/>
      <c r="O98" s="129"/>
      <c r="P98" s="130"/>
    </row>
    <row r="99" spans="1:16" x14ac:dyDescent="0.2">
      <c r="A99" s="52" t="s">
        <v>281</v>
      </c>
      <c r="B99" s="117"/>
      <c r="C99" s="118"/>
      <c r="D99" s="119"/>
      <c r="E99" s="120"/>
      <c r="F99" s="121">
        <v>3</v>
      </c>
      <c r="G99" s="122"/>
      <c r="H99" s="123"/>
      <c r="I99" s="124"/>
      <c r="J99" s="125"/>
      <c r="K99" s="126"/>
      <c r="L99" s="127"/>
      <c r="M99" s="119"/>
      <c r="N99" s="128"/>
      <c r="O99" s="129"/>
      <c r="P99" s="130"/>
    </row>
    <row r="100" spans="1:16" x14ac:dyDescent="0.2">
      <c r="A100" s="52" t="s">
        <v>294</v>
      </c>
      <c r="B100" s="117"/>
      <c r="C100" s="118"/>
      <c r="D100" s="119"/>
      <c r="E100" s="120"/>
      <c r="F100" s="121">
        <v>3</v>
      </c>
      <c r="G100" s="122"/>
      <c r="H100" s="123"/>
      <c r="I100" s="124"/>
      <c r="J100" s="125"/>
      <c r="K100" s="126"/>
      <c r="L100" s="127"/>
      <c r="M100" s="119"/>
      <c r="N100" s="128"/>
      <c r="O100" s="129"/>
      <c r="P100" s="130"/>
    </row>
    <row r="101" spans="1:16" x14ac:dyDescent="0.2">
      <c r="A101" s="52" t="s">
        <v>282</v>
      </c>
      <c r="B101" s="117"/>
      <c r="C101" s="118"/>
      <c r="D101" s="119"/>
      <c r="E101" s="120"/>
      <c r="F101" s="121">
        <v>7</v>
      </c>
      <c r="G101" s="122"/>
      <c r="H101" s="123"/>
      <c r="I101" s="124"/>
      <c r="J101" s="125"/>
      <c r="K101" s="126"/>
      <c r="L101" s="127"/>
      <c r="M101" s="119"/>
      <c r="N101" s="128"/>
      <c r="O101" s="129"/>
      <c r="P101" s="130"/>
    </row>
    <row r="102" spans="1:16" x14ac:dyDescent="0.2">
      <c r="A102" s="54" t="s">
        <v>298</v>
      </c>
      <c r="B102" s="117"/>
      <c r="C102" s="118"/>
      <c r="D102" s="119"/>
      <c r="E102" s="120"/>
      <c r="F102" s="121">
        <v>1</v>
      </c>
      <c r="G102" s="122"/>
      <c r="H102" s="123"/>
      <c r="I102" s="124"/>
      <c r="J102" s="125"/>
      <c r="K102" s="126"/>
      <c r="L102" s="127"/>
      <c r="M102" s="119"/>
      <c r="N102" s="128"/>
      <c r="O102" s="129"/>
      <c r="P102" s="130"/>
    </row>
    <row r="103" spans="1:16" x14ac:dyDescent="0.2">
      <c r="A103" s="54" t="s">
        <v>299</v>
      </c>
      <c r="B103" s="117"/>
      <c r="C103" s="118"/>
      <c r="D103" s="119"/>
      <c r="E103" s="120"/>
      <c r="F103" s="121">
        <v>1</v>
      </c>
      <c r="G103" s="122"/>
      <c r="H103" s="123"/>
      <c r="I103" s="124"/>
      <c r="J103" s="125"/>
      <c r="K103" s="126"/>
      <c r="L103" s="127"/>
      <c r="M103" s="119"/>
      <c r="N103" s="128"/>
      <c r="O103" s="129"/>
      <c r="P103" s="130"/>
    </row>
    <row r="104" spans="1:16" x14ac:dyDescent="0.2">
      <c r="A104" s="52" t="s">
        <v>283</v>
      </c>
      <c r="B104" s="117"/>
      <c r="C104" s="118"/>
      <c r="D104" s="119"/>
      <c r="E104" s="120"/>
      <c r="F104" s="121">
        <v>2</v>
      </c>
      <c r="G104" s="122"/>
      <c r="H104" s="123"/>
      <c r="I104" s="124"/>
      <c r="J104" s="125"/>
      <c r="K104" s="126"/>
      <c r="L104" s="127"/>
      <c r="M104" s="119"/>
      <c r="N104" s="128"/>
      <c r="O104" s="129"/>
      <c r="P104" s="130"/>
    </row>
    <row r="105" spans="1:16" x14ac:dyDescent="0.2">
      <c r="A105" s="52" t="s">
        <v>89</v>
      </c>
      <c r="B105" s="117"/>
      <c r="C105" s="118"/>
      <c r="D105" s="119"/>
      <c r="E105" s="120"/>
      <c r="F105" s="121">
        <v>2</v>
      </c>
      <c r="G105" s="122"/>
      <c r="H105" s="123"/>
      <c r="I105" s="124"/>
      <c r="J105" s="125"/>
      <c r="K105" s="126"/>
      <c r="L105" s="127"/>
      <c r="M105" s="119"/>
      <c r="N105" s="128"/>
      <c r="O105" s="129"/>
      <c r="P105" s="130"/>
    </row>
    <row r="106" spans="1:16" x14ac:dyDescent="0.2">
      <c r="A106" s="57" t="s">
        <v>284</v>
      </c>
      <c r="B106" s="117"/>
      <c r="C106" s="118"/>
      <c r="D106" s="119"/>
      <c r="E106" s="120"/>
      <c r="F106" s="121"/>
      <c r="G106" s="122">
        <v>1</v>
      </c>
      <c r="H106" s="123"/>
      <c r="I106" s="124"/>
      <c r="J106" s="125"/>
      <c r="K106" s="126"/>
      <c r="L106" s="127"/>
      <c r="M106" s="119"/>
      <c r="N106" s="128"/>
      <c r="O106" s="129"/>
      <c r="P106" s="130"/>
    </row>
    <row r="107" spans="1:16" x14ac:dyDescent="0.2">
      <c r="A107" s="58" t="s">
        <v>285</v>
      </c>
      <c r="B107" s="117"/>
      <c r="C107" s="118"/>
      <c r="D107" s="119"/>
      <c r="E107" s="120"/>
      <c r="F107" s="121"/>
      <c r="G107" s="122">
        <v>2</v>
      </c>
      <c r="H107" s="123"/>
      <c r="I107" s="124"/>
      <c r="J107" s="125"/>
      <c r="K107" s="126"/>
      <c r="L107" s="127"/>
      <c r="M107" s="119"/>
      <c r="N107" s="128"/>
      <c r="O107" s="129"/>
      <c r="P107" s="130"/>
    </row>
    <row r="108" spans="1:16" x14ac:dyDescent="0.2">
      <c r="A108" s="57" t="s">
        <v>286</v>
      </c>
      <c r="B108" s="117"/>
      <c r="C108" s="118"/>
      <c r="D108" s="119"/>
      <c r="E108" s="120"/>
      <c r="F108" s="121"/>
      <c r="G108" s="122">
        <v>2</v>
      </c>
      <c r="H108" s="123"/>
      <c r="I108" s="124"/>
      <c r="J108" s="125">
        <v>1</v>
      </c>
      <c r="K108" s="126"/>
      <c r="L108" s="127"/>
      <c r="M108" s="119"/>
      <c r="N108" s="128"/>
      <c r="O108" s="129"/>
      <c r="P108" s="130"/>
    </row>
    <row r="109" spans="1:16" x14ac:dyDescent="0.2">
      <c r="A109" s="57" t="s">
        <v>287</v>
      </c>
      <c r="B109" s="117"/>
      <c r="C109" s="118"/>
      <c r="D109" s="119"/>
      <c r="E109" s="120"/>
      <c r="F109" s="121"/>
      <c r="G109" s="122">
        <v>2</v>
      </c>
      <c r="H109" s="123"/>
      <c r="I109" s="124"/>
      <c r="J109" s="125"/>
      <c r="K109" s="126"/>
      <c r="L109" s="127"/>
      <c r="M109" s="119"/>
      <c r="N109" s="128"/>
      <c r="O109" s="129"/>
      <c r="P109" s="130"/>
    </row>
    <row r="110" spans="1:16" x14ac:dyDescent="0.2">
      <c r="A110" s="57" t="s">
        <v>288</v>
      </c>
      <c r="B110" s="117"/>
      <c r="C110" s="118"/>
      <c r="D110" s="119"/>
      <c r="E110" s="120"/>
      <c r="F110" s="121"/>
      <c r="G110" s="122">
        <v>4</v>
      </c>
      <c r="H110" s="123"/>
      <c r="I110" s="124"/>
      <c r="J110" s="125"/>
      <c r="K110" s="126"/>
      <c r="L110" s="127"/>
      <c r="M110" s="119"/>
      <c r="N110" s="128"/>
      <c r="O110" s="129"/>
      <c r="P110" s="130"/>
    </row>
    <row r="111" spans="1:16" x14ac:dyDescent="0.2">
      <c r="A111" s="57" t="s">
        <v>289</v>
      </c>
      <c r="B111" s="117"/>
      <c r="C111" s="118"/>
      <c r="D111" s="119"/>
      <c r="E111" s="120"/>
      <c r="F111" s="121"/>
      <c r="G111" s="122">
        <v>2</v>
      </c>
      <c r="H111" s="123"/>
      <c r="I111" s="124"/>
      <c r="J111" s="125"/>
      <c r="K111" s="126">
        <v>3</v>
      </c>
      <c r="L111" s="127"/>
      <c r="M111" s="119"/>
      <c r="N111" s="128"/>
      <c r="O111" s="129"/>
      <c r="P111" s="130"/>
    </row>
    <row r="112" spans="1:16" x14ac:dyDescent="0.2">
      <c r="A112" s="48" t="s">
        <v>338</v>
      </c>
      <c r="B112" s="117"/>
      <c r="C112" s="118"/>
      <c r="D112" s="119"/>
      <c r="E112" s="120"/>
      <c r="F112" s="121"/>
      <c r="G112" s="122"/>
      <c r="H112" s="123"/>
      <c r="I112" s="124"/>
      <c r="J112" s="125"/>
      <c r="K112" s="126"/>
      <c r="L112" s="127"/>
      <c r="M112" s="119"/>
      <c r="N112" s="128">
        <v>1</v>
      </c>
      <c r="O112" s="129"/>
      <c r="P112" s="130"/>
    </row>
    <row r="113" spans="1:16" x14ac:dyDescent="0.2">
      <c r="A113" s="57" t="s">
        <v>290</v>
      </c>
      <c r="B113" s="117"/>
      <c r="C113" s="118"/>
      <c r="D113" s="119"/>
      <c r="E113" s="120"/>
      <c r="F113" s="121"/>
      <c r="G113" s="122">
        <v>3</v>
      </c>
      <c r="H113" s="123"/>
      <c r="I113" s="124"/>
      <c r="J113" s="125"/>
      <c r="K113" s="126"/>
      <c r="L113" s="127"/>
      <c r="M113" s="119"/>
      <c r="N113" s="128"/>
      <c r="O113" s="129"/>
      <c r="P113" s="130"/>
    </row>
    <row r="114" spans="1:16" x14ac:dyDescent="0.2">
      <c r="A114" s="57" t="s">
        <v>291</v>
      </c>
      <c r="B114" s="117"/>
      <c r="C114" s="118"/>
      <c r="D114" s="119"/>
      <c r="E114" s="120"/>
      <c r="F114" s="121"/>
      <c r="G114" s="122">
        <v>1</v>
      </c>
      <c r="H114" s="123"/>
      <c r="I114" s="124"/>
      <c r="J114" s="125"/>
      <c r="K114" s="126"/>
      <c r="L114" s="127"/>
      <c r="M114" s="119"/>
      <c r="N114" s="128"/>
      <c r="O114" s="129"/>
      <c r="P114" s="130"/>
    </row>
    <row r="115" spans="1:16" x14ac:dyDescent="0.2">
      <c r="A115" s="57" t="s">
        <v>293</v>
      </c>
      <c r="B115" s="117"/>
      <c r="C115" s="118"/>
      <c r="D115" s="119"/>
      <c r="E115" s="120"/>
      <c r="F115" s="121"/>
      <c r="G115" s="122">
        <v>1</v>
      </c>
      <c r="H115" s="123"/>
      <c r="I115" s="124"/>
      <c r="J115" s="125"/>
      <c r="K115" s="126"/>
      <c r="L115" s="127"/>
      <c r="M115" s="119"/>
      <c r="N115" s="128"/>
      <c r="O115" s="129"/>
      <c r="P115" s="130"/>
    </row>
    <row r="116" spans="1:16" x14ac:dyDescent="0.2">
      <c r="A116" s="58" t="s">
        <v>292</v>
      </c>
      <c r="B116" s="117"/>
      <c r="C116" s="118"/>
      <c r="D116" s="119"/>
      <c r="E116" s="120"/>
      <c r="F116" s="121"/>
      <c r="G116" s="122">
        <v>1</v>
      </c>
      <c r="H116" s="123"/>
      <c r="I116" s="124"/>
      <c r="J116" s="125"/>
      <c r="K116" s="126"/>
      <c r="L116" s="127"/>
      <c r="M116" s="119"/>
      <c r="N116" s="128"/>
      <c r="O116" s="129"/>
      <c r="P116" s="130"/>
    </row>
    <row r="117" spans="1:16" x14ac:dyDescent="0.2">
      <c r="A117" s="59" t="s">
        <v>295</v>
      </c>
      <c r="B117" s="117"/>
      <c r="C117" s="118"/>
      <c r="D117" s="119"/>
      <c r="E117" s="120"/>
      <c r="F117" s="121"/>
      <c r="G117" s="122"/>
      <c r="H117" s="123">
        <v>1</v>
      </c>
      <c r="I117" s="124"/>
      <c r="J117" s="125"/>
      <c r="K117" s="126"/>
      <c r="L117" s="127"/>
      <c r="M117" s="119"/>
      <c r="N117" s="128"/>
      <c r="O117" s="129"/>
      <c r="P117" s="130"/>
    </row>
    <row r="118" spans="1:16" x14ac:dyDescent="0.2">
      <c r="A118" s="59" t="s">
        <v>296</v>
      </c>
      <c r="B118" s="117"/>
      <c r="C118" s="118"/>
      <c r="D118" s="119"/>
      <c r="E118" s="120"/>
      <c r="F118" s="121">
        <v>3</v>
      </c>
      <c r="G118" s="122"/>
      <c r="H118" s="123">
        <v>5</v>
      </c>
      <c r="I118" s="124"/>
      <c r="J118" s="125"/>
      <c r="K118" s="126"/>
      <c r="L118" s="127"/>
      <c r="M118" s="119"/>
      <c r="N118" s="128"/>
      <c r="O118" s="129"/>
      <c r="P118" s="130"/>
    </row>
    <row r="119" spans="1:16" x14ac:dyDescent="0.2">
      <c r="A119" s="61" t="s">
        <v>297</v>
      </c>
      <c r="B119" s="117"/>
      <c r="C119" s="118"/>
      <c r="D119" s="119"/>
      <c r="E119" s="120"/>
      <c r="F119" s="121"/>
      <c r="G119" s="122"/>
      <c r="H119" s="123">
        <v>1</v>
      </c>
      <c r="I119" s="124"/>
      <c r="J119" s="125"/>
      <c r="K119" s="126"/>
      <c r="L119" s="127"/>
      <c r="M119" s="119"/>
      <c r="N119" s="128"/>
      <c r="O119" s="129"/>
      <c r="P119" s="130"/>
    </row>
    <row r="120" spans="1:16" x14ac:dyDescent="0.2">
      <c r="A120" s="59" t="s">
        <v>300</v>
      </c>
      <c r="B120" s="117"/>
      <c r="C120" s="118"/>
      <c r="D120" s="119"/>
      <c r="E120" s="120"/>
      <c r="F120" s="121"/>
      <c r="G120" s="122"/>
      <c r="H120" s="123">
        <v>2</v>
      </c>
      <c r="I120" s="124"/>
      <c r="J120" s="125"/>
      <c r="K120" s="126"/>
      <c r="L120" s="127"/>
      <c r="M120" s="119"/>
      <c r="N120" s="128"/>
      <c r="O120" s="129"/>
      <c r="P120" s="130"/>
    </row>
    <row r="121" spans="1:16" x14ac:dyDescent="0.2">
      <c r="A121" s="59" t="s">
        <v>301</v>
      </c>
      <c r="B121" s="117"/>
      <c r="C121" s="118"/>
      <c r="D121" s="119"/>
      <c r="E121" s="120"/>
      <c r="F121" s="121"/>
      <c r="G121" s="122"/>
      <c r="H121" s="123">
        <v>6</v>
      </c>
      <c r="I121" s="124"/>
      <c r="J121" s="125">
        <v>3</v>
      </c>
      <c r="K121" s="126"/>
      <c r="L121" s="127">
        <v>2</v>
      </c>
      <c r="M121" s="119">
        <v>2</v>
      </c>
      <c r="N121" s="128"/>
      <c r="O121" s="129"/>
      <c r="P121" s="130"/>
    </row>
    <row r="122" spans="1:16" x14ac:dyDescent="0.2">
      <c r="A122" s="59" t="s">
        <v>302</v>
      </c>
      <c r="B122" s="117"/>
      <c r="C122" s="118"/>
      <c r="D122" s="119"/>
      <c r="E122" s="120"/>
      <c r="F122" s="121"/>
      <c r="G122" s="122"/>
      <c r="H122" s="123">
        <v>2</v>
      </c>
      <c r="I122" s="124"/>
      <c r="J122" s="125"/>
      <c r="K122" s="126"/>
      <c r="L122" s="127"/>
      <c r="M122" s="119"/>
      <c r="N122" s="128"/>
      <c r="O122" s="129"/>
      <c r="P122" s="130"/>
    </row>
    <row r="123" spans="1:16" x14ac:dyDescent="0.2">
      <c r="A123" s="59" t="s">
        <v>303</v>
      </c>
      <c r="B123" s="117"/>
      <c r="C123" s="118"/>
      <c r="D123" s="119"/>
      <c r="E123" s="120"/>
      <c r="F123" s="121"/>
      <c r="G123" s="122"/>
      <c r="H123" s="123">
        <v>3</v>
      </c>
      <c r="I123" s="124"/>
      <c r="J123" s="125"/>
      <c r="K123" s="126"/>
      <c r="L123" s="127">
        <v>4</v>
      </c>
      <c r="M123" s="119"/>
      <c r="N123" s="128"/>
      <c r="O123" s="129"/>
      <c r="P123" s="130"/>
    </row>
    <row r="124" spans="1:16" x14ac:dyDescent="0.2">
      <c r="A124" s="61" t="s">
        <v>304</v>
      </c>
      <c r="B124" s="117"/>
      <c r="C124" s="118"/>
      <c r="D124" s="119"/>
      <c r="E124" s="120"/>
      <c r="F124" s="121"/>
      <c r="G124" s="122"/>
      <c r="H124" s="123">
        <v>2</v>
      </c>
      <c r="I124" s="124"/>
      <c r="J124" s="125"/>
      <c r="K124" s="126"/>
      <c r="L124" s="127"/>
      <c r="M124" s="119"/>
      <c r="N124" s="128"/>
      <c r="O124" s="129"/>
      <c r="P124" s="130"/>
    </row>
    <row r="125" spans="1:16" x14ac:dyDescent="0.2">
      <c r="A125" s="59" t="s">
        <v>305</v>
      </c>
      <c r="B125" s="117"/>
      <c r="C125" s="118"/>
      <c r="D125" s="119"/>
      <c r="E125" s="120"/>
      <c r="F125" s="121"/>
      <c r="G125" s="122"/>
      <c r="H125" s="123">
        <v>2</v>
      </c>
      <c r="I125" s="124"/>
      <c r="J125" s="125"/>
      <c r="K125" s="126"/>
      <c r="L125" s="127"/>
      <c r="M125" s="119"/>
      <c r="N125" s="128"/>
      <c r="O125" s="129"/>
      <c r="P125" s="130"/>
    </row>
    <row r="126" spans="1:16" x14ac:dyDescent="0.2">
      <c r="A126" s="59" t="s">
        <v>306</v>
      </c>
      <c r="B126" s="117"/>
      <c r="C126" s="118"/>
      <c r="D126" s="119"/>
      <c r="E126" s="120"/>
      <c r="F126" s="121"/>
      <c r="G126" s="122"/>
      <c r="H126" s="123">
        <v>4</v>
      </c>
      <c r="I126" s="124"/>
      <c r="J126" s="125"/>
      <c r="K126" s="126"/>
      <c r="L126" s="127"/>
      <c r="M126" s="119"/>
      <c r="N126" s="128"/>
      <c r="O126" s="129">
        <v>1</v>
      </c>
      <c r="P126" s="130"/>
    </row>
    <row r="127" spans="1:16" x14ac:dyDescent="0.2">
      <c r="A127" s="59" t="s">
        <v>308</v>
      </c>
      <c r="B127" s="117"/>
      <c r="C127" s="118"/>
      <c r="D127" s="119"/>
      <c r="E127" s="120"/>
      <c r="F127" s="121"/>
      <c r="G127" s="122"/>
      <c r="H127" s="123">
        <v>2</v>
      </c>
      <c r="I127" s="124"/>
      <c r="J127" s="125"/>
      <c r="K127" s="126"/>
      <c r="L127" s="127">
        <v>2</v>
      </c>
      <c r="M127" s="119"/>
      <c r="N127" s="128"/>
      <c r="O127" s="129"/>
      <c r="P127" s="130"/>
    </row>
    <row r="128" spans="1:16" x14ac:dyDescent="0.2">
      <c r="A128" s="59" t="s">
        <v>309</v>
      </c>
      <c r="B128" s="117"/>
      <c r="C128" s="118"/>
      <c r="D128" s="119"/>
      <c r="E128" s="120"/>
      <c r="F128" s="121"/>
      <c r="G128" s="122"/>
      <c r="H128" s="123">
        <v>3</v>
      </c>
      <c r="I128" s="124"/>
      <c r="J128" s="125"/>
      <c r="K128" s="126"/>
      <c r="L128" s="127"/>
      <c r="M128" s="119"/>
      <c r="N128" s="128"/>
      <c r="O128" s="129"/>
      <c r="P128" s="130"/>
    </row>
    <row r="129" spans="1:16" x14ac:dyDescent="0.2">
      <c r="A129" s="102" t="s">
        <v>334</v>
      </c>
      <c r="B129" s="117"/>
      <c r="C129" s="118"/>
      <c r="D129" s="119"/>
      <c r="E129" s="120"/>
      <c r="F129" s="121"/>
      <c r="G129" s="122"/>
      <c r="H129" s="123">
        <v>1</v>
      </c>
      <c r="I129" s="124"/>
      <c r="J129" s="125"/>
      <c r="K129" s="126"/>
      <c r="L129" s="127">
        <v>1</v>
      </c>
      <c r="M129" s="119"/>
      <c r="N129" s="128"/>
      <c r="O129" s="129"/>
      <c r="P129" s="130"/>
    </row>
    <row r="130" spans="1:16" x14ac:dyDescent="0.2">
      <c r="A130" s="62" t="s">
        <v>310</v>
      </c>
      <c r="B130" s="117"/>
      <c r="C130" s="118"/>
      <c r="D130" s="119"/>
      <c r="E130" s="120"/>
      <c r="F130" s="121"/>
      <c r="G130" s="122"/>
      <c r="H130" s="123"/>
      <c r="I130" s="124">
        <v>2</v>
      </c>
      <c r="J130" s="125"/>
      <c r="K130" s="126"/>
      <c r="L130" s="127"/>
      <c r="M130" s="119"/>
      <c r="N130" s="128"/>
      <c r="O130" s="129"/>
      <c r="P130" s="130"/>
    </row>
    <row r="131" spans="1:16" x14ac:dyDescent="0.2">
      <c r="A131" s="62" t="s">
        <v>88</v>
      </c>
      <c r="B131" s="117"/>
      <c r="C131" s="118"/>
      <c r="D131" s="119"/>
      <c r="E131" s="120"/>
      <c r="F131" s="121"/>
      <c r="G131" s="122"/>
      <c r="H131" s="123"/>
      <c r="I131" s="124">
        <v>2</v>
      </c>
      <c r="J131" s="125"/>
      <c r="K131" s="126"/>
      <c r="L131" s="127"/>
      <c r="M131" s="119"/>
      <c r="N131" s="128"/>
      <c r="O131" s="129"/>
      <c r="P131" s="130"/>
    </row>
    <row r="132" spans="1:16" x14ac:dyDescent="0.2">
      <c r="A132" s="62" t="s">
        <v>74</v>
      </c>
      <c r="B132" s="117"/>
      <c r="C132" s="118"/>
      <c r="D132" s="119"/>
      <c r="E132" s="120"/>
      <c r="F132" s="121"/>
      <c r="G132" s="122"/>
      <c r="H132" s="123"/>
      <c r="I132" s="124">
        <v>1</v>
      </c>
      <c r="J132" s="125"/>
      <c r="K132" s="126"/>
      <c r="L132" s="127"/>
      <c r="M132" s="119"/>
      <c r="N132" s="128"/>
      <c r="O132" s="129"/>
      <c r="P132" s="130"/>
    </row>
    <row r="133" spans="1:16" x14ac:dyDescent="0.2">
      <c r="A133" s="62" t="s">
        <v>311</v>
      </c>
      <c r="B133" s="117"/>
      <c r="C133" s="118"/>
      <c r="D133" s="119"/>
      <c r="E133" s="120"/>
      <c r="F133" s="121"/>
      <c r="G133" s="122"/>
      <c r="H133" s="123"/>
      <c r="I133" s="124">
        <v>3</v>
      </c>
      <c r="J133" s="125"/>
      <c r="K133" s="126"/>
      <c r="L133" s="127"/>
      <c r="M133" s="119"/>
      <c r="N133" s="128"/>
      <c r="O133" s="129"/>
      <c r="P133" s="130"/>
    </row>
    <row r="134" spans="1:16" x14ac:dyDescent="0.2">
      <c r="A134" s="64" t="s">
        <v>312</v>
      </c>
      <c r="B134" s="117"/>
      <c r="C134" s="118"/>
      <c r="D134" s="119"/>
      <c r="E134" s="120"/>
      <c r="F134" s="121"/>
      <c r="G134" s="122"/>
      <c r="H134" s="123"/>
      <c r="I134" s="124"/>
      <c r="J134" s="125">
        <v>4</v>
      </c>
      <c r="K134" s="126"/>
      <c r="L134" s="127"/>
      <c r="M134" s="119"/>
      <c r="N134" s="128"/>
      <c r="O134" s="129"/>
      <c r="P134" s="130"/>
    </row>
    <row r="135" spans="1:16" x14ac:dyDescent="0.2">
      <c r="A135" s="64" t="s">
        <v>313</v>
      </c>
      <c r="B135" s="117"/>
      <c r="C135" s="118"/>
      <c r="D135" s="119"/>
      <c r="E135" s="120"/>
      <c r="F135" s="121"/>
      <c r="G135" s="122"/>
      <c r="H135" s="123"/>
      <c r="I135" s="124"/>
      <c r="J135" s="125">
        <v>5</v>
      </c>
      <c r="K135" s="126"/>
      <c r="L135" s="127"/>
      <c r="M135" s="119"/>
      <c r="N135" s="128"/>
      <c r="O135" s="129"/>
      <c r="P135" s="130"/>
    </row>
    <row r="136" spans="1:16" x14ac:dyDescent="0.2">
      <c r="A136" s="64" t="s">
        <v>3</v>
      </c>
      <c r="B136" s="117"/>
      <c r="C136" s="118"/>
      <c r="D136" s="119"/>
      <c r="E136" s="120"/>
      <c r="F136" s="121"/>
      <c r="G136" s="122"/>
      <c r="H136" s="123"/>
      <c r="I136" s="124"/>
      <c r="J136" s="125">
        <v>3</v>
      </c>
      <c r="K136" s="126"/>
      <c r="L136" s="127"/>
      <c r="M136" s="119"/>
      <c r="N136" s="128"/>
      <c r="O136" s="129"/>
      <c r="P136" s="130"/>
    </row>
    <row r="137" spans="1:16" x14ac:dyDescent="0.2">
      <c r="A137" s="64" t="s">
        <v>314</v>
      </c>
      <c r="B137" s="117"/>
      <c r="C137" s="118"/>
      <c r="D137" s="119"/>
      <c r="E137" s="120"/>
      <c r="F137" s="121"/>
      <c r="G137" s="122"/>
      <c r="H137" s="123"/>
      <c r="I137" s="124"/>
      <c r="J137" s="125">
        <v>4</v>
      </c>
      <c r="K137" s="126"/>
      <c r="L137" s="127"/>
      <c r="M137" s="119"/>
      <c r="N137" s="128"/>
      <c r="O137" s="129"/>
      <c r="P137" s="130"/>
    </row>
    <row r="138" spans="1:16" x14ac:dyDescent="0.2">
      <c r="A138" s="100" t="s">
        <v>318</v>
      </c>
      <c r="B138" s="117"/>
      <c r="C138" s="118"/>
      <c r="D138" s="119"/>
      <c r="E138" s="120"/>
      <c r="F138" s="121"/>
      <c r="G138" s="122"/>
      <c r="H138" s="123"/>
      <c r="I138" s="124"/>
      <c r="J138" s="125">
        <v>2</v>
      </c>
      <c r="K138" s="126"/>
      <c r="L138" s="127"/>
      <c r="M138" s="119"/>
      <c r="N138" s="128"/>
      <c r="O138" s="129"/>
      <c r="P138" s="130"/>
    </row>
    <row r="139" spans="1:16" x14ac:dyDescent="0.2">
      <c r="A139" s="64" t="s">
        <v>315</v>
      </c>
      <c r="B139" s="117"/>
      <c r="C139" s="118"/>
      <c r="D139" s="119"/>
      <c r="E139" s="120"/>
      <c r="F139" s="121"/>
      <c r="G139" s="122"/>
      <c r="H139" s="123"/>
      <c r="I139" s="124"/>
      <c r="J139" s="125">
        <v>2</v>
      </c>
      <c r="K139" s="126"/>
      <c r="L139" s="127"/>
      <c r="M139" s="119"/>
      <c r="N139" s="128"/>
      <c r="O139" s="129"/>
      <c r="P139" s="130"/>
    </row>
    <row r="140" spans="1:16" x14ac:dyDescent="0.2">
      <c r="A140" s="64" t="s">
        <v>316</v>
      </c>
      <c r="B140" s="117"/>
      <c r="C140" s="118"/>
      <c r="D140" s="119"/>
      <c r="E140" s="120"/>
      <c r="F140" s="121"/>
      <c r="G140" s="122"/>
      <c r="H140" s="123"/>
      <c r="I140" s="124"/>
      <c r="J140" s="125">
        <v>3</v>
      </c>
      <c r="K140" s="126"/>
      <c r="L140" s="127"/>
      <c r="M140" s="119"/>
      <c r="N140" s="128"/>
      <c r="O140" s="129">
        <v>2</v>
      </c>
      <c r="P140" s="130"/>
    </row>
    <row r="141" spans="1:16" x14ac:dyDescent="0.2">
      <c r="A141" s="64" t="s">
        <v>317</v>
      </c>
      <c r="B141" s="117"/>
      <c r="C141" s="118"/>
      <c r="D141" s="119"/>
      <c r="E141" s="120"/>
      <c r="F141" s="121"/>
      <c r="G141" s="122"/>
      <c r="H141" s="123"/>
      <c r="I141" s="124"/>
      <c r="J141" s="125">
        <v>3</v>
      </c>
      <c r="K141" s="126">
        <v>2</v>
      </c>
      <c r="L141" s="127"/>
      <c r="M141" s="119"/>
      <c r="N141" s="128"/>
      <c r="O141" s="129"/>
      <c r="P141" s="130"/>
    </row>
    <row r="142" spans="1:16" x14ac:dyDescent="0.2">
      <c r="A142" s="64" t="s">
        <v>319</v>
      </c>
      <c r="B142" s="117"/>
      <c r="C142" s="118"/>
      <c r="D142" s="119"/>
      <c r="E142" s="120"/>
      <c r="F142" s="121"/>
      <c r="G142" s="122"/>
      <c r="H142" s="123"/>
      <c r="I142" s="124"/>
      <c r="J142" s="125">
        <v>2</v>
      </c>
      <c r="K142" s="126"/>
      <c r="L142" s="127"/>
      <c r="M142" s="119"/>
      <c r="N142" s="128"/>
      <c r="O142" s="129"/>
      <c r="P142" s="130"/>
    </row>
    <row r="143" spans="1:16" x14ac:dyDescent="0.2">
      <c r="A143" s="64" t="s">
        <v>320</v>
      </c>
      <c r="B143" s="117"/>
      <c r="C143" s="118"/>
      <c r="D143" s="119"/>
      <c r="E143" s="120"/>
      <c r="F143" s="121"/>
      <c r="G143" s="122"/>
      <c r="H143" s="123"/>
      <c r="I143" s="124"/>
      <c r="J143" s="125">
        <v>1</v>
      </c>
      <c r="K143" s="126"/>
      <c r="L143" s="127"/>
      <c r="M143" s="119"/>
      <c r="N143" s="128"/>
      <c r="O143" s="129"/>
      <c r="P143" s="130"/>
    </row>
    <row r="144" spans="1:16" x14ac:dyDescent="0.2">
      <c r="A144" s="64" t="s">
        <v>321</v>
      </c>
      <c r="B144" s="117"/>
      <c r="C144" s="118"/>
      <c r="D144" s="119"/>
      <c r="E144" s="120"/>
      <c r="F144" s="121"/>
      <c r="G144" s="122"/>
      <c r="H144" s="123"/>
      <c r="I144" s="124"/>
      <c r="J144" s="125">
        <v>1</v>
      </c>
      <c r="K144" s="126"/>
      <c r="L144" s="127"/>
      <c r="M144" s="119"/>
      <c r="N144" s="128"/>
      <c r="O144" s="129"/>
      <c r="P144" s="130"/>
    </row>
    <row r="145" spans="1:16" x14ac:dyDescent="0.2">
      <c r="A145" s="64" t="s">
        <v>322</v>
      </c>
      <c r="B145" s="117"/>
      <c r="C145" s="118"/>
      <c r="D145" s="119"/>
      <c r="E145" s="120"/>
      <c r="F145" s="121"/>
      <c r="G145" s="122"/>
      <c r="H145" s="123"/>
      <c r="I145" s="124"/>
      <c r="J145" s="125">
        <v>1</v>
      </c>
      <c r="K145" s="126"/>
      <c r="L145" s="127"/>
      <c r="M145" s="119"/>
      <c r="N145" s="128"/>
      <c r="O145" s="129"/>
      <c r="P145" s="130"/>
    </row>
    <row r="146" spans="1:16" x14ac:dyDescent="0.2">
      <c r="A146" s="64" t="s">
        <v>323</v>
      </c>
      <c r="B146" s="117"/>
      <c r="C146" s="118"/>
      <c r="D146" s="119"/>
      <c r="E146" s="120"/>
      <c r="F146" s="121"/>
      <c r="G146" s="122"/>
      <c r="H146" s="123"/>
      <c r="I146" s="124"/>
      <c r="J146" s="125">
        <v>1</v>
      </c>
      <c r="K146" s="126"/>
      <c r="L146" s="127"/>
      <c r="M146" s="119"/>
      <c r="N146" s="128"/>
      <c r="O146" s="129"/>
      <c r="P146" s="130"/>
    </row>
    <row r="147" spans="1:16" x14ac:dyDescent="0.2">
      <c r="A147" s="64" t="s">
        <v>324</v>
      </c>
      <c r="B147" s="117"/>
      <c r="C147" s="118"/>
      <c r="D147" s="119"/>
      <c r="E147" s="120"/>
      <c r="F147" s="121"/>
      <c r="G147" s="122"/>
      <c r="H147" s="123"/>
      <c r="I147" s="124"/>
      <c r="J147" s="125">
        <v>1</v>
      </c>
      <c r="K147" s="126"/>
      <c r="L147" s="127"/>
      <c r="M147" s="119"/>
      <c r="N147" s="128"/>
      <c r="O147" s="129"/>
      <c r="P147" s="130"/>
    </row>
    <row r="148" spans="1:16" x14ac:dyDescent="0.2">
      <c r="A148" s="66" t="s">
        <v>325</v>
      </c>
      <c r="B148" s="117"/>
      <c r="C148" s="118"/>
      <c r="D148" s="119"/>
      <c r="E148" s="120"/>
      <c r="F148" s="121"/>
      <c r="G148" s="122"/>
      <c r="H148" s="123"/>
      <c r="I148" s="124"/>
      <c r="J148" s="125"/>
      <c r="K148" s="126">
        <v>2</v>
      </c>
      <c r="L148" s="127"/>
      <c r="M148" s="119"/>
      <c r="N148" s="128"/>
      <c r="O148" s="129"/>
      <c r="P148" s="130"/>
    </row>
    <row r="149" spans="1:16" x14ac:dyDescent="0.2">
      <c r="A149" s="66" t="s">
        <v>82</v>
      </c>
      <c r="B149" s="117"/>
      <c r="C149" s="118"/>
      <c r="D149" s="119"/>
      <c r="E149" s="120"/>
      <c r="F149" s="121"/>
      <c r="G149" s="122"/>
      <c r="H149" s="123"/>
      <c r="I149" s="124"/>
      <c r="J149" s="125"/>
      <c r="K149" s="126">
        <v>2</v>
      </c>
      <c r="L149" s="127"/>
      <c r="M149" s="119"/>
      <c r="N149" s="128"/>
      <c r="O149" s="129"/>
      <c r="P149" s="130"/>
    </row>
    <row r="150" spans="1:16" x14ac:dyDescent="0.2">
      <c r="A150" s="66" t="s">
        <v>326</v>
      </c>
      <c r="B150" s="117"/>
      <c r="C150" s="118"/>
      <c r="D150" s="119"/>
      <c r="E150" s="120"/>
      <c r="F150" s="121"/>
      <c r="G150" s="122"/>
      <c r="H150" s="123"/>
      <c r="I150" s="124"/>
      <c r="J150" s="125"/>
      <c r="K150" s="126">
        <v>3</v>
      </c>
      <c r="L150" s="127"/>
      <c r="M150" s="119"/>
      <c r="N150" s="128"/>
      <c r="O150" s="129"/>
      <c r="P150" s="130"/>
    </row>
    <row r="151" spans="1:16" x14ac:dyDescent="0.2">
      <c r="A151" s="66" t="s">
        <v>327</v>
      </c>
      <c r="B151" s="117"/>
      <c r="C151" s="118"/>
      <c r="D151" s="119"/>
      <c r="E151" s="120"/>
      <c r="F151" s="121"/>
      <c r="G151" s="122"/>
      <c r="H151" s="123"/>
      <c r="I151" s="124"/>
      <c r="J151" s="125"/>
      <c r="K151" s="126">
        <v>3</v>
      </c>
      <c r="L151" s="127"/>
      <c r="M151" s="119"/>
      <c r="N151" s="128"/>
      <c r="O151" s="129"/>
      <c r="P151" s="130"/>
    </row>
    <row r="152" spans="1:16" x14ac:dyDescent="0.2">
      <c r="A152" s="68" t="s">
        <v>331</v>
      </c>
      <c r="B152" s="117"/>
      <c r="C152" s="118"/>
      <c r="D152" s="119"/>
      <c r="E152" s="120"/>
      <c r="F152" s="121"/>
      <c r="G152" s="122"/>
      <c r="H152" s="123"/>
      <c r="I152" s="124"/>
      <c r="J152" s="125"/>
      <c r="K152" s="126"/>
      <c r="L152" s="127">
        <v>3</v>
      </c>
      <c r="M152" s="119"/>
      <c r="N152" s="128"/>
      <c r="O152" s="129"/>
      <c r="P152" s="130"/>
    </row>
    <row r="153" spans="1:16" x14ac:dyDescent="0.2">
      <c r="A153" s="68" t="s">
        <v>332</v>
      </c>
      <c r="B153" s="117"/>
      <c r="C153" s="118"/>
      <c r="D153" s="119"/>
      <c r="E153" s="120"/>
      <c r="F153" s="121"/>
      <c r="G153" s="122"/>
      <c r="H153" s="123"/>
      <c r="I153" s="124"/>
      <c r="J153" s="125"/>
      <c r="K153" s="126"/>
      <c r="L153" s="127">
        <v>2</v>
      </c>
      <c r="M153" s="119"/>
      <c r="N153" s="128"/>
      <c r="O153" s="129"/>
      <c r="P153" s="130"/>
    </row>
    <row r="154" spans="1:16" x14ac:dyDescent="0.2">
      <c r="A154" s="68" t="s">
        <v>333</v>
      </c>
      <c r="B154" s="117"/>
      <c r="C154" s="118"/>
      <c r="D154" s="119"/>
      <c r="E154" s="120"/>
      <c r="F154" s="121"/>
      <c r="G154" s="122"/>
      <c r="H154" s="123"/>
      <c r="I154" s="124"/>
      <c r="J154" s="125"/>
      <c r="K154" s="126"/>
      <c r="L154" s="127">
        <v>4</v>
      </c>
      <c r="M154" s="119"/>
      <c r="N154" s="128"/>
      <c r="O154" s="129"/>
      <c r="P154" s="130"/>
    </row>
    <row r="155" spans="1:16" x14ac:dyDescent="0.2">
      <c r="A155" s="46" t="s">
        <v>335</v>
      </c>
      <c r="B155" s="117"/>
      <c r="C155" s="118"/>
      <c r="D155" s="119"/>
      <c r="E155" s="120"/>
      <c r="F155" s="121"/>
      <c r="G155" s="122"/>
      <c r="H155" s="123"/>
      <c r="I155" s="124"/>
      <c r="J155" s="125"/>
      <c r="K155" s="126"/>
      <c r="L155" s="127"/>
      <c r="M155" s="119">
        <v>4</v>
      </c>
      <c r="N155" s="128"/>
      <c r="O155" s="129"/>
      <c r="P155" s="130"/>
    </row>
    <row r="156" spans="1:16" x14ac:dyDescent="0.2">
      <c r="A156" s="46" t="s">
        <v>336</v>
      </c>
      <c r="B156" s="117"/>
      <c r="C156" s="118"/>
      <c r="D156" s="119"/>
      <c r="E156" s="120"/>
      <c r="F156" s="121"/>
      <c r="G156" s="122"/>
      <c r="H156" s="123"/>
      <c r="I156" s="124"/>
      <c r="J156" s="125"/>
      <c r="K156" s="126"/>
      <c r="L156" s="127"/>
      <c r="M156" s="119">
        <v>2</v>
      </c>
      <c r="N156" s="128"/>
      <c r="O156" s="129"/>
      <c r="P156" s="130"/>
    </row>
    <row r="157" spans="1:16" x14ac:dyDescent="0.2">
      <c r="A157" s="47" t="s">
        <v>337</v>
      </c>
      <c r="B157" s="117"/>
      <c r="C157" s="118"/>
      <c r="D157" s="119"/>
      <c r="E157" s="120"/>
      <c r="F157" s="121"/>
      <c r="G157" s="122"/>
      <c r="H157" s="123"/>
      <c r="I157" s="124"/>
      <c r="J157" s="125"/>
      <c r="K157" s="126"/>
      <c r="L157" s="127"/>
      <c r="M157" s="119">
        <v>3</v>
      </c>
      <c r="N157" s="128"/>
      <c r="O157" s="129"/>
      <c r="P157" s="130"/>
    </row>
    <row r="158" spans="1:16" x14ac:dyDescent="0.2">
      <c r="A158" s="71" t="s">
        <v>339</v>
      </c>
      <c r="B158" s="117"/>
      <c r="C158" s="118"/>
      <c r="D158" s="119"/>
      <c r="E158" s="120"/>
      <c r="F158" s="121"/>
      <c r="G158" s="122"/>
      <c r="H158" s="123"/>
      <c r="I158" s="124"/>
      <c r="J158" s="125"/>
      <c r="K158" s="126"/>
      <c r="L158" s="127"/>
      <c r="M158" s="119"/>
      <c r="N158" s="128">
        <v>12</v>
      </c>
      <c r="O158" s="129"/>
      <c r="P158" s="130"/>
    </row>
    <row r="159" spans="1:16" x14ac:dyDescent="0.2">
      <c r="A159" s="71" t="s">
        <v>340</v>
      </c>
      <c r="B159" s="117"/>
      <c r="C159" s="118"/>
      <c r="D159" s="119"/>
      <c r="E159" s="120"/>
      <c r="F159" s="121"/>
      <c r="G159" s="122"/>
      <c r="H159" s="123"/>
      <c r="I159" s="124"/>
      <c r="J159" s="125"/>
      <c r="K159" s="126"/>
      <c r="L159" s="127"/>
      <c r="M159" s="119"/>
      <c r="N159" s="128">
        <v>3</v>
      </c>
      <c r="O159" s="129"/>
      <c r="P159" s="130"/>
    </row>
    <row r="160" spans="1:16" x14ac:dyDescent="0.2">
      <c r="A160" s="86" t="s">
        <v>351</v>
      </c>
      <c r="B160" s="117"/>
      <c r="C160" s="118"/>
      <c r="D160" s="119"/>
      <c r="E160" s="120"/>
      <c r="F160" s="121"/>
      <c r="G160" s="122"/>
      <c r="H160" s="123"/>
      <c r="I160" s="124"/>
      <c r="J160" s="125"/>
      <c r="K160" s="126"/>
      <c r="L160" s="127"/>
      <c r="M160" s="119"/>
      <c r="N160" s="128"/>
      <c r="O160" s="129">
        <v>3</v>
      </c>
      <c r="P160" s="130"/>
    </row>
    <row r="161" spans="1:16" x14ac:dyDescent="0.2">
      <c r="A161" s="87" t="s">
        <v>352</v>
      </c>
      <c r="B161" s="117"/>
      <c r="C161" s="118"/>
      <c r="D161" s="119"/>
      <c r="E161" s="120"/>
      <c r="F161" s="121"/>
      <c r="G161" s="122"/>
      <c r="H161" s="123"/>
      <c r="I161" s="124"/>
      <c r="J161" s="125"/>
      <c r="K161" s="126"/>
      <c r="L161" s="127"/>
      <c r="M161" s="119"/>
      <c r="N161" s="128"/>
      <c r="O161" s="129">
        <v>2</v>
      </c>
      <c r="P161" s="130"/>
    </row>
    <row r="162" spans="1:16" x14ac:dyDescent="0.2">
      <c r="A162" s="86" t="s">
        <v>355</v>
      </c>
      <c r="B162" s="117"/>
      <c r="C162" s="118"/>
      <c r="D162" s="119"/>
      <c r="E162" s="120"/>
      <c r="F162" s="121"/>
      <c r="G162" s="122"/>
      <c r="H162" s="123"/>
      <c r="I162" s="124"/>
      <c r="J162" s="125"/>
      <c r="K162" s="126"/>
      <c r="L162" s="127"/>
      <c r="M162" s="119"/>
      <c r="N162" s="128"/>
      <c r="O162" s="129">
        <v>4</v>
      </c>
      <c r="P162" s="130"/>
    </row>
    <row r="163" spans="1:16" x14ac:dyDescent="0.2">
      <c r="A163" s="99" t="s">
        <v>356</v>
      </c>
      <c r="B163" s="117"/>
      <c r="C163" s="118"/>
      <c r="D163" s="119"/>
      <c r="E163" s="120"/>
      <c r="F163" s="121"/>
      <c r="G163" s="122"/>
      <c r="H163" s="123"/>
      <c r="I163" s="124"/>
      <c r="J163" s="125"/>
      <c r="K163" s="126"/>
      <c r="L163" s="127"/>
      <c r="M163" s="119"/>
      <c r="N163" s="128"/>
      <c r="O163" s="129">
        <v>1</v>
      </c>
      <c r="P163" s="130"/>
    </row>
    <row r="164" spans="1:16" x14ac:dyDescent="0.2">
      <c r="A164" s="87" t="s">
        <v>357</v>
      </c>
      <c r="B164" s="117"/>
      <c r="C164" s="118"/>
      <c r="D164" s="119"/>
      <c r="E164" s="120"/>
      <c r="F164" s="121"/>
      <c r="G164" s="122"/>
      <c r="H164" s="123"/>
      <c r="I164" s="124"/>
      <c r="J164" s="125"/>
      <c r="K164" s="126"/>
      <c r="L164" s="127"/>
      <c r="M164" s="119"/>
      <c r="N164" s="128"/>
      <c r="O164" s="129">
        <v>1</v>
      </c>
      <c r="P164" s="130"/>
    </row>
    <row r="165" spans="1:16" x14ac:dyDescent="0.2">
      <c r="A165" s="92" t="s">
        <v>358</v>
      </c>
      <c r="B165" s="117"/>
      <c r="C165" s="118"/>
      <c r="D165" s="119"/>
      <c r="E165" s="120"/>
      <c r="F165" s="121"/>
      <c r="G165" s="122"/>
      <c r="H165" s="123"/>
      <c r="I165" s="124"/>
      <c r="J165" s="125"/>
      <c r="K165" s="126"/>
      <c r="L165" s="127"/>
      <c r="M165" s="119"/>
      <c r="N165" s="128"/>
      <c r="O165" s="129">
        <v>3</v>
      </c>
      <c r="P165" s="130"/>
    </row>
    <row r="166" spans="1:16" x14ac:dyDescent="0.2">
      <c r="A166" s="92" t="s">
        <v>359</v>
      </c>
      <c r="B166" s="117"/>
      <c r="C166" s="118"/>
      <c r="D166" s="119"/>
      <c r="E166" s="120"/>
      <c r="F166" s="121"/>
      <c r="G166" s="122"/>
      <c r="H166" s="123"/>
      <c r="I166" s="124"/>
      <c r="J166" s="125"/>
      <c r="K166" s="126"/>
      <c r="L166" s="127"/>
      <c r="M166" s="119"/>
      <c r="N166" s="128"/>
      <c r="O166" s="129">
        <v>2</v>
      </c>
      <c r="P166" s="130"/>
    </row>
    <row r="167" spans="1:16" x14ac:dyDescent="0.2">
      <c r="A167" s="92" t="s">
        <v>360</v>
      </c>
      <c r="B167" s="117"/>
      <c r="C167" s="118"/>
      <c r="D167" s="119"/>
      <c r="E167" s="120"/>
      <c r="F167" s="121"/>
      <c r="G167" s="122"/>
      <c r="H167" s="123"/>
      <c r="I167" s="124"/>
      <c r="J167" s="125"/>
      <c r="K167" s="126"/>
      <c r="L167" s="127"/>
      <c r="M167" s="119"/>
      <c r="N167" s="128"/>
      <c r="O167" s="129">
        <v>2</v>
      </c>
      <c r="P167" s="130"/>
    </row>
    <row r="168" spans="1:16" x14ac:dyDescent="0.2">
      <c r="A168" s="92" t="s">
        <v>361</v>
      </c>
      <c r="B168" s="117"/>
      <c r="C168" s="118"/>
      <c r="D168" s="119"/>
      <c r="E168" s="120"/>
      <c r="F168" s="121"/>
      <c r="G168" s="122"/>
      <c r="H168" s="123"/>
      <c r="I168" s="124"/>
      <c r="J168" s="125"/>
      <c r="K168" s="126"/>
      <c r="L168" s="127"/>
      <c r="M168" s="119"/>
      <c r="N168" s="128"/>
      <c r="O168" s="129">
        <v>1</v>
      </c>
      <c r="P168" s="130"/>
    </row>
    <row r="169" spans="1:16" x14ac:dyDescent="0.2">
      <c r="A169" s="92" t="s">
        <v>362</v>
      </c>
      <c r="B169" s="117"/>
      <c r="C169" s="118"/>
      <c r="D169" s="119"/>
      <c r="E169" s="120"/>
      <c r="F169" s="121"/>
      <c r="G169" s="122"/>
      <c r="H169" s="123"/>
      <c r="I169" s="124"/>
      <c r="J169" s="125"/>
      <c r="K169" s="126"/>
      <c r="L169" s="127"/>
      <c r="M169" s="119"/>
      <c r="N169" s="128"/>
      <c r="O169" s="129">
        <v>1</v>
      </c>
      <c r="P169" s="130"/>
    </row>
    <row r="170" spans="1:16" x14ac:dyDescent="0.2">
      <c r="A170" s="94" t="s">
        <v>97</v>
      </c>
      <c r="B170" s="117"/>
      <c r="C170" s="118"/>
      <c r="D170" s="119"/>
      <c r="E170" s="120"/>
      <c r="F170" s="121"/>
      <c r="G170" s="122"/>
      <c r="H170" s="123"/>
      <c r="I170" s="124"/>
      <c r="J170" s="125"/>
      <c r="K170" s="126"/>
      <c r="L170" s="127"/>
      <c r="M170" s="119"/>
      <c r="N170" s="128"/>
      <c r="O170" s="129"/>
      <c r="P170" s="130">
        <v>8</v>
      </c>
    </row>
    <row r="171" spans="1:16" x14ac:dyDescent="0.2">
      <c r="A171" s="96" t="s">
        <v>363</v>
      </c>
      <c r="B171" s="117"/>
      <c r="C171" s="118"/>
      <c r="D171" s="119"/>
      <c r="E171" s="120"/>
      <c r="F171" s="121"/>
      <c r="G171" s="122"/>
      <c r="H171" s="123"/>
      <c r="I171" s="124"/>
      <c r="J171" s="125"/>
      <c r="K171" s="126"/>
      <c r="L171" s="127"/>
      <c r="M171" s="119"/>
      <c r="N171" s="128"/>
      <c r="O171" s="129"/>
      <c r="P171" s="130">
        <v>5</v>
      </c>
    </row>
    <row r="172" spans="1:16" x14ac:dyDescent="0.2">
      <c r="A172" s="94" t="s">
        <v>364</v>
      </c>
      <c r="B172" s="117"/>
      <c r="C172" s="118"/>
      <c r="D172" s="119"/>
      <c r="E172" s="120"/>
      <c r="F172" s="121"/>
      <c r="G172" s="122"/>
      <c r="H172" s="123"/>
      <c r="I172" s="124"/>
      <c r="J172" s="125"/>
      <c r="K172" s="126"/>
      <c r="L172" s="127"/>
      <c r="M172" s="119"/>
      <c r="N172" s="128"/>
      <c r="O172" s="129"/>
      <c r="P172" s="130">
        <v>2</v>
      </c>
    </row>
    <row r="173" spans="1:16" x14ac:dyDescent="0.2">
      <c r="A173" s="94" t="s">
        <v>365</v>
      </c>
      <c r="B173" s="117"/>
      <c r="C173" s="118"/>
      <c r="D173" s="119"/>
      <c r="E173" s="120"/>
      <c r="F173" s="121"/>
      <c r="G173" s="122"/>
      <c r="H173" s="123"/>
      <c r="I173" s="124"/>
      <c r="J173" s="125"/>
      <c r="K173" s="126"/>
      <c r="L173" s="127"/>
      <c r="M173" s="119"/>
      <c r="N173" s="128"/>
      <c r="O173" s="129"/>
      <c r="P173" s="130">
        <v>1</v>
      </c>
    </row>
    <row r="174" spans="1:16" x14ac:dyDescent="0.2">
      <c r="A174" s="94" t="s">
        <v>366</v>
      </c>
      <c r="B174" s="117"/>
      <c r="C174" s="118"/>
      <c r="D174" s="119"/>
      <c r="E174" s="120"/>
      <c r="F174" s="121"/>
      <c r="G174" s="122"/>
      <c r="H174" s="123"/>
      <c r="I174" s="124"/>
      <c r="J174" s="125"/>
      <c r="K174" s="126"/>
      <c r="L174" s="127"/>
      <c r="M174" s="119"/>
      <c r="N174" s="128"/>
      <c r="O174" s="129"/>
      <c r="P174" s="130">
        <v>4</v>
      </c>
    </row>
    <row r="175" spans="1:16" ht="16" thickBot="1" x14ac:dyDescent="0.25">
      <c r="A175" s="94" t="s">
        <v>367</v>
      </c>
      <c r="B175" s="131"/>
      <c r="C175" s="132"/>
      <c r="D175" s="133"/>
      <c r="E175" s="134"/>
      <c r="F175" s="135"/>
      <c r="G175" s="136"/>
      <c r="H175" s="137"/>
      <c r="I175" s="138"/>
      <c r="J175" s="139"/>
      <c r="K175" s="140"/>
      <c r="L175" s="141"/>
      <c r="M175" s="133"/>
      <c r="N175" s="142"/>
      <c r="O175" s="143"/>
      <c r="P175" s="144">
        <v>2</v>
      </c>
    </row>
    <row r="176" spans="1:16" x14ac:dyDescent="0.2">
      <c r="A176" s="152" t="s">
        <v>378</v>
      </c>
      <c r="B176" s="152">
        <v>2</v>
      </c>
      <c r="C176" s="151" t="s">
        <v>329</v>
      </c>
      <c r="D176" s="153"/>
      <c r="E176" s="154"/>
      <c r="F176" s="155"/>
      <c r="G176" s="156"/>
      <c r="H176" s="157"/>
      <c r="I176" s="158"/>
      <c r="J176" s="159">
        <v>6</v>
      </c>
      <c r="K176" s="160"/>
      <c r="L176" s="161"/>
      <c r="M176" s="153"/>
      <c r="N176" s="162"/>
      <c r="O176" s="163">
        <v>4</v>
      </c>
      <c r="P176" s="164"/>
    </row>
    <row r="177" spans="1:16" x14ac:dyDescent="0.2">
      <c r="A177" s="118" t="s">
        <v>369</v>
      </c>
      <c r="B177" s="117"/>
      <c r="C177" s="118">
        <v>3</v>
      </c>
      <c r="D177" s="119"/>
      <c r="E177" s="120"/>
      <c r="F177" s="121"/>
      <c r="G177" s="122"/>
      <c r="H177" s="123"/>
      <c r="I177" s="124"/>
      <c r="J177" s="125"/>
      <c r="K177" s="126"/>
      <c r="L177" s="127"/>
      <c r="M177" s="119"/>
      <c r="N177" s="128"/>
      <c r="O177" s="129"/>
      <c r="P177" s="130"/>
    </row>
    <row r="178" spans="1:16" x14ac:dyDescent="0.2">
      <c r="A178" s="118" t="s">
        <v>370</v>
      </c>
      <c r="B178" s="117"/>
      <c r="C178" s="118">
        <v>3</v>
      </c>
      <c r="D178" s="119"/>
      <c r="E178" s="120"/>
      <c r="F178" s="121"/>
      <c r="G178" s="122"/>
      <c r="H178" s="123"/>
      <c r="I178" s="124"/>
      <c r="J178" s="125"/>
      <c r="K178" s="126"/>
      <c r="L178" s="127"/>
      <c r="M178" s="119"/>
      <c r="N178" s="128"/>
      <c r="O178" s="129"/>
      <c r="P178" s="130"/>
    </row>
    <row r="179" spans="1:16" x14ac:dyDescent="0.2">
      <c r="A179" s="118" t="s">
        <v>371</v>
      </c>
      <c r="B179" s="117"/>
      <c r="C179" s="118">
        <v>3</v>
      </c>
      <c r="D179" s="119">
        <v>3</v>
      </c>
      <c r="E179" s="120"/>
      <c r="F179" s="121"/>
      <c r="G179" s="122"/>
      <c r="H179" s="123"/>
      <c r="I179" s="124">
        <v>4</v>
      </c>
      <c r="J179" s="125"/>
      <c r="K179" s="126"/>
      <c r="L179" s="127"/>
      <c r="M179" s="119"/>
      <c r="N179" s="128"/>
      <c r="O179" s="129"/>
      <c r="P179" s="130"/>
    </row>
    <row r="180" spans="1:16" x14ac:dyDescent="0.2">
      <c r="A180" s="118" t="s">
        <v>376</v>
      </c>
      <c r="B180" s="117"/>
      <c r="C180" s="118">
        <v>1</v>
      </c>
      <c r="D180" s="119">
        <v>2</v>
      </c>
      <c r="E180" s="120"/>
      <c r="F180" s="121"/>
      <c r="G180" s="122"/>
      <c r="H180" s="123"/>
      <c r="I180" s="124">
        <v>2</v>
      </c>
      <c r="J180" s="125"/>
      <c r="K180" s="126"/>
      <c r="L180" s="127"/>
      <c r="M180" s="119"/>
      <c r="N180" s="128"/>
      <c r="O180" s="129"/>
      <c r="P180" s="130"/>
    </row>
    <row r="181" spans="1:16" x14ac:dyDescent="0.2">
      <c r="A181" s="118" t="s">
        <v>379</v>
      </c>
      <c r="B181" s="117"/>
      <c r="C181" s="118">
        <v>2</v>
      </c>
      <c r="D181" s="119"/>
      <c r="E181" s="120"/>
      <c r="F181" s="121"/>
      <c r="G181" s="122"/>
      <c r="H181" s="123"/>
      <c r="I181" s="124"/>
      <c r="J181" s="125"/>
      <c r="K181" s="126"/>
      <c r="L181" s="127"/>
      <c r="M181" s="119"/>
      <c r="N181" s="128"/>
      <c r="O181" s="129"/>
      <c r="P181" s="130"/>
    </row>
    <row r="182" spans="1:16" x14ac:dyDescent="0.2">
      <c r="A182" s="118" t="s">
        <v>372</v>
      </c>
      <c r="B182" s="117"/>
      <c r="C182" s="118">
        <v>5</v>
      </c>
      <c r="D182" s="119"/>
      <c r="E182" s="120"/>
      <c r="F182" s="121"/>
      <c r="G182" s="122"/>
      <c r="H182" s="123"/>
      <c r="I182" s="124"/>
      <c r="J182" s="125"/>
      <c r="K182" s="126"/>
      <c r="L182" s="127"/>
      <c r="M182" s="119"/>
      <c r="N182" s="128"/>
      <c r="O182" s="129"/>
      <c r="P182" s="130"/>
    </row>
    <row r="183" spans="1:16" x14ac:dyDescent="0.2">
      <c r="A183" s="118" t="s">
        <v>405</v>
      </c>
      <c r="B183" s="117"/>
      <c r="C183" s="118">
        <v>6</v>
      </c>
      <c r="D183" s="119"/>
      <c r="E183" s="120"/>
      <c r="F183" s="121"/>
      <c r="G183" s="122"/>
      <c r="H183" s="123"/>
      <c r="I183" s="124"/>
      <c r="J183" s="125"/>
      <c r="K183" s="126"/>
      <c r="L183" s="127"/>
      <c r="M183" s="119"/>
      <c r="N183" s="128">
        <v>6</v>
      </c>
      <c r="O183" s="129"/>
      <c r="P183" s="130"/>
    </row>
    <row r="184" spans="1:16" x14ac:dyDescent="0.2">
      <c r="A184" s="118" t="s">
        <v>373</v>
      </c>
      <c r="B184" s="117"/>
      <c r="C184" s="118">
        <v>1.5</v>
      </c>
      <c r="D184" s="119"/>
      <c r="E184" s="120"/>
      <c r="F184" s="121"/>
      <c r="G184" s="122"/>
      <c r="H184" s="123"/>
      <c r="I184" s="124">
        <v>2</v>
      </c>
      <c r="J184" s="125"/>
      <c r="K184" s="126"/>
      <c r="L184" s="127"/>
      <c r="M184" s="119"/>
      <c r="N184" s="128">
        <v>1.5</v>
      </c>
      <c r="O184" s="129"/>
      <c r="P184" s="130"/>
    </row>
    <row r="185" spans="1:16" x14ac:dyDescent="0.2">
      <c r="A185" s="118" t="s">
        <v>374</v>
      </c>
      <c r="B185" s="117"/>
      <c r="C185" s="118">
        <v>4</v>
      </c>
      <c r="D185" s="119">
        <v>4</v>
      </c>
      <c r="E185" s="120"/>
      <c r="F185" s="121"/>
      <c r="G185" s="122"/>
      <c r="H185" s="123"/>
      <c r="I185" s="124">
        <v>1</v>
      </c>
      <c r="J185" s="125"/>
      <c r="K185" s="126"/>
      <c r="L185" s="127"/>
      <c r="M185" s="119"/>
      <c r="N185" s="128">
        <v>2</v>
      </c>
      <c r="O185" s="129"/>
      <c r="P185" s="130"/>
    </row>
    <row r="186" spans="1:16" x14ac:dyDescent="0.2">
      <c r="A186" s="119" t="s">
        <v>380</v>
      </c>
      <c r="B186" s="131"/>
      <c r="C186" s="132"/>
      <c r="D186" s="133">
        <v>2.5</v>
      </c>
      <c r="E186" s="134"/>
      <c r="F186" s="135"/>
      <c r="G186" s="136"/>
      <c r="H186" s="137"/>
      <c r="I186" s="138"/>
      <c r="J186" s="139"/>
      <c r="K186" s="140"/>
      <c r="L186" s="141"/>
      <c r="M186" s="133"/>
      <c r="N186" s="142"/>
      <c r="O186" s="143"/>
      <c r="P186" s="144"/>
    </row>
    <row r="187" spans="1:16" x14ac:dyDescent="0.2">
      <c r="A187" s="119" t="s">
        <v>381</v>
      </c>
      <c r="B187" s="131"/>
      <c r="C187" s="132"/>
      <c r="D187" s="133">
        <v>4</v>
      </c>
      <c r="E187" s="134"/>
      <c r="F187" s="135"/>
      <c r="G187" s="136"/>
      <c r="H187" s="137"/>
      <c r="I187" s="138"/>
      <c r="J187" s="139"/>
      <c r="K187" s="140"/>
      <c r="L187" s="141"/>
      <c r="M187" s="133"/>
      <c r="N187" s="142"/>
      <c r="O187" s="143"/>
      <c r="P187" s="144"/>
    </row>
    <row r="188" spans="1:16" x14ac:dyDescent="0.2">
      <c r="A188" s="119" t="s">
        <v>383</v>
      </c>
      <c r="B188" s="131"/>
      <c r="C188" s="132"/>
      <c r="D188" s="133">
        <v>4</v>
      </c>
      <c r="E188" s="134"/>
      <c r="F188" s="135"/>
      <c r="G188" s="136"/>
      <c r="H188" s="137"/>
      <c r="I188" s="138"/>
      <c r="J188" s="139"/>
      <c r="K188" s="140"/>
      <c r="L188" s="141"/>
      <c r="M188" s="133"/>
      <c r="N188" s="142"/>
      <c r="O188" s="143"/>
      <c r="P188" s="144"/>
    </row>
    <row r="189" spans="1:16" x14ac:dyDescent="0.2">
      <c r="A189" s="134" t="s">
        <v>384</v>
      </c>
      <c r="B189" s="131"/>
      <c r="C189" s="132"/>
      <c r="D189" s="133"/>
      <c r="E189" s="134">
        <v>4</v>
      </c>
      <c r="F189" s="135"/>
      <c r="G189" s="136"/>
      <c r="H189" s="137">
        <v>10</v>
      </c>
      <c r="I189" s="138"/>
      <c r="J189" s="139"/>
      <c r="K189" s="140"/>
      <c r="L189" s="141"/>
      <c r="M189" s="133"/>
      <c r="N189" s="142"/>
      <c r="O189" s="143"/>
      <c r="P189" s="144"/>
    </row>
    <row r="190" spans="1:16" x14ac:dyDescent="0.2">
      <c r="A190" s="134" t="s">
        <v>385</v>
      </c>
      <c r="B190" s="131"/>
      <c r="C190" s="132"/>
      <c r="D190" s="133"/>
      <c r="E190" s="134">
        <v>4</v>
      </c>
      <c r="F190" s="135"/>
      <c r="G190" s="136"/>
      <c r="H190" s="137">
        <v>6</v>
      </c>
      <c r="I190" s="138"/>
      <c r="J190" s="139"/>
      <c r="K190" s="140"/>
      <c r="L190" s="141"/>
      <c r="M190" s="133"/>
      <c r="N190" s="142"/>
      <c r="O190" s="143"/>
      <c r="P190" s="144"/>
    </row>
    <row r="191" spans="1:16" x14ac:dyDescent="0.2">
      <c r="A191" s="134" t="s">
        <v>390</v>
      </c>
      <c r="B191" s="131"/>
      <c r="C191" s="132"/>
      <c r="D191" s="133"/>
      <c r="E191" s="134">
        <v>2</v>
      </c>
      <c r="F191" s="135"/>
      <c r="G191" s="136"/>
      <c r="H191" s="137">
        <v>4</v>
      </c>
      <c r="I191" s="138"/>
      <c r="J191" s="139"/>
      <c r="K191" s="140"/>
      <c r="L191" s="141">
        <v>9</v>
      </c>
      <c r="M191" s="133"/>
      <c r="N191" s="142"/>
      <c r="O191" s="143"/>
      <c r="P191" s="144"/>
    </row>
    <row r="192" spans="1:16" x14ac:dyDescent="0.2">
      <c r="A192" s="135" t="s">
        <v>386</v>
      </c>
      <c r="B192" s="131"/>
      <c r="C192" s="132"/>
      <c r="D192" s="133"/>
      <c r="E192" s="134"/>
      <c r="F192" s="135">
        <v>4.5</v>
      </c>
      <c r="G192" s="136"/>
      <c r="H192" s="137"/>
      <c r="I192" s="138"/>
      <c r="J192" s="139"/>
      <c r="K192" s="140"/>
      <c r="L192" s="141"/>
      <c r="M192" s="133"/>
      <c r="N192" s="142"/>
      <c r="O192" s="143"/>
      <c r="P192" s="144"/>
    </row>
    <row r="193" spans="1:16" x14ac:dyDescent="0.2">
      <c r="A193" s="135" t="s">
        <v>281</v>
      </c>
      <c r="B193" s="131"/>
      <c r="C193" s="132"/>
      <c r="D193" s="133"/>
      <c r="E193" s="134"/>
      <c r="F193" s="135">
        <v>3</v>
      </c>
      <c r="G193" s="136"/>
      <c r="H193" s="137"/>
      <c r="I193" s="138"/>
      <c r="J193" s="139"/>
      <c r="K193" s="140"/>
      <c r="L193" s="141"/>
      <c r="M193" s="133"/>
      <c r="N193" s="142"/>
      <c r="O193" s="143"/>
      <c r="P193" s="144"/>
    </row>
    <row r="194" spans="1:16" x14ac:dyDescent="0.2">
      <c r="A194" s="135" t="s">
        <v>387</v>
      </c>
      <c r="B194" s="131"/>
      <c r="C194" s="132"/>
      <c r="D194" s="133"/>
      <c r="E194" s="134"/>
      <c r="F194" s="135">
        <v>3</v>
      </c>
      <c r="G194" s="136"/>
      <c r="H194" s="137"/>
      <c r="I194" s="138"/>
      <c r="J194" s="139"/>
      <c r="K194" s="140"/>
      <c r="L194" s="141"/>
      <c r="M194" s="133"/>
      <c r="N194" s="142"/>
      <c r="O194" s="143"/>
      <c r="P194" s="144"/>
    </row>
    <row r="195" spans="1:16" x14ac:dyDescent="0.2">
      <c r="A195" s="136" t="s">
        <v>388</v>
      </c>
      <c r="B195" s="131"/>
      <c r="C195" s="132"/>
      <c r="D195" s="133"/>
      <c r="E195" s="134"/>
      <c r="F195" s="135"/>
      <c r="G195" s="136">
        <v>5</v>
      </c>
      <c r="H195" s="137"/>
      <c r="I195" s="138"/>
      <c r="J195" s="139"/>
      <c r="K195" s="140"/>
      <c r="L195" s="141"/>
      <c r="M195" s="133"/>
      <c r="N195" s="142"/>
      <c r="O195" s="143"/>
      <c r="P195" s="144"/>
    </row>
    <row r="196" spans="1:16" x14ac:dyDescent="0.2">
      <c r="A196" s="136" t="s">
        <v>389</v>
      </c>
      <c r="B196" s="131"/>
      <c r="C196" s="132"/>
      <c r="D196" s="133"/>
      <c r="E196" s="134"/>
      <c r="F196" s="135"/>
      <c r="G196" s="136">
        <v>7</v>
      </c>
      <c r="H196" s="137"/>
      <c r="I196" s="138"/>
      <c r="J196" s="139"/>
      <c r="K196" s="140"/>
      <c r="L196" s="141"/>
      <c r="M196" s="133"/>
      <c r="N196" s="142"/>
      <c r="O196" s="143"/>
      <c r="P196" s="144"/>
    </row>
    <row r="197" spans="1:16" x14ac:dyDescent="0.2">
      <c r="A197" s="139" t="s">
        <v>391</v>
      </c>
      <c r="B197" s="131"/>
      <c r="C197" s="132"/>
      <c r="D197" s="133"/>
      <c r="E197" s="134"/>
      <c r="F197" s="135"/>
      <c r="G197" s="136"/>
      <c r="H197" s="137"/>
      <c r="I197" s="138"/>
      <c r="J197" s="139">
        <v>5</v>
      </c>
      <c r="K197" s="140"/>
      <c r="L197" s="141"/>
      <c r="M197" s="133"/>
      <c r="N197" s="142"/>
      <c r="O197" s="143"/>
      <c r="P197" s="144"/>
    </row>
    <row r="198" spans="1:16" x14ac:dyDescent="0.2">
      <c r="A198" s="139" t="s">
        <v>392</v>
      </c>
      <c r="B198" s="131"/>
      <c r="C198" s="132"/>
      <c r="D198" s="133"/>
      <c r="E198" s="134"/>
      <c r="F198" s="135"/>
      <c r="G198" s="136"/>
      <c r="H198" s="137"/>
      <c r="I198" s="138"/>
      <c r="J198" s="139">
        <v>6</v>
      </c>
      <c r="K198" s="140"/>
      <c r="L198" s="141"/>
      <c r="M198" s="133"/>
      <c r="N198" s="142"/>
      <c r="O198" s="143"/>
      <c r="P198" s="144"/>
    </row>
    <row r="199" spans="1:16" x14ac:dyDescent="0.2">
      <c r="A199" s="139" t="s">
        <v>393</v>
      </c>
      <c r="B199" s="131"/>
      <c r="C199" s="132"/>
      <c r="D199" s="133"/>
      <c r="E199" s="134"/>
      <c r="F199" s="135"/>
      <c r="G199" s="136"/>
      <c r="H199" s="137"/>
      <c r="I199" s="138"/>
      <c r="J199" s="139">
        <v>4</v>
      </c>
      <c r="K199" s="140"/>
      <c r="L199" s="141"/>
      <c r="M199" s="133"/>
      <c r="N199" s="142"/>
      <c r="O199" s="143"/>
      <c r="P199" s="144"/>
    </row>
    <row r="200" spans="1:16" x14ac:dyDescent="0.2">
      <c r="A200" s="139" t="s">
        <v>394</v>
      </c>
      <c r="B200" s="131"/>
      <c r="C200" s="132"/>
      <c r="D200" s="133"/>
      <c r="E200" s="134"/>
      <c r="F200" s="135"/>
      <c r="G200" s="136"/>
      <c r="H200" s="137"/>
      <c r="I200" s="138"/>
      <c r="J200" s="139">
        <v>6</v>
      </c>
      <c r="K200" s="140"/>
      <c r="L200" s="141"/>
      <c r="M200" s="133"/>
      <c r="N200" s="142"/>
      <c r="O200" s="143"/>
      <c r="P200" s="144"/>
    </row>
    <row r="201" spans="1:16" x14ac:dyDescent="0.2">
      <c r="A201" s="139" t="s">
        <v>395</v>
      </c>
      <c r="B201" s="131"/>
      <c r="C201" s="132"/>
      <c r="D201" s="133"/>
      <c r="E201" s="134"/>
      <c r="F201" s="135"/>
      <c r="G201" s="136"/>
      <c r="H201" s="137"/>
      <c r="I201" s="138"/>
      <c r="J201" s="139">
        <v>4</v>
      </c>
      <c r="K201" s="140"/>
      <c r="L201" s="141"/>
      <c r="M201" s="133"/>
      <c r="N201" s="142"/>
      <c r="O201" s="143"/>
      <c r="P201" s="144"/>
    </row>
    <row r="202" spans="1:16" x14ac:dyDescent="0.2">
      <c r="A202" s="139" t="s">
        <v>396</v>
      </c>
      <c r="B202" s="131"/>
      <c r="C202" s="132"/>
      <c r="D202" s="133"/>
      <c r="E202" s="134"/>
      <c r="F202" s="135"/>
      <c r="G202" s="136"/>
      <c r="H202" s="137"/>
      <c r="I202" s="138"/>
      <c r="J202" s="139">
        <v>4</v>
      </c>
      <c r="K202" s="140"/>
      <c r="L202" s="141"/>
      <c r="M202" s="133"/>
      <c r="N202" s="142"/>
      <c r="O202" s="143"/>
      <c r="P202" s="144"/>
    </row>
    <row r="203" spans="1:16" x14ac:dyDescent="0.2">
      <c r="A203" s="140" t="s">
        <v>397</v>
      </c>
      <c r="B203" s="131"/>
      <c r="C203" s="132"/>
      <c r="D203" s="133"/>
      <c r="E203" s="134"/>
      <c r="F203" s="135"/>
      <c r="G203" s="136"/>
      <c r="H203" s="137"/>
      <c r="I203" s="138"/>
      <c r="J203" s="139" t="s">
        <v>329</v>
      </c>
      <c r="K203" s="140">
        <v>2.5</v>
      </c>
      <c r="L203" s="141"/>
      <c r="M203" s="133"/>
      <c r="N203" s="142"/>
      <c r="O203" s="143"/>
      <c r="P203" s="144"/>
    </row>
    <row r="204" spans="1:16" x14ac:dyDescent="0.2">
      <c r="A204" s="140" t="s">
        <v>398</v>
      </c>
      <c r="B204" s="131"/>
      <c r="C204" s="132"/>
      <c r="D204" s="133"/>
      <c r="E204" s="134"/>
      <c r="F204" s="135"/>
      <c r="G204" s="136"/>
      <c r="H204" s="137"/>
      <c r="I204" s="138"/>
      <c r="J204" s="139"/>
      <c r="K204" s="140">
        <v>3.5</v>
      </c>
      <c r="L204" s="141"/>
      <c r="M204" s="133"/>
      <c r="N204" s="142"/>
      <c r="O204" s="143"/>
      <c r="P204" s="144"/>
    </row>
    <row r="205" spans="1:16" x14ac:dyDescent="0.2">
      <c r="A205" s="140" t="s">
        <v>399</v>
      </c>
      <c r="B205" s="131"/>
      <c r="C205" s="132"/>
      <c r="D205" s="133"/>
      <c r="E205" s="134"/>
      <c r="F205" s="135"/>
      <c r="G205" s="136"/>
      <c r="H205" s="137"/>
      <c r="I205" s="138"/>
      <c r="J205" s="139"/>
      <c r="K205" s="140">
        <v>4</v>
      </c>
      <c r="L205" s="141"/>
      <c r="M205" s="133"/>
      <c r="N205" s="142"/>
      <c r="O205" s="143"/>
      <c r="P205" s="144"/>
    </row>
    <row r="206" spans="1:16" x14ac:dyDescent="0.2">
      <c r="A206" s="141" t="s">
        <v>400</v>
      </c>
      <c r="B206" s="131"/>
      <c r="C206" s="132"/>
      <c r="D206" s="133"/>
      <c r="E206" s="134"/>
      <c r="F206" s="135"/>
      <c r="G206" s="136"/>
      <c r="H206" s="137"/>
      <c r="I206" s="138"/>
      <c r="J206" s="139"/>
      <c r="K206" s="140"/>
      <c r="L206" s="141">
        <v>10</v>
      </c>
      <c r="M206" s="133"/>
      <c r="N206" s="142"/>
      <c r="O206" s="143"/>
      <c r="P206" s="144"/>
    </row>
    <row r="207" spans="1:16" x14ac:dyDescent="0.2">
      <c r="A207" s="141" t="s">
        <v>401</v>
      </c>
      <c r="B207" s="131"/>
      <c r="C207" s="132"/>
      <c r="D207" s="133"/>
      <c r="E207" s="134"/>
      <c r="F207" s="135"/>
      <c r="G207" s="136"/>
      <c r="H207" s="137"/>
      <c r="I207" s="138"/>
      <c r="J207" s="139"/>
      <c r="K207" s="140"/>
      <c r="L207" s="141">
        <v>4</v>
      </c>
      <c r="M207" s="133"/>
      <c r="N207" s="142"/>
      <c r="O207" s="143"/>
      <c r="P207" s="144"/>
    </row>
    <row r="208" spans="1:16" x14ac:dyDescent="0.2">
      <c r="A208" s="141" t="s">
        <v>402</v>
      </c>
      <c r="B208" s="131"/>
      <c r="C208" s="132"/>
      <c r="D208" s="133">
        <v>1</v>
      </c>
      <c r="E208" s="134"/>
      <c r="F208" s="135"/>
      <c r="G208" s="136"/>
      <c r="H208" s="137">
        <v>2</v>
      </c>
      <c r="I208" s="138"/>
      <c r="J208" s="139"/>
      <c r="K208" s="140"/>
      <c r="L208" s="141">
        <v>7</v>
      </c>
      <c r="M208" s="133"/>
      <c r="N208" s="142"/>
      <c r="O208" s="143"/>
      <c r="P208" s="144"/>
    </row>
    <row r="209" spans="1:16" x14ac:dyDescent="0.2">
      <c r="A209" s="133" t="s">
        <v>403</v>
      </c>
      <c r="B209" s="131"/>
      <c r="C209" s="132"/>
      <c r="D209" s="133"/>
      <c r="E209" s="134"/>
      <c r="F209" s="135"/>
      <c r="G209" s="136"/>
      <c r="H209" s="137"/>
      <c r="I209" s="138"/>
      <c r="J209" s="139"/>
      <c r="K209" s="140"/>
      <c r="L209" s="141"/>
      <c r="M209" s="133">
        <v>8</v>
      </c>
      <c r="N209" s="142"/>
      <c r="O209" s="143"/>
      <c r="P209" s="144"/>
    </row>
    <row r="210" spans="1:16" x14ac:dyDescent="0.2">
      <c r="A210" s="133" t="s">
        <v>404</v>
      </c>
      <c r="B210" s="131"/>
      <c r="C210" s="132"/>
      <c r="D210" s="133"/>
      <c r="E210" s="134"/>
      <c r="F210" s="135"/>
      <c r="G210" s="136"/>
      <c r="H210" s="137"/>
      <c r="I210" s="138"/>
      <c r="J210" s="139"/>
      <c r="K210" s="140"/>
      <c r="L210" s="141"/>
      <c r="M210" s="133">
        <v>7</v>
      </c>
      <c r="N210" s="142"/>
      <c r="O210" s="143"/>
      <c r="P210" s="144"/>
    </row>
    <row r="211" spans="1:16" x14ac:dyDescent="0.2">
      <c r="A211" s="143" t="s">
        <v>406</v>
      </c>
      <c r="B211" s="131"/>
      <c r="C211" s="132"/>
      <c r="D211" s="133"/>
      <c r="E211" s="134"/>
      <c r="F211" s="135"/>
      <c r="G211" s="136"/>
      <c r="H211" s="137"/>
      <c r="I211" s="138"/>
      <c r="J211" s="139"/>
      <c r="K211" s="140"/>
      <c r="L211" s="141"/>
      <c r="M211" s="133"/>
      <c r="N211" s="142"/>
      <c r="O211" s="143">
        <v>5</v>
      </c>
      <c r="P211" s="144"/>
    </row>
    <row r="212" spans="1:16" x14ac:dyDescent="0.2">
      <c r="A212" s="144" t="s">
        <v>407</v>
      </c>
      <c r="B212" s="131"/>
      <c r="C212" s="132"/>
      <c r="D212" s="133"/>
      <c r="E212" s="134"/>
      <c r="F212" s="135"/>
      <c r="G212" s="136"/>
      <c r="H212" s="137"/>
      <c r="I212" s="138"/>
      <c r="J212" s="139"/>
      <c r="K212" s="140"/>
      <c r="L212" s="141"/>
      <c r="M212" s="133"/>
      <c r="N212" s="142"/>
      <c r="O212" s="143"/>
      <c r="P212" s="144">
        <v>3</v>
      </c>
    </row>
    <row r="213" spans="1:16" x14ac:dyDescent="0.2">
      <c r="A213" s="144" t="s">
        <v>408</v>
      </c>
      <c r="B213" s="131"/>
      <c r="C213" s="132"/>
      <c r="D213" s="133"/>
      <c r="E213" s="134"/>
      <c r="F213" s="135"/>
      <c r="G213" s="136"/>
      <c r="H213" s="137"/>
      <c r="I213" s="138"/>
      <c r="J213" s="139"/>
      <c r="K213" s="140"/>
      <c r="L213" s="141"/>
      <c r="M213" s="133"/>
      <c r="N213" s="142"/>
      <c r="O213" s="143"/>
      <c r="P213" s="144">
        <v>5</v>
      </c>
    </row>
    <row r="214" spans="1:16" x14ac:dyDescent="0.2">
      <c r="A214" s="144" t="s">
        <v>409</v>
      </c>
      <c r="B214" s="131"/>
      <c r="C214" s="132"/>
      <c r="D214" s="133"/>
      <c r="E214" s="134"/>
      <c r="F214" s="135"/>
      <c r="G214" s="136"/>
      <c r="H214" s="137"/>
      <c r="I214" s="138"/>
      <c r="J214" s="139"/>
      <c r="K214" s="140"/>
      <c r="L214" s="141"/>
      <c r="M214" s="133"/>
      <c r="N214" s="142"/>
      <c r="O214" s="143"/>
      <c r="P214" s="144">
        <v>8.5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RTV w Concepts</vt:lpstr>
      <vt:lpstr>inputMatrix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Tamara Williams</cp:lastModifiedBy>
  <dcterms:created xsi:type="dcterms:W3CDTF">2017-04-13T00:44:15Z</dcterms:created>
  <dcterms:modified xsi:type="dcterms:W3CDTF">2018-05-24T16:32:35Z</dcterms:modified>
</cp:coreProperties>
</file>