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amtwill/NorthwesternU_MSPA/Classes/Text Analytics - 453/TTW Corpus/"/>
    </mc:Choice>
  </mc:AlternateContent>
  <xr:revisionPtr revIDLastSave="0" documentId="8_{5C533FFE-92D2-2B45-A971-B94A1AF3AAD8}" xr6:coauthVersionLast="31" xr6:coauthVersionMax="31" xr10:uidLastSave="{00000000-0000-0000-0000-000000000000}"/>
  <bookViews>
    <workbookView xWindow="-47680" yWindow="4400" windowWidth="40740" windowHeight="24460" activeTab="2" xr2:uid="{00000000-000D-0000-FFFF-FFFF00000000}"/>
  </bookViews>
  <sheets>
    <sheet name="Sheet1" sheetId="1" state="hidden" r:id="rId1"/>
    <sheet name="Sheet3" sheetId="3" state="hidden" r:id="rId2"/>
    <sheet name="Sheet2" sheetId="2" r:id="rId3"/>
  </sheets>
  <definedNames>
    <definedName name="_xlnm._FilterDatabase" localSheetId="0" hidden="1">Sheet1!$A$1:$E$132</definedName>
  </definedNames>
  <calcPr calcId="179017"/>
  <pivotCaches>
    <pivotCache cacheId="13"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9" i="2" l="1"/>
  <c r="A68" i="2"/>
  <c r="W69" i="2"/>
  <c r="X69" i="2"/>
  <c r="Y69" i="2"/>
  <c r="Z69" i="2" s="1"/>
  <c r="AB69" i="2"/>
  <c r="AC69" i="2"/>
  <c r="AB182" i="2"/>
  <c r="X182" i="2"/>
  <c r="Y182" i="2" s="1"/>
  <c r="W182" i="2"/>
  <c r="AB181" i="2"/>
  <c r="X181" i="2"/>
  <c r="Y181" i="2" s="1"/>
  <c r="W181" i="2"/>
  <c r="Z181" i="2" s="1"/>
  <c r="AB180" i="2"/>
  <c r="X180" i="2"/>
  <c r="Y180" i="2" s="1"/>
  <c r="W180" i="2"/>
  <c r="AB179" i="2"/>
  <c r="X179" i="2"/>
  <c r="Y179" i="2" s="1"/>
  <c r="W179" i="2"/>
  <c r="Z179" i="2" s="1"/>
  <c r="AB178" i="2"/>
  <c r="X178" i="2"/>
  <c r="Y178" i="2" s="1"/>
  <c r="W178" i="2"/>
  <c r="AB177" i="2"/>
  <c r="X177" i="2"/>
  <c r="Y177" i="2" s="1"/>
  <c r="W177" i="2"/>
  <c r="AB176" i="2"/>
  <c r="X176" i="2"/>
  <c r="Y176" i="2" s="1"/>
  <c r="W176" i="2"/>
  <c r="AB175" i="2"/>
  <c r="X175" i="2"/>
  <c r="Y175" i="2" s="1"/>
  <c r="W175" i="2"/>
  <c r="Z175" i="2" s="1"/>
  <c r="AB174" i="2"/>
  <c r="X174" i="2"/>
  <c r="Y174" i="2" s="1"/>
  <c r="W174" i="2"/>
  <c r="AB173" i="2"/>
  <c r="X173" i="2"/>
  <c r="Y173" i="2" s="1"/>
  <c r="W173" i="2"/>
  <c r="AB172" i="2"/>
  <c r="X172" i="2"/>
  <c r="Y172" i="2" s="1"/>
  <c r="W172" i="2"/>
  <c r="AB171" i="2"/>
  <c r="X171" i="2"/>
  <c r="Y171" i="2" s="1"/>
  <c r="W171" i="2"/>
  <c r="W170" i="2"/>
  <c r="X170" i="2"/>
  <c r="Y170" i="2" s="1"/>
  <c r="AB170" i="2"/>
  <c r="W169" i="2"/>
  <c r="X169" i="2"/>
  <c r="Y169" i="2" s="1"/>
  <c r="AB169" i="2"/>
  <c r="W168" i="2"/>
  <c r="X168" i="2"/>
  <c r="Y168" i="2" s="1"/>
  <c r="AB168" i="2"/>
  <c r="W167" i="2"/>
  <c r="X167" i="2"/>
  <c r="Y167" i="2" s="1"/>
  <c r="AB167" i="2"/>
  <c r="W166" i="2"/>
  <c r="X166" i="2"/>
  <c r="Y166" i="2" s="1"/>
  <c r="AB166" i="2"/>
  <c r="AB165" i="2"/>
  <c r="X165" i="2"/>
  <c r="Y165" i="2" s="1"/>
  <c r="W165" i="2"/>
  <c r="AB164" i="2"/>
  <c r="X164" i="2"/>
  <c r="Y164" i="2" s="1"/>
  <c r="W164" i="2"/>
  <c r="AB163" i="2"/>
  <c r="X163" i="2"/>
  <c r="Y163" i="2" s="1"/>
  <c r="W163" i="2"/>
  <c r="AB162" i="2"/>
  <c r="X162" i="2"/>
  <c r="Y162" i="2" s="1"/>
  <c r="W162" i="2"/>
  <c r="AB161" i="2"/>
  <c r="X161" i="2"/>
  <c r="Y161" i="2" s="1"/>
  <c r="W161" i="2"/>
  <c r="AB160" i="2"/>
  <c r="X160" i="2"/>
  <c r="Y160" i="2" s="1"/>
  <c r="W160" i="2"/>
  <c r="AB159" i="2"/>
  <c r="X159" i="2"/>
  <c r="Y159" i="2" s="1"/>
  <c r="W159" i="2"/>
  <c r="AB158" i="2"/>
  <c r="X158" i="2"/>
  <c r="Y158" i="2" s="1"/>
  <c r="W158" i="2"/>
  <c r="AB157" i="2"/>
  <c r="X157" i="2"/>
  <c r="Y157" i="2" s="1"/>
  <c r="W157" i="2"/>
  <c r="AB156" i="2"/>
  <c r="X156" i="2"/>
  <c r="Y156" i="2" s="1"/>
  <c r="W156" i="2"/>
  <c r="AB155" i="2"/>
  <c r="X155" i="2"/>
  <c r="Y155" i="2" s="1"/>
  <c r="W155" i="2"/>
  <c r="AB154" i="2"/>
  <c r="X154" i="2"/>
  <c r="Y154" i="2" s="1"/>
  <c r="W154" i="2"/>
  <c r="AB153" i="2"/>
  <c r="X153" i="2"/>
  <c r="Y153" i="2" s="1"/>
  <c r="W153" i="2"/>
  <c r="AB152" i="2"/>
  <c r="X152" i="2"/>
  <c r="Y152" i="2" s="1"/>
  <c r="W152" i="2"/>
  <c r="AB151" i="2"/>
  <c r="X151" i="2"/>
  <c r="Y151" i="2" s="1"/>
  <c r="W151" i="2"/>
  <c r="AB150" i="2"/>
  <c r="X150" i="2"/>
  <c r="Y150" i="2" s="1"/>
  <c r="W150" i="2"/>
  <c r="AB149" i="2"/>
  <c r="X149" i="2"/>
  <c r="Y149" i="2" s="1"/>
  <c r="W149" i="2"/>
  <c r="AB148" i="2"/>
  <c r="X148" i="2"/>
  <c r="Y148" i="2" s="1"/>
  <c r="W148" i="2"/>
  <c r="AB147" i="2"/>
  <c r="X147" i="2"/>
  <c r="Y147" i="2" s="1"/>
  <c r="W147" i="2"/>
  <c r="AB146" i="2"/>
  <c r="X146" i="2"/>
  <c r="Y146" i="2" s="1"/>
  <c r="W146" i="2"/>
  <c r="AB145" i="2"/>
  <c r="X145" i="2"/>
  <c r="Y145" i="2" s="1"/>
  <c r="W145" i="2"/>
  <c r="AB144" i="2"/>
  <c r="X144" i="2"/>
  <c r="Y144" i="2" s="1"/>
  <c r="W144" i="2"/>
  <c r="AB143" i="2"/>
  <c r="X143" i="2"/>
  <c r="Y143" i="2" s="1"/>
  <c r="W143" i="2"/>
  <c r="AB142" i="2"/>
  <c r="X142" i="2"/>
  <c r="Y142" i="2" s="1"/>
  <c r="W142" i="2"/>
  <c r="AB141" i="2"/>
  <c r="X141" i="2"/>
  <c r="Y141" i="2" s="1"/>
  <c r="W141" i="2"/>
  <c r="AB140" i="2"/>
  <c r="X140" i="2"/>
  <c r="Y140" i="2" s="1"/>
  <c r="W140" i="2"/>
  <c r="AB139" i="2"/>
  <c r="X139" i="2"/>
  <c r="Y139" i="2" s="1"/>
  <c r="W139" i="2"/>
  <c r="AB138" i="2"/>
  <c r="X138" i="2"/>
  <c r="Y138" i="2" s="1"/>
  <c r="W138" i="2"/>
  <c r="AB137" i="2"/>
  <c r="X137" i="2"/>
  <c r="Y137" i="2" s="1"/>
  <c r="W137" i="2"/>
  <c r="AB136" i="2"/>
  <c r="X136" i="2"/>
  <c r="Y136" i="2" s="1"/>
  <c r="W136" i="2"/>
  <c r="AB135" i="2"/>
  <c r="X135" i="2"/>
  <c r="Y135" i="2" s="1"/>
  <c r="W135" i="2"/>
  <c r="AB134" i="2"/>
  <c r="X134" i="2"/>
  <c r="Y134" i="2" s="1"/>
  <c r="W134" i="2"/>
  <c r="AB133" i="2"/>
  <c r="X133" i="2"/>
  <c r="Y133" i="2" s="1"/>
  <c r="W133" i="2"/>
  <c r="AB132" i="2"/>
  <c r="X132" i="2"/>
  <c r="Y132" i="2" s="1"/>
  <c r="W132" i="2"/>
  <c r="AB131" i="2"/>
  <c r="X131" i="2"/>
  <c r="Y131" i="2" s="1"/>
  <c r="W131" i="2"/>
  <c r="AB130" i="2"/>
  <c r="X130" i="2"/>
  <c r="Y130" i="2" s="1"/>
  <c r="W130" i="2"/>
  <c r="AB129" i="2"/>
  <c r="X129" i="2"/>
  <c r="Y129" i="2" s="1"/>
  <c r="W129" i="2"/>
  <c r="AB128" i="2"/>
  <c r="X128" i="2"/>
  <c r="Y128" i="2" s="1"/>
  <c r="W128" i="2"/>
  <c r="AB127" i="2"/>
  <c r="X127" i="2"/>
  <c r="Y127" i="2" s="1"/>
  <c r="W127" i="2"/>
  <c r="AB126" i="2"/>
  <c r="X126" i="2"/>
  <c r="Y126" i="2" s="1"/>
  <c r="W126" i="2"/>
  <c r="AB125" i="2"/>
  <c r="X125" i="2"/>
  <c r="Y125" i="2" s="1"/>
  <c r="W125" i="2"/>
  <c r="AB124" i="2"/>
  <c r="X124" i="2"/>
  <c r="Y124" i="2" s="1"/>
  <c r="W124" i="2"/>
  <c r="AB123" i="2"/>
  <c r="X123" i="2"/>
  <c r="Y123" i="2" s="1"/>
  <c r="W123" i="2"/>
  <c r="AB122" i="2"/>
  <c r="X122" i="2"/>
  <c r="Y122" i="2" s="1"/>
  <c r="W122" i="2"/>
  <c r="AB121" i="2"/>
  <c r="X121" i="2"/>
  <c r="Y121" i="2" s="1"/>
  <c r="W121" i="2"/>
  <c r="AB120" i="2"/>
  <c r="X120" i="2"/>
  <c r="Y120" i="2" s="1"/>
  <c r="W120" i="2"/>
  <c r="AB119" i="2"/>
  <c r="X119" i="2"/>
  <c r="Y119" i="2" s="1"/>
  <c r="W119" i="2"/>
  <c r="AB118" i="2"/>
  <c r="X118" i="2"/>
  <c r="Y118" i="2" s="1"/>
  <c r="W118" i="2"/>
  <c r="AB117" i="2"/>
  <c r="X117" i="2"/>
  <c r="Y117" i="2" s="1"/>
  <c r="W117" i="2"/>
  <c r="AB116" i="2"/>
  <c r="X116" i="2"/>
  <c r="Y116" i="2" s="1"/>
  <c r="W116" i="2"/>
  <c r="AB115" i="2"/>
  <c r="X115" i="2"/>
  <c r="Y115" i="2" s="1"/>
  <c r="W115" i="2"/>
  <c r="AB114" i="2"/>
  <c r="X114" i="2"/>
  <c r="Y114" i="2" s="1"/>
  <c r="W114" i="2"/>
  <c r="AB113" i="2"/>
  <c r="X113" i="2"/>
  <c r="Y113" i="2" s="1"/>
  <c r="W113" i="2"/>
  <c r="AB112" i="2"/>
  <c r="X112" i="2"/>
  <c r="Y112" i="2" s="1"/>
  <c r="W112" i="2"/>
  <c r="AB111" i="2"/>
  <c r="X111" i="2"/>
  <c r="Y111" i="2" s="1"/>
  <c r="W111" i="2"/>
  <c r="AB110" i="2"/>
  <c r="X110" i="2"/>
  <c r="Y110" i="2" s="1"/>
  <c r="W110" i="2"/>
  <c r="AB109" i="2"/>
  <c r="X109" i="2"/>
  <c r="Y109" i="2" s="1"/>
  <c r="W109" i="2"/>
  <c r="AB108" i="2"/>
  <c r="X108" i="2"/>
  <c r="Y108" i="2" s="1"/>
  <c r="W108" i="2"/>
  <c r="AB107" i="2"/>
  <c r="X107" i="2"/>
  <c r="Y107" i="2" s="1"/>
  <c r="W107" i="2"/>
  <c r="AB106" i="2"/>
  <c r="X106" i="2"/>
  <c r="Y106" i="2" s="1"/>
  <c r="W106" i="2"/>
  <c r="AB105" i="2"/>
  <c r="X105" i="2"/>
  <c r="Y105" i="2" s="1"/>
  <c r="W105" i="2"/>
  <c r="AB104" i="2"/>
  <c r="X104" i="2"/>
  <c r="Y104" i="2" s="1"/>
  <c r="W104" i="2"/>
  <c r="AB103" i="2"/>
  <c r="X103" i="2"/>
  <c r="Y103" i="2" s="1"/>
  <c r="W103" i="2"/>
  <c r="AB102" i="2"/>
  <c r="X102" i="2"/>
  <c r="Y102" i="2" s="1"/>
  <c r="W102" i="2"/>
  <c r="AB101" i="2"/>
  <c r="X101" i="2"/>
  <c r="Y101" i="2" s="1"/>
  <c r="W101" i="2"/>
  <c r="AB100" i="2"/>
  <c r="X100" i="2"/>
  <c r="Y100" i="2" s="1"/>
  <c r="W100" i="2"/>
  <c r="AB99" i="2"/>
  <c r="X99" i="2"/>
  <c r="Y99" i="2" s="1"/>
  <c r="W99" i="2"/>
  <c r="AB98" i="2"/>
  <c r="X98" i="2"/>
  <c r="Y98" i="2" s="1"/>
  <c r="W98" i="2"/>
  <c r="AB97" i="2"/>
  <c r="X97" i="2"/>
  <c r="Y97" i="2" s="1"/>
  <c r="W97" i="2"/>
  <c r="AB96" i="2"/>
  <c r="X96" i="2"/>
  <c r="Y96" i="2" s="1"/>
  <c r="W96" i="2"/>
  <c r="AB95" i="2"/>
  <c r="X95" i="2"/>
  <c r="Y95" i="2" s="1"/>
  <c r="W95" i="2"/>
  <c r="AB68" i="2"/>
  <c r="X68" i="2"/>
  <c r="Y68" i="2" s="1"/>
  <c r="W68" i="2"/>
  <c r="AB94" i="2"/>
  <c r="X94" i="2"/>
  <c r="Y94" i="2" s="1"/>
  <c r="W94" i="2"/>
  <c r="AB93" i="2"/>
  <c r="X93" i="2"/>
  <c r="Y93" i="2" s="1"/>
  <c r="W93" i="2"/>
  <c r="AB92" i="2"/>
  <c r="X92" i="2"/>
  <c r="Y92" i="2" s="1"/>
  <c r="W92" i="2"/>
  <c r="AB91" i="2"/>
  <c r="X91" i="2"/>
  <c r="Y91" i="2" s="1"/>
  <c r="W91" i="2"/>
  <c r="AB90" i="2"/>
  <c r="X90" i="2"/>
  <c r="Y90" i="2" s="1"/>
  <c r="W90" i="2"/>
  <c r="AB89" i="2"/>
  <c r="X89" i="2"/>
  <c r="Y89" i="2" s="1"/>
  <c r="W89" i="2"/>
  <c r="AB88" i="2"/>
  <c r="X88" i="2"/>
  <c r="Y88" i="2" s="1"/>
  <c r="W88" i="2"/>
  <c r="AB87" i="2"/>
  <c r="X87" i="2"/>
  <c r="Y87" i="2" s="1"/>
  <c r="W87" i="2"/>
  <c r="AB86" i="2"/>
  <c r="X86" i="2"/>
  <c r="Y86" i="2" s="1"/>
  <c r="W86" i="2"/>
  <c r="AB85" i="2"/>
  <c r="X85" i="2"/>
  <c r="Y85" i="2" s="1"/>
  <c r="W85" i="2"/>
  <c r="AB84" i="2"/>
  <c r="X84" i="2"/>
  <c r="Y84" i="2" s="1"/>
  <c r="W84" i="2"/>
  <c r="AB83" i="2"/>
  <c r="X83" i="2"/>
  <c r="Y83" i="2" s="1"/>
  <c r="W83" i="2"/>
  <c r="AB82" i="2"/>
  <c r="X82" i="2"/>
  <c r="Y82" i="2" s="1"/>
  <c r="W82" i="2"/>
  <c r="AB81" i="2"/>
  <c r="X81" i="2"/>
  <c r="Y81" i="2" s="1"/>
  <c r="W81" i="2"/>
  <c r="AB80" i="2"/>
  <c r="X80" i="2"/>
  <c r="Y80" i="2" s="1"/>
  <c r="W80" i="2"/>
  <c r="AB79" i="2"/>
  <c r="X79" i="2"/>
  <c r="Y79" i="2" s="1"/>
  <c r="W79" i="2"/>
  <c r="AB78" i="2"/>
  <c r="X78" i="2"/>
  <c r="Y78" i="2" s="1"/>
  <c r="W78" i="2"/>
  <c r="AB77" i="2"/>
  <c r="X77" i="2"/>
  <c r="Y77" i="2" s="1"/>
  <c r="W77" i="2"/>
  <c r="AB76" i="2"/>
  <c r="X76" i="2"/>
  <c r="Y76" i="2" s="1"/>
  <c r="W76" i="2"/>
  <c r="AB75" i="2"/>
  <c r="X75" i="2"/>
  <c r="Y75" i="2" s="1"/>
  <c r="W75" i="2"/>
  <c r="AB74" i="2"/>
  <c r="X74" i="2"/>
  <c r="Y74" i="2" s="1"/>
  <c r="W74" i="2"/>
  <c r="AB73" i="2"/>
  <c r="X73" i="2"/>
  <c r="Y73" i="2" s="1"/>
  <c r="W73" i="2"/>
  <c r="AB72" i="2"/>
  <c r="X72" i="2"/>
  <c r="Y72" i="2" s="1"/>
  <c r="W72" i="2"/>
  <c r="AB71" i="2"/>
  <c r="X71" i="2"/>
  <c r="Y71" i="2" s="1"/>
  <c r="W71" i="2"/>
  <c r="AB70" i="2"/>
  <c r="X70" i="2"/>
  <c r="Y70" i="2" s="1"/>
  <c r="W70" i="2"/>
  <c r="AB67" i="2"/>
  <c r="X67" i="2"/>
  <c r="Y67" i="2" s="1"/>
  <c r="W67" i="2"/>
  <c r="AB64" i="2"/>
  <c r="X64" i="2"/>
  <c r="Y64" i="2" s="1"/>
  <c r="W64" i="2"/>
  <c r="AB63" i="2"/>
  <c r="X63" i="2"/>
  <c r="Y63" i="2" s="1"/>
  <c r="W63" i="2"/>
  <c r="AB62" i="2"/>
  <c r="X62" i="2"/>
  <c r="Y62" i="2" s="1"/>
  <c r="W62" i="2"/>
  <c r="AB61" i="2"/>
  <c r="X61" i="2"/>
  <c r="Y61" i="2" s="1"/>
  <c r="W61" i="2"/>
  <c r="AB60" i="2"/>
  <c r="X60" i="2"/>
  <c r="Y60" i="2" s="1"/>
  <c r="W60" i="2"/>
  <c r="AB59" i="2"/>
  <c r="X59" i="2"/>
  <c r="Y59" i="2" s="1"/>
  <c r="W59" i="2"/>
  <c r="AB58" i="2"/>
  <c r="X58" i="2"/>
  <c r="Y58" i="2" s="1"/>
  <c r="W58" i="2"/>
  <c r="AB57" i="2"/>
  <c r="X57" i="2"/>
  <c r="Y57" i="2" s="1"/>
  <c r="W57" i="2"/>
  <c r="AB56" i="2"/>
  <c r="X56" i="2"/>
  <c r="Y56" i="2" s="1"/>
  <c r="W56" i="2"/>
  <c r="AB55" i="2"/>
  <c r="X55" i="2"/>
  <c r="Y55" i="2" s="1"/>
  <c r="W55" i="2"/>
  <c r="AB54" i="2"/>
  <c r="X54" i="2"/>
  <c r="Y54" i="2" s="1"/>
  <c r="W54" i="2"/>
  <c r="AB53" i="2"/>
  <c r="X53" i="2"/>
  <c r="Y53" i="2" s="1"/>
  <c r="W53" i="2"/>
  <c r="AB52" i="2"/>
  <c r="X52" i="2"/>
  <c r="Y52" i="2" s="1"/>
  <c r="W52" i="2"/>
  <c r="AB51" i="2"/>
  <c r="X51" i="2"/>
  <c r="Y51" i="2" s="1"/>
  <c r="W51" i="2"/>
  <c r="AB50" i="2"/>
  <c r="X50" i="2"/>
  <c r="Y50" i="2" s="1"/>
  <c r="W50" i="2"/>
  <c r="AB49" i="2"/>
  <c r="X49" i="2"/>
  <c r="Y49" i="2" s="1"/>
  <c r="W49" i="2"/>
  <c r="AB48" i="2"/>
  <c r="X48" i="2"/>
  <c r="Y48" i="2" s="1"/>
  <c r="W48" i="2"/>
  <c r="AB47" i="2"/>
  <c r="X47" i="2"/>
  <c r="Y47" i="2" s="1"/>
  <c r="W47" i="2"/>
  <c r="AB46" i="2"/>
  <c r="X46" i="2"/>
  <c r="Y46" i="2" s="1"/>
  <c r="W46" i="2"/>
  <c r="AB45" i="2"/>
  <c r="X45" i="2"/>
  <c r="Y45" i="2" s="1"/>
  <c r="W45" i="2"/>
  <c r="AB44" i="2"/>
  <c r="X44" i="2"/>
  <c r="Y44" i="2" s="1"/>
  <c r="W44" i="2"/>
  <c r="AB43" i="2"/>
  <c r="X43" i="2"/>
  <c r="Y43" i="2" s="1"/>
  <c r="W43" i="2"/>
  <c r="AB42" i="2"/>
  <c r="X42" i="2"/>
  <c r="Y42" i="2" s="1"/>
  <c r="W42" i="2"/>
  <c r="AB41" i="2"/>
  <c r="X41" i="2"/>
  <c r="Y41" i="2" s="1"/>
  <c r="W41" i="2"/>
  <c r="AB40" i="2"/>
  <c r="X40" i="2"/>
  <c r="Y40" i="2" s="1"/>
  <c r="W40" i="2"/>
  <c r="AB39" i="2"/>
  <c r="X39" i="2"/>
  <c r="Y39" i="2" s="1"/>
  <c r="W39" i="2"/>
  <c r="AB38" i="2"/>
  <c r="X38" i="2"/>
  <c r="Y38" i="2" s="1"/>
  <c r="W38" i="2"/>
  <c r="AB37" i="2"/>
  <c r="X37" i="2"/>
  <c r="Y37" i="2" s="1"/>
  <c r="W37" i="2"/>
  <c r="AB36" i="2"/>
  <c r="X36" i="2"/>
  <c r="Y36" i="2" s="1"/>
  <c r="W36" i="2"/>
  <c r="AB35" i="2"/>
  <c r="X35" i="2"/>
  <c r="Y35" i="2" s="1"/>
  <c r="W35" i="2"/>
  <c r="AB34" i="2"/>
  <c r="X34" i="2"/>
  <c r="Y34" i="2" s="1"/>
  <c r="W34" i="2"/>
  <c r="AB33" i="2"/>
  <c r="X33" i="2"/>
  <c r="Y33" i="2" s="1"/>
  <c r="W33" i="2"/>
  <c r="AB32" i="2"/>
  <c r="X32" i="2"/>
  <c r="Y32" i="2" s="1"/>
  <c r="W32" i="2"/>
  <c r="AB31" i="2"/>
  <c r="X31" i="2"/>
  <c r="Y31" i="2" s="1"/>
  <c r="W31" i="2"/>
  <c r="AB30" i="2"/>
  <c r="X30" i="2"/>
  <c r="Y30" i="2" s="1"/>
  <c r="W30" i="2"/>
  <c r="AB29" i="2"/>
  <c r="X29" i="2"/>
  <c r="Y29" i="2" s="1"/>
  <c r="W29" i="2"/>
  <c r="AB28" i="2"/>
  <c r="X28" i="2"/>
  <c r="Y28" i="2" s="1"/>
  <c r="W28" i="2"/>
  <c r="AB27" i="2"/>
  <c r="X27" i="2"/>
  <c r="Y27" i="2" s="1"/>
  <c r="W27" i="2"/>
  <c r="AB26" i="2"/>
  <c r="X26" i="2"/>
  <c r="Y26" i="2" s="1"/>
  <c r="W26" i="2"/>
  <c r="AB25" i="2"/>
  <c r="X25" i="2"/>
  <c r="Y25" i="2" s="1"/>
  <c r="W25" i="2"/>
  <c r="AB24" i="2"/>
  <c r="X24" i="2"/>
  <c r="Y24" i="2" s="1"/>
  <c r="W24" i="2"/>
  <c r="AB23" i="2"/>
  <c r="X23" i="2"/>
  <c r="Y23" i="2" s="1"/>
  <c r="W23" i="2"/>
  <c r="AB22" i="2"/>
  <c r="X22" i="2"/>
  <c r="Y22" i="2" s="1"/>
  <c r="W22" i="2"/>
  <c r="AB21" i="2"/>
  <c r="X21" i="2"/>
  <c r="Y21" i="2" s="1"/>
  <c r="W21" i="2"/>
  <c r="AB20" i="2"/>
  <c r="X20" i="2"/>
  <c r="Y20" i="2" s="1"/>
  <c r="W20" i="2"/>
  <c r="AB19" i="2"/>
  <c r="X19" i="2"/>
  <c r="Y19" i="2" s="1"/>
  <c r="W19" i="2"/>
  <c r="AB18" i="2"/>
  <c r="X18" i="2"/>
  <c r="Y18" i="2" s="1"/>
  <c r="W18" i="2"/>
  <c r="AB17" i="2"/>
  <c r="X17" i="2"/>
  <c r="Y17" i="2" s="1"/>
  <c r="W17" i="2"/>
  <c r="AB16" i="2"/>
  <c r="X16" i="2"/>
  <c r="Y16" i="2" s="1"/>
  <c r="W16" i="2"/>
  <c r="AB15" i="2"/>
  <c r="X15" i="2"/>
  <c r="Y15" i="2" s="1"/>
  <c r="W15" i="2"/>
  <c r="AB14" i="2"/>
  <c r="X14" i="2"/>
  <c r="Y14" i="2" s="1"/>
  <c r="W14" i="2"/>
  <c r="AB13" i="2"/>
  <c r="X13" i="2"/>
  <c r="Y13" i="2" s="1"/>
  <c r="W13" i="2"/>
  <c r="AB12" i="2"/>
  <c r="X12" i="2"/>
  <c r="Y12" i="2" s="1"/>
  <c r="W12" i="2"/>
  <c r="AB11" i="2"/>
  <c r="X11" i="2"/>
  <c r="Y11" i="2" s="1"/>
  <c r="W11" i="2"/>
  <c r="AB10" i="2"/>
  <c r="X10" i="2"/>
  <c r="Y10" i="2" s="1"/>
  <c r="W10" i="2"/>
  <c r="AB9" i="2"/>
  <c r="X9" i="2"/>
  <c r="Y9" i="2" s="1"/>
  <c r="W9" i="2"/>
  <c r="AB8" i="2"/>
  <c r="X8" i="2"/>
  <c r="Y8" i="2" s="1"/>
  <c r="W8" i="2"/>
  <c r="AB7" i="2"/>
  <c r="X7" i="2"/>
  <c r="Y7" i="2" s="1"/>
  <c r="W7" i="2"/>
  <c r="AB6" i="2"/>
  <c r="X6" i="2"/>
  <c r="Y6" i="2" s="1"/>
  <c r="W6" i="2"/>
  <c r="AB5" i="2"/>
  <c r="X5" i="2"/>
  <c r="Y5" i="2" s="1"/>
  <c r="W5" i="2"/>
  <c r="AB4" i="2"/>
  <c r="X4" i="2"/>
  <c r="Y4" i="2" s="1"/>
  <c r="W4" i="2"/>
  <c r="Z173" i="2" l="1"/>
  <c r="Z76" i="2"/>
  <c r="Z180" i="2"/>
  <c r="AC180" i="2"/>
  <c r="AC175" i="2"/>
  <c r="AC170" i="2"/>
  <c r="Z174" i="2"/>
  <c r="Z182" i="2"/>
  <c r="Z166" i="2"/>
  <c r="Z177" i="2"/>
  <c r="Z92" i="2"/>
  <c r="Z176" i="2"/>
  <c r="AC168" i="2"/>
  <c r="AC167" i="2"/>
  <c r="Z172" i="2"/>
  <c r="Z167" i="2"/>
  <c r="Z178" i="2"/>
  <c r="AC173" i="2"/>
  <c r="AC178" i="2"/>
  <c r="AC166" i="2"/>
  <c r="AC171" i="2"/>
  <c r="AC176" i="2"/>
  <c r="AC181" i="2"/>
  <c r="AC174" i="2"/>
  <c r="AC179" i="2"/>
  <c r="Z94" i="2"/>
  <c r="Z170" i="2"/>
  <c r="AC172" i="2"/>
  <c r="AC177" i="2"/>
  <c r="AC182" i="2"/>
  <c r="Z168" i="2"/>
  <c r="Z171" i="2"/>
  <c r="Z20" i="2"/>
  <c r="Z51" i="2"/>
  <c r="Z59" i="2"/>
  <c r="Z86" i="2"/>
  <c r="Z101" i="2"/>
  <c r="Z109" i="2"/>
  <c r="Z117" i="2"/>
  <c r="Z125" i="2"/>
  <c r="Z133" i="2"/>
  <c r="Z149" i="2"/>
  <c r="Z156" i="2"/>
  <c r="AC156" i="2"/>
  <c r="AC164" i="2"/>
  <c r="Z12" i="2"/>
  <c r="Z28" i="2"/>
  <c r="AC143" i="2"/>
  <c r="Z89" i="2"/>
  <c r="Z104" i="2"/>
  <c r="Z120" i="2"/>
  <c r="Z144" i="2"/>
  <c r="Z169" i="2"/>
  <c r="AC169" i="2"/>
  <c r="AC85" i="2"/>
  <c r="AC100" i="2"/>
  <c r="AC116" i="2"/>
  <c r="AC132" i="2"/>
  <c r="Z159" i="2"/>
  <c r="Z164" i="2"/>
  <c r="Z108" i="2"/>
  <c r="Z128" i="2"/>
  <c r="Z81" i="2"/>
  <c r="AC81" i="2"/>
  <c r="AC128" i="2"/>
  <c r="Z131" i="2"/>
  <c r="Z96" i="2"/>
  <c r="AC78" i="2"/>
  <c r="Z19" i="2"/>
  <c r="AC50" i="2"/>
  <c r="Z112" i="2"/>
  <c r="AC149" i="2"/>
  <c r="Z7" i="2"/>
  <c r="AC45" i="2"/>
  <c r="Z95" i="2"/>
  <c r="AC105" i="2"/>
  <c r="Z111" i="2"/>
  <c r="Z135" i="2"/>
  <c r="Z143" i="2"/>
  <c r="Z116" i="2"/>
  <c r="AC94" i="2"/>
  <c r="AC121" i="2"/>
  <c r="Z124" i="2"/>
  <c r="AC141" i="2"/>
  <c r="Z132" i="2"/>
  <c r="Z147" i="2"/>
  <c r="Z152" i="2"/>
  <c r="Z99" i="2"/>
  <c r="AC152" i="2"/>
  <c r="Z160" i="2"/>
  <c r="Z84" i="2"/>
  <c r="Z77" i="2"/>
  <c r="AC160" i="2"/>
  <c r="AC109" i="2"/>
  <c r="Z23" i="2"/>
  <c r="Z70" i="2"/>
  <c r="AC90" i="2"/>
  <c r="Z93" i="2"/>
  <c r="AC112" i="2"/>
  <c r="Z115" i="2"/>
  <c r="AC125" i="2"/>
  <c r="AC145" i="2"/>
  <c r="Z148" i="2"/>
  <c r="AC74" i="2"/>
  <c r="AC96" i="2"/>
  <c r="Z85" i="2"/>
  <c r="Z100" i="2"/>
  <c r="AC140" i="2"/>
  <c r="AC148" i="2"/>
  <c r="Z151" i="2"/>
  <c r="Z165" i="2"/>
  <c r="Z163" i="2"/>
  <c r="Z31" i="2"/>
  <c r="Z46" i="2"/>
  <c r="Z62" i="2"/>
  <c r="AC46" i="2"/>
  <c r="Z49" i="2"/>
  <c r="AC62" i="2"/>
  <c r="AC18" i="2"/>
  <c r="Z27" i="2"/>
  <c r="AC35" i="2"/>
  <c r="Z4" i="2"/>
  <c r="Z11" i="2"/>
  <c r="AC24" i="2"/>
  <c r="AC19" i="2"/>
  <c r="AC5" i="2"/>
  <c r="Z10" i="2"/>
  <c r="Z39" i="2"/>
  <c r="AC15" i="2"/>
  <c r="AC34" i="2"/>
  <c r="AC57" i="2"/>
  <c r="AC59" i="2"/>
  <c r="AC67" i="2"/>
  <c r="Z73" i="2"/>
  <c r="Z136" i="2"/>
  <c r="Z67" i="2"/>
  <c r="AC137" i="2"/>
  <c r="Z155" i="2"/>
  <c r="Z42" i="2"/>
  <c r="Z8" i="2"/>
  <c r="Z50" i="2"/>
  <c r="AC70" i="2"/>
  <c r="AC77" i="2"/>
  <c r="AC84" i="2"/>
  <c r="AC86" i="2"/>
  <c r="AC93" i="2"/>
  <c r="AC99" i="2"/>
  <c r="AC101" i="2"/>
  <c r="AC108" i="2"/>
  <c r="AC115" i="2"/>
  <c r="AC117" i="2"/>
  <c r="AC124" i="2"/>
  <c r="Z127" i="2"/>
  <c r="AC131" i="2"/>
  <c r="Z157" i="2"/>
  <c r="Z18" i="2"/>
  <c r="Z26" i="2"/>
  <c r="Z36" i="2"/>
  <c r="Z43" i="2"/>
  <c r="AC55" i="2"/>
  <c r="Z58" i="2"/>
  <c r="AC61" i="2"/>
  <c r="Z78" i="2"/>
  <c r="Z80" i="2"/>
  <c r="AC82" i="2"/>
  <c r="AC113" i="2"/>
  <c r="AC129" i="2"/>
  <c r="AC133" i="2"/>
  <c r="Z140" i="2"/>
  <c r="AC159" i="2"/>
  <c r="AC163" i="2"/>
  <c r="AC165" i="2"/>
  <c r="AC12" i="2"/>
  <c r="AC80" i="2"/>
  <c r="AC95" i="2"/>
  <c r="Z107" i="2"/>
  <c r="AC111" i="2"/>
  <c r="Z123" i="2"/>
  <c r="AC127" i="2"/>
  <c r="AC144" i="2"/>
  <c r="Z15" i="2"/>
  <c r="AC4" i="2"/>
  <c r="Z34" i="2"/>
  <c r="AC41" i="2"/>
  <c r="AC73" i="2"/>
  <c r="AC89" i="2"/>
  <c r="AC104" i="2"/>
  <c r="AC120" i="2"/>
  <c r="Z139" i="2"/>
  <c r="AC153" i="2"/>
  <c r="AC157" i="2"/>
  <c r="Z35" i="2"/>
  <c r="AC31" i="2"/>
  <c r="AC43" i="2"/>
  <c r="AC11" i="2"/>
  <c r="AC49" i="2"/>
  <c r="Z74" i="2"/>
  <c r="Z90" i="2"/>
  <c r="Z105" i="2"/>
  <c r="Z121" i="2"/>
  <c r="AC136" i="2"/>
  <c r="Z141" i="2"/>
  <c r="AC147" i="2"/>
  <c r="Z54" i="2"/>
  <c r="AC51" i="2"/>
  <c r="AC20" i="2"/>
  <c r="AC27" i="2"/>
  <c r="AC42" i="2"/>
  <c r="AC58" i="2"/>
  <c r="Z61" i="2"/>
  <c r="AC16" i="2"/>
  <c r="Z45" i="2"/>
  <c r="AC63" i="2"/>
  <c r="AC30" i="2"/>
  <c r="AC7" i="2"/>
  <c r="AC8" i="2"/>
  <c r="AC23" i="2"/>
  <c r="AC39" i="2"/>
  <c r="AC54" i="2"/>
  <c r="Z14" i="2"/>
  <c r="AC14" i="2"/>
  <c r="AC36" i="2"/>
  <c r="Z30" i="2"/>
  <c r="AC47" i="2"/>
  <c r="AC6" i="2"/>
  <c r="Z24" i="2"/>
  <c r="AC28" i="2"/>
  <c r="AC38" i="2"/>
  <c r="AC53" i="2"/>
  <c r="Z55" i="2"/>
  <c r="AC97" i="2"/>
  <c r="AC161" i="2"/>
  <c r="AC32" i="2"/>
  <c r="Z22" i="2"/>
  <c r="Z72" i="2"/>
  <c r="Z88" i="2"/>
  <c r="Z103" i="2"/>
  <c r="Z119" i="2"/>
  <c r="AC142" i="2"/>
  <c r="Z142" i="2"/>
  <c r="AC158" i="2"/>
  <c r="Z158" i="2"/>
  <c r="AC29" i="2"/>
  <c r="Z29" i="2"/>
  <c r="Z6" i="2"/>
  <c r="Z53" i="2"/>
  <c r="AC98" i="2"/>
  <c r="Z98" i="2"/>
  <c r="AC114" i="2"/>
  <c r="Z114" i="2"/>
  <c r="AC130" i="2"/>
  <c r="Z130" i="2"/>
  <c r="Z137" i="2"/>
  <c r="AC146" i="2"/>
  <c r="Z146" i="2"/>
  <c r="Z153" i="2"/>
  <c r="AC162" i="2"/>
  <c r="Z162" i="2"/>
  <c r="AC60" i="2"/>
  <c r="Z60" i="2"/>
  <c r="AC64" i="2"/>
  <c r="Z64" i="2"/>
  <c r="AC83" i="2"/>
  <c r="Z83" i="2"/>
  <c r="Z5" i="2"/>
  <c r="AC22" i="2"/>
  <c r="AC72" i="2"/>
  <c r="AC88" i="2"/>
  <c r="AC103" i="2"/>
  <c r="AC119" i="2"/>
  <c r="AC135" i="2"/>
  <c r="AC151" i="2"/>
  <c r="AC13" i="2"/>
  <c r="Z13" i="2"/>
  <c r="AC110" i="2"/>
  <c r="Z110" i="2"/>
  <c r="AC33" i="2"/>
  <c r="Z33" i="2"/>
  <c r="AC48" i="2"/>
  <c r="Z48" i="2"/>
  <c r="AC9" i="2"/>
  <c r="Z9" i="2"/>
  <c r="AC10" i="2"/>
  <c r="AC21" i="2"/>
  <c r="Z21" i="2"/>
  <c r="AC37" i="2"/>
  <c r="Z37" i="2"/>
  <c r="Z41" i="2"/>
  <c r="AC52" i="2"/>
  <c r="Z52" i="2"/>
  <c r="Z57" i="2"/>
  <c r="AC71" i="2"/>
  <c r="Z71" i="2"/>
  <c r="AC87" i="2"/>
  <c r="Z87" i="2"/>
  <c r="AC102" i="2"/>
  <c r="Z102" i="2"/>
  <c r="AC118" i="2"/>
  <c r="Z118" i="2"/>
  <c r="AC134" i="2"/>
  <c r="Z134" i="2"/>
  <c r="AC150" i="2"/>
  <c r="Z150" i="2"/>
  <c r="AC44" i="2"/>
  <c r="Z44" i="2"/>
  <c r="AC79" i="2"/>
  <c r="Z79" i="2"/>
  <c r="AC17" i="2"/>
  <c r="Z17" i="2"/>
  <c r="Z38" i="2"/>
  <c r="AC26" i="2"/>
  <c r="AC76" i="2"/>
  <c r="AC92" i="2"/>
  <c r="AC107" i="2"/>
  <c r="AC123" i="2"/>
  <c r="AC139" i="2"/>
  <c r="AC155" i="2"/>
  <c r="AC68" i="2"/>
  <c r="Z68" i="2"/>
  <c r="AC126" i="2"/>
  <c r="Z126" i="2"/>
  <c r="Z16" i="2"/>
  <c r="AC25" i="2"/>
  <c r="Z25" i="2"/>
  <c r="Z32" i="2"/>
  <c r="AC40" i="2"/>
  <c r="Z40" i="2"/>
  <c r="Z47" i="2"/>
  <c r="AC56" i="2"/>
  <c r="Z56" i="2"/>
  <c r="Z63" i="2"/>
  <c r="AC75" i="2"/>
  <c r="Z75" i="2"/>
  <c r="Z82" i="2"/>
  <c r="AC91" i="2"/>
  <c r="Z91" i="2"/>
  <c r="Z97" i="2"/>
  <c r="AC106" i="2"/>
  <c r="Z106" i="2"/>
  <c r="Z113" i="2"/>
  <c r="AC122" i="2"/>
  <c r="Z122" i="2"/>
  <c r="Z129" i="2"/>
  <c r="AC138" i="2"/>
  <c r="Z138" i="2"/>
  <c r="Z145" i="2"/>
  <c r="AC154" i="2"/>
  <c r="Z154" i="2"/>
  <c r="Z161" i="2"/>
  <c r="AB3" i="2"/>
  <c r="X3" i="2"/>
  <c r="Y3" i="2" s="1"/>
  <c r="W3" i="2"/>
  <c r="AC3" i="2" l="1"/>
  <c r="Z3" i="2" l="1"/>
  <c r="A4" i="2" l="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l="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70" i="2" l="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Tamara Williams</author>
  </authors>
  <commentList>
    <comment ref="D55" authorId="0" shapeId="0" xr:uid="{95FD4011-9AF6-C945-A6CD-B8C185938A7B}">
      <text>
        <r>
          <rPr>
            <b/>
            <sz val="10"/>
            <color rgb="FF000000"/>
            <rFont val="Tahoma"/>
            <family val="2"/>
          </rPr>
          <t>Tamara Williams:</t>
        </r>
        <r>
          <rPr>
            <sz val="10"/>
            <color rgb="FF000000"/>
            <rFont val="Tahoma"/>
            <family val="2"/>
          </rPr>
          <t xml:space="preserve">
</t>
        </r>
        <r>
          <rPr>
            <sz val="10"/>
            <color rgb="FF000000"/>
            <rFont val="Tahoma"/>
            <family val="2"/>
          </rPr>
          <t>german cars</t>
        </r>
      </text>
    </comment>
    <comment ref="D56" authorId="0" shapeId="0" xr:uid="{600BF73B-2B79-3447-B862-80F997CD14DE}">
      <text>
        <r>
          <rPr>
            <b/>
            <sz val="10"/>
            <color rgb="FF000000"/>
            <rFont val="Tahoma"/>
            <family val="2"/>
          </rPr>
          <t>Tamara Williams:</t>
        </r>
        <r>
          <rPr>
            <sz val="10"/>
            <color rgb="FF000000"/>
            <rFont val="Tahoma"/>
            <family val="2"/>
          </rPr>
          <t xml:space="preserve">
</t>
        </r>
        <r>
          <rPr>
            <sz val="10"/>
            <color rgb="FF000000"/>
            <rFont val="Tahoma"/>
            <family val="2"/>
          </rPr>
          <t>both managers and "Executive order"</t>
        </r>
      </text>
    </comment>
    <comment ref="D73" authorId="0" shapeId="0" xr:uid="{A9EE4E2C-50E6-8F47-8DA1-B50EE003EA4E}">
      <text>
        <r>
          <rPr>
            <b/>
            <sz val="10"/>
            <color rgb="FF000000"/>
            <rFont val="Tahoma"/>
            <family val="2"/>
          </rPr>
          <t>Tamara Williams:</t>
        </r>
        <r>
          <rPr>
            <sz val="10"/>
            <color rgb="FF000000"/>
            <rFont val="Tahoma"/>
            <family val="2"/>
          </rPr>
          <t xml:space="preserve">
</t>
        </r>
        <r>
          <rPr>
            <sz val="10"/>
            <color rgb="FF000000"/>
            <rFont val="Tahoma"/>
            <family val="2"/>
          </rPr>
          <t>not necessarily US</t>
        </r>
      </text>
    </comment>
    <comment ref="D153" authorId="0" shapeId="0" xr:uid="{5BCE4BB1-2038-114B-A0A8-81CB02520B70}">
      <text>
        <r>
          <rPr>
            <b/>
            <sz val="10"/>
            <color rgb="FF000000"/>
            <rFont val="Tahoma"/>
            <family val="2"/>
          </rPr>
          <t>Tamara Williams:</t>
        </r>
        <r>
          <rPr>
            <sz val="10"/>
            <color rgb="FF000000"/>
            <rFont val="Tahoma"/>
            <family val="2"/>
          </rPr>
          <t xml:space="preserve">
</t>
        </r>
        <r>
          <rPr>
            <sz val="10"/>
            <color rgb="FF000000"/>
            <rFont val="Tahoma"/>
            <family val="2"/>
          </rPr>
          <t>context of gas attacks</t>
        </r>
      </text>
    </comment>
    <comment ref="D160" authorId="0" shapeId="0" xr:uid="{31955409-5B56-204E-9435-2ABAF7673DAE}">
      <text>
        <r>
          <rPr>
            <b/>
            <sz val="10"/>
            <color rgb="FF000000"/>
            <rFont val="Tahoma"/>
            <family val="2"/>
          </rPr>
          <t>Tamara Williams:</t>
        </r>
        <r>
          <rPr>
            <sz val="10"/>
            <color rgb="FF000000"/>
            <rFont val="Tahoma"/>
            <family val="2"/>
          </rPr>
          <t xml:space="preserve">
</t>
        </r>
        <r>
          <rPr>
            <sz val="10"/>
            <color rgb="FF000000"/>
            <rFont val="Tahoma"/>
            <family val="2"/>
          </rPr>
          <t>as in trade</t>
        </r>
      </text>
    </comment>
  </commentList>
</comments>
</file>

<file path=xl/sharedStrings.xml><?xml version="1.0" encoding="utf-8"?>
<sst xmlns="http://schemas.openxmlformats.org/spreadsheetml/2006/main" count="701" uniqueCount="407">
  <si>
    <t>Anna S</t>
  </si>
  <si>
    <t>energy</t>
  </si>
  <si>
    <t>environment</t>
  </si>
  <si>
    <t>jobs</t>
  </si>
  <si>
    <t>regulation</t>
  </si>
  <si>
    <t>president</t>
  </si>
  <si>
    <t>environmental regulation</t>
  </si>
  <si>
    <t>coal miners</t>
  </si>
  <si>
    <t xml:space="preserve">Christa Taylor </t>
  </si>
  <si>
    <t>U.S. Mexico border</t>
  </si>
  <si>
    <t>wall</t>
  </si>
  <si>
    <t>construction</t>
  </si>
  <si>
    <t>Department of Homeland Security</t>
  </si>
  <si>
    <t xml:space="preserve">Robert Guenther </t>
  </si>
  <si>
    <t>Community</t>
  </si>
  <si>
    <t>Small Business Confidence</t>
  </si>
  <si>
    <t>Small Business</t>
  </si>
  <si>
    <t xml:space="preserve">Sheila Maloney </t>
  </si>
  <si>
    <t>Internet Service Provider</t>
  </si>
  <si>
    <t>Virtual Private Network</t>
  </si>
  <si>
    <t>Internet User</t>
  </si>
  <si>
    <t>Sensitive Information</t>
  </si>
  <si>
    <t>Consumer Permission</t>
  </si>
  <si>
    <t>Annie Bruckner</t>
  </si>
  <si>
    <t>fbi</t>
  </si>
  <si>
    <t xml:space="preserve">Joel Ash </t>
  </si>
  <si>
    <t>border</t>
  </si>
  <si>
    <t>cost</t>
  </si>
  <si>
    <t>christopher steele</t>
  </si>
  <si>
    <t>mickhail kulagin</t>
  </si>
  <si>
    <t>kremlin election involvement</t>
  </si>
  <si>
    <t>Term</t>
  </si>
  <si>
    <t>American Health Care Act</t>
  </si>
  <si>
    <t>repeal and replace</t>
  </si>
  <si>
    <t>Ryan</t>
  </si>
  <si>
    <t>deductibles</t>
  </si>
  <si>
    <t>premiums</t>
  </si>
  <si>
    <t>vote</t>
  </si>
  <si>
    <t xml:space="preserve">Matt Loskamp </t>
  </si>
  <si>
    <t>refugees</t>
  </si>
  <si>
    <t>Travel ban</t>
  </si>
  <si>
    <t>emergency stay</t>
  </si>
  <si>
    <t>certain Middle-Eastern countries</t>
  </si>
  <si>
    <t>our country</t>
  </si>
  <si>
    <t xml:space="preserve">Daniel D'Angelo </t>
  </si>
  <si>
    <t>House of Reresentatives</t>
  </si>
  <si>
    <t>Freedom Caucus</t>
  </si>
  <si>
    <t>Gerrymander</t>
  </si>
  <si>
    <t xml:space="preserve">Andrew Witherspoon </t>
  </si>
  <si>
    <t>hiring freeze</t>
  </si>
  <si>
    <t>uncertainty</t>
  </si>
  <si>
    <t>order</t>
  </si>
  <si>
    <t>job</t>
  </si>
  <si>
    <t>work</t>
  </si>
  <si>
    <t xml:space="preserve">Allyson Ross </t>
  </si>
  <si>
    <t>Rex Tillerson</t>
  </si>
  <si>
    <t>North Korea</t>
  </si>
  <si>
    <t>South Korea</t>
  </si>
  <si>
    <t>Military action</t>
  </si>
  <si>
    <t>threats</t>
  </si>
  <si>
    <t>Missile</t>
  </si>
  <si>
    <t>nuclear testing</t>
  </si>
  <si>
    <t xml:space="preserve">Elizabeth Merrick </t>
  </si>
  <si>
    <t>lawful restriction</t>
  </si>
  <si>
    <t>travel </t>
  </si>
  <si>
    <t>foreign country</t>
  </si>
  <si>
    <t>public safety</t>
  </si>
  <si>
    <t>United States</t>
  </si>
  <si>
    <t>Kenia Mazier</t>
  </si>
  <si>
    <t>Healthcare</t>
  </si>
  <si>
    <t>bankruptcy</t>
  </si>
  <si>
    <t>bill</t>
  </si>
  <si>
    <t>reform</t>
  </si>
  <si>
    <t xml:space="preserve">Julia Kiley </t>
  </si>
  <si>
    <t>Japan</t>
  </si>
  <si>
    <t>trade deficit</t>
  </si>
  <si>
    <t>Navarro</t>
  </si>
  <si>
    <t>trading partners</t>
  </si>
  <si>
    <t xml:space="preserve">Dheeraj Dwivedi </t>
  </si>
  <si>
    <t>administration</t>
  </si>
  <si>
    <t>bank</t>
  </si>
  <si>
    <t>bridge</t>
  </si>
  <si>
    <t>business</t>
  </si>
  <si>
    <t>campaign</t>
  </si>
  <si>
    <t>congress</t>
  </si>
  <si>
    <t>conservative</t>
  </si>
  <si>
    <t>democracy</t>
  </si>
  <si>
    <t>democrat</t>
  </si>
  <si>
    <t>economy</t>
  </si>
  <si>
    <t>election</t>
  </si>
  <si>
    <t>government</t>
  </si>
  <si>
    <t>hack</t>
  </si>
  <si>
    <t>immigrant</t>
  </si>
  <si>
    <t>immigration</t>
  </si>
  <si>
    <t>lawmaker</t>
  </si>
  <si>
    <t>leader</t>
  </si>
  <si>
    <t>legislation</t>
  </si>
  <si>
    <t>media</t>
  </si>
  <si>
    <t>mexico</t>
  </si>
  <si>
    <t>money</t>
  </si>
  <si>
    <t>moscow</t>
  </si>
  <si>
    <t>obamacare</t>
  </si>
  <si>
    <t>party</t>
  </si>
  <si>
    <t>power</t>
  </si>
  <si>
    <t>presidency</t>
  </si>
  <si>
    <t>republican</t>
  </si>
  <si>
    <t>restriction</t>
  </si>
  <si>
    <t>russia</t>
  </si>
  <si>
    <t>russian</t>
  </si>
  <si>
    <t>sanction</t>
  </si>
  <si>
    <t>secretary</t>
  </si>
  <si>
    <t>taxBreak</t>
  </si>
  <si>
    <t>terrorist</t>
  </si>
  <si>
    <t>tweet</t>
  </si>
  <si>
    <t>twitter</t>
  </si>
  <si>
    <t>vladimirPutin</t>
  </si>
  <si>
    <t>voter</t>
  </si>
  <si>
    <t>war</t>
  </si>
  <si>
    <t>washington</t>
  </si>
  <si>
    <t>whiteHouse</t>
  </si>
  <si>
    <t>Cohort7</t>
  </si>
  <si>
    <t>executive order</t>
  </si>
  <si>
    <t>Source</t>
  </si>
  <si>
    <t>Anna S, Kenia Mazier</t>
  </si>
  <si>
    <t>american Energy</t>
  </si>
  <si>
    <t>barack Obama</t>
  </si>
  <si>
    <t>climate change</t>
  </si>
  <si>
    <t>democratic Party</t>
  </si>
  <si>
    <t>hillary Clinton</t>
  </si>
  <si>
    <t>house Republican</t>
  </si>
  <si>
    <t>intelligence Agency</t>
  </si>
  <si>
    <t>keystone Pipeline</t>
  </si>
  <si>
    <t>president Elect</t>
  </si>
  <si>
    <t>republican Lawmakers</t>
  </si>
  <si>
    <t>republican Leaders</t>
  </si>
  <si>
    <t>transition Staff</t>
  </si>
  <si>
    <t>trans Pacific Partnership</t>
  </si>
  <si>
    <t>Health care initiative</t>
  </si>
  <si>
    <t>Affordable Care Act</t>
  </si>
  <si>
    <t>Obama Care</t>
  </si>
  <si>
    <t>EC2</t>
  </si>
  <si>
    <t>EC1</t>
  </si>
  <si>
    <t>Regulations</t>
  </si>
  <si>
    <t>Rules</t>
  </si>
  <si>
    <t>Small business Community</t>
  </si>
  <si>
    <t>United States Economy</t>
  </si>
  <si>
    <t>Natioanal economy</t>
  </si>
  <si>
    <t>Small business confidence</t>
  </si>
  <si>
    <t>Small business confidence index</t>
  </si>
  <si>
    <t>tax overhaul</t>
  </si>
  <si>
    <t>low tax</t>
  </si>
  <si>
    <t>ISP</t>
  </si>
  <si>
    <t>Provider</t>
  </si>
  <si>
    <t>EC3</t>
  </si>
  <si>
    <t>Comcast</t>
  </si>
  <si>
    <t>Internet History</t>
  </si>
  <si>
    <t>web browsing history</t>
  </si>
  <si>
    <t>search history</t>
  </si>
  <si>
    <t>Federal Communications Commission</t>
  </si>
  <si>
    <t>FCC</t>
  </si>
  <si>
    <t>FCC rules</t>
  </si>
  <si>
    <t>Advertiser</t>
  </si>
  <si>
    <t>Marketer</t>
  </si>
  <si>
    <t>Health Information</t>
  </si>
  <si>
    <t>Medical problem</t>
  </si>
  <si>
    <t>medical condition</t>
  </si>
  <si>
    <t>Advocates</t>
  </si>
  <si>
    <t>privacy advocates</t>
  </si>
  <si>
    <t>civil liberties advocates</t>
  </si>
  <si>
    <t>VPN</t>
  </si>
  <si>
    <t>Consumer Rights</t>
  </si>
  <si>
    <t>1. Column A: The list of terms (this defines what goes into the RTV)</t>
  </si>
  <si>
    <t>2. Right after Column A, we'll have columns from previous Cohorts: This will not apply for the first Cohort that starts a new Case Study. (For example, it will not apply to Cohort 7, Winter, 2017).</t>
  </si>
  <si>
    <t>3. (For Cohort 7, initiating a new Case Study, the data columns will be) Columns B thru X+1, where X is the total number of persons that we have in this Cohort. For Cohort 7, beginning Winter, 2017, X is starting at 23. (This number may change by the time that we get to this Discussion.)</t>
  </si>
  <si>
    <t>4. Column X+2: The total number of DSIs in which a given term occurs. This is NOT the IDF (inverse document frequency), but it feeds into the IDF. In order to get this, we need a reporting from everyone on whether or not a given term has shown up (at all) in their DSI. This includes equivalence classes, so before we can complete this step, we need to have agreed on both what TERMS go into the RTV, and also what EQUIVALENCE CLASSES, and we need to have clearly defined which terms go into what equivalence classes. This means a lot of group-huddling, and a lot of decision-calls, usually made by the Hero Team Leader, aided and abetted by his/her Chief Techno-Geeks.</t>
  </si>
  <si>
    <t>5. Column X+3: The total term count across the corpus. Same kind of rules / logic as was in the previous step will apply.</t>
  </si>
  <si>
    <t>Row Labels</t>
  </si>
  <si>
    <t>Grand Total</t>
  </si>
  <si>
    <t>Terms</t>
  </si>
  <si>
    <t>Total Term Count</t>
  </si>
  <si>
    <t>92-2</t>
  </si>
  <si>
    <t>92-3</t>
  </si>
  <si>
    <t>92-4</t>
  </si>
  <si>
    <t>92-5</t>
  </si>
  <si>
    <t>92-6</t>
  </si>
  <si>
    <t>92-7</t>
  </si>
  <si>
    <t>92-8</t>
  </si>
  <si>
    <t>92-9</t>
  </si>
  <si>
    <t>92-10</t>
  </si>
  <si>
    <t>92-11</t>
  </si>
  <si>
    <t>92-12</t>
  </si>
  <si>
    <t>trade</t>
  </si>
  <si>
    <t>UnitedStates</t>
  </si>
  <si>
    <t>presidentDonaldTrump</t>
  </si>
  <si>
    <t>deficits</t>
  </si>
  <si>
    <t>approach</t>
  </si>
  <si>
    <t>deficit</t>
  </si>
  <si>
    <t>balance</t>
  </si>
  <si>
    <t>country</t>
  </si>
  <si>
    <t>China</t>
  </si>
  <si>
    <t>economists</t>
  </si>
  <si>
    <t>cause</t>
  </si>
  <si>
    <t>losses</t>
  </si>
  <si>
    <t>investment</t>
  </si>
  <si>
    <t>world</t>
  </si>
  <si>
    <t>TradeAgreement</t>
  </si>
  <si>
    <t>Mexico</t>
  </si>
  <si>
    <t>account</t>
  </si>
  <si>
    <t>WTO</t>
  </si>
  <si>
    <t>year</t>
  </si>
  <si>
    <t>contrast</t>
  </si>
  <si>
    <t>office</t>
  </si>
  <si>
    <t>NorthKorea</t>
  </si>
  <si>
    <t>countries</t>
  </si>
  <si>
    <t>ElectionCampaign</t>
  </si>
  <si>
    <t>tariff</t>
  </si>
  <si>
    <t>trade war</t>
  </si>
  <si>
    <t>Beijing</t>
  </si>
  <si>
    <t>tariffs</t>
  </si>
  <si>
    <t>White House</t>
  </si>
  <si>
    <t>Trump</t>
  </si>
  <si>
    <t>donaldTrump</t>
  </si>
  <si>
    <t>stock market</t>
  </si>
  <si>
    <t>markets</t>
  </si>
  <si>
    <t>New York market</t>
  </si>
  <si>
    <t>Wall Street</t>
  </si>
  <si>
    <t>aluminum</t>
  </si>
  <si>
    <t>exports</t>
  </si>
  <si>
    <t>imports</t>
  </si>
  <si>
    <t>steel</t>
  </si>
  <si>
    <t>duties</t>
  </si>
  <si>
    <t>Dow Jones</t>
  </si>
  <si>
    <t>products</t>
  </si>
  <si>
    <t>soybeans</t>
  </si>
  <si>
    <t>apples</t>
  </si>
  <si>
    <t>America</t>
  </si>
  <si>
    <t>US</t>
  </si>
  <si>
    <t>Food Exporters</t>
  </si>
  <si>
    <t>Concepts the term potenitally maps to</t>
  </si>
  <si>
    <t>Country</t>
  </si>
  <si>
    <t>automobile</t>
  </si>
  <si>
    <t>executive</t>
  </si>
  <si>
    <t>Porche</t>
  </si>
  <si>
    <t>response</t>
  </si>
  <si>
    <t>sales</t>
  </si>
  <si>
    <t>Twitter</t>
  </si>
  <si>
    <t>threat</t>
  </si>
  <si>
    <t>Angela Merkel</t>
  </si>
  <si>
    <t>Washington</t>
  </si>
  <si>
    <t>EU</t>
  </si>
  <si>
    <t>Europeans</t>
  </si>
  <si>
    <t>Asians</t>
  </si>
  <si>
    <t>BMW</t>
  </si>
  <si>
    <t>German producers</t>
  </si>
  <si>
    <t>aluminium</t>
  </si>
  <si>
    <t>Americans</t>
  </si>
  <si>
    <t>U.S.</t>
  </si>
  <si>
    <t>German</t>
  </si>
  <si>
    <t>Germany</t>
  </si>
  <si>
    <t>Russia</t>
  </si>
  <si>
    <t>Syria</t>
  </si>
  <si>
    <t xml:space="preserve">Syrian </t>
  </si>
  <si>
    <t>western</t>
  </si>
  <si>
    <t>Chancellor Angela Merkel</t>
  </si>
  <si>
    <t>chemical weapons attack</t>
  </si>
  <si>
    <t xml:space="preserve">chemical weapons </t>
  </si>
  <si>
    <t>AmericanPresident</t>
  </si>
  <si>
    <t>Iran</t>
  </si>
  <si>
    <t>Syrian war</t>
  </si>
  <si>
    <t>Saudi Arabia</t>
  </si>
  <si>
    <t>Middle East</t>
  </si>
  <si>
    <t>Russia investigation</t>
  </si>
  <si>
    <t>Moscow</t>
  </si>
  <si>
    <t>Putin</t>
  </si>
  <si>
    <t>West</t>
  </si>
  <si>
    <t>Russian threat</t>
  </si>
  <si>
    <t>Twitter threat</t>
  </si>
  <si>
    <t>Europe</t>
  </si>
  <si>
    <t>Germans</t>
  </si>
  <si>
    <t>France</t>
  </si>
  <si>
    <t>Israel</t>
  </si>
  <si>
    <t>Paris</t>
  </si>
  <si>
    <t>terrorism</t>
  </si>
  <si>
    <t>Hollande</t>
  </si>
  <si>
    <t>Le Pen</t>
  </si>
  <si>
    <t>Paris Accord</t>
  </si>
  <si>
    <t>Paris Climate Accord</t>
  </si>
  <si>
    <t>climate</t>
  </si>
  <si>
    <t>French</t>
  </si>
  <si>
    <t>leadership</t>
  </si>
  <si>
    <t>technology</t>
  </si>
  <si>
    <t>global warming</t>
  </si>
  <si>
    <t>Macron</t>
  </si>
  <si>
    <t>greenhouse gas emmissions</t>
  </si>
  <si>
    <t>greenhouse gasses</t>
  </si>
  <si>
    <t>ISIS</t>
  </si>
  <si>
    <t>Russian President</t>
  </si>
  <si>
    <t>attack</t>
  </si>
  <si>
    <t>attacking</t>
  </si>
  <si>
    <t>president François Hollande</t>
  </si>
  <si>
    <t>François Hollande</t>
  </si>
  <si>
    <t>targets</t>
  </si>
  <si>
    <t>military</t>
  </si>
  <si>
    <t>allies</t>
  </si>
  <si>
    <t>strike</t>
  </si>
  <si>
    <t>strikes</t>
  </si>
  <si>
    <t>law</t>
  </si>
  <si>
    <t>Russian</t>
  </si>
  <si>
    <t>chemical attacks</t>
  </si>
  <si>
    <t>Douma</t>
  </si>
  <si>
    <t>Assad regime</t>
  </si>
  <si>
    <t>state</t>
  </si>
  <si>
    <t>trading system</t>
  </si>
  <si>
    <t>America First</t>
  </si>
  <si>
    <t>American</t>
  </si>
  <si>
    <t>tax</t>
  </si>
  <si>
    <t>veterans</t>
  </si>
  <si>
    <t>policy</t>
  </si>
  <si>
    <t>foreign</t>
  </si>
  <si>
    <t>cyber capabilities</t>
  </si>
  <si>
    <t>growth</t>
  </si>
  <si>
    <t>gas revolution</t>
  </si>
  <si>
    <t>shale oil</t>
  </si>
  <si>
    <t>coal industry</t>
  </si>
  <si>
    <t>energy relationship</t>
  </si>
  <si>
    <t>energy plan</t>
  </si>
  <si>
    <t>subsidies</t>
  </si>
  <si>
    <t>IP</t>
  </si>
  <si>
    <t>companies</t>
  </si>
  <si>
    <t>Damascus</t>
  </si>
  <si>
    <t xml:space="preserve"> </t>
  </si>
  <si>
    <t>chemical weapon</t>
  </si>
  <si>
    <t xml:space="preserve">gas </t>
  </si>
  <si>
    <t>chlorine</t>
  </si>
  <si>
    <t>OPCW</t>
  </si>
  <si>
    <t>President Bashar al-Assad</t>
  </si>
  <si>
    <t>global campaign plan</t>
  </si>
  <si>
    <t>national security</t>
  </si>
  <si>
    <t>challenge</t>
  </si>
  <si>
    <t>technologies</t>
  </si>
  <si>
    <t>billion</t>
  </si>
  <si>
    <t>surplus</t>
  </si>
  <si>
    <t>president Xi Jinping</t>
  </si>
  <si>
    <t>Frequency count</t>
  </si>
  <si>
    <t>ni</t>
  </si>
  <si>
    <t>idf</t>
  </si>
  <si>
    <t>tf*idf</t>
  </si>
  <si>
    <t>Exclude Term?
 Yes or No</t>
  </si>
  <si>
    <t>Max frequency</t>
  </si>
  <si>
    <t>Dominance</t>
  </si>
  <si>
    <t>92-13</t>
  </si>
  <si>
    <t>92-14</t>
  </si>
  <si>
    <t>UK</t>
  </si>
  <si>
    <t>Britain</t>
  </si>
  <si>
    <t>Brussels</t>
  </si>
  <si>
    <t>European Union</t>
  </si>
  <si>
    <t>European</t>
  </si>
  <si>
    <t>NATO</t>
  </si>
  <si>
    <t>NATO Alliance</t>
  </si>
  <si>
    <t>Brexit</t>
  </si>
  <si>
    <r>
      <t>economic</t>
    </r>
    <r>
      <rPr>
        <sz val="11"/>
        <color theme="1"/>
        <rFont val="Calibri"/>
        <family val="2"/>
      </rPr>
      <t xml:space="preserve"> </t>
    </r>
  </si>
  <si>
    <t>alliance</t>
  </si>
  <si>
    <t>Canada</t>
  </si>
  <si>
    <t>Hungary</t>
  </si>
  <si>
    <t>press</t>
  </si>
  <si>
    <t>Taiwan</t>
  </si>
  <si>
    <t>South China Sea</t>
  </si>
  <si>
    <t>Communist Party</t>
  </si>
  <si>
    <t>jounalists</t>
  </si>
  <si>
    <t>`</t>
  </si>
  <si>
    <t>Heirarchy Level</t>
  </si>
  <si>
    <t>Level idea exists in the hierarchy</t>
  </si>
  <si>
    <t>InstanceOf</t>
  </si>
  <si>
    <t>PropertyOf</t>
  </si>
  <si>
    <t>Country:Executive</t>
  </si>
  <si>
    <t>People:Employment</t>
  </si>
  <si>
    <t>Event</t>
  </si>
  <si>
    <t>Country:Policy</t>
  </si>
  <si>
    <t>World:Organization</t>
  </si>
  <si>
    <t>Country:Government</t>
  </si>
  <si>
    <t>Policy</t>
  </si>
  <si>
    <t>Country:Activity</t>
  </si>
  <si>
    <t>instanceOf</t>
  </si>
  <si>
    <t>institution</t>
  </si>
  <si>
    <t>Product:Metal</t>
  </si>
  <si>
    <t>Coutry</t>
  </si>
  <si>
    <t xml:space="preserve">Product </t>
  </si>
  <si>
    <t>Product:Food</t>
  </si>
  <si>
    <t>Product:Transportation</t>
  </si>
  <si>
    <t>classOf</t>
  </si>
  <si>
    <t>Concept:Class</t>
  </si>
  <si>
    <t>Action</t>
  </si>
  <si>
    <t>Region</t>
  </si>
  <si>
    <t>Region:People</t>
  </si>
  <si>
    <t>MemberOf:Europe</t>
  </si>
  <si>
    <t>MemberOf:Asia</t>
  </si>
  <si>
    <t>Employment</t>
  </si>
  <si>
    <t>MemberOf:US</t>
  </si>
  <si>
    <t>Country:People</t>
  </si>
  <si>
    <t>MemberOf:Syria</t>
  </si>
  <si>
    <t>MemberOf:Germany</t>
  </si>
  <si>
    <t>Instan</t>
  </si>
  <si>
    <t>Region:Government</t>
  </si>
  <si>
    <t>MemberOf:ElectedOfficials</t>
  </si>
  <si>
    <t>MemberOf:France</t>
  </si>
  <si>
    <t>MemberOf:Russia</t>
  </si>
  <si>
    <t>Country:Location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</si>
</sst>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b/>
      <sz val="11"/>
      <color theme="0"/>
      <name val="Calibri"/>
      <family val="2"/>
    </font>
    <font>
      <b/>
      <sz val="11"/>
      <color theme="1"/>
      <name val="Calibri"/>
      <family val="2"/>
    </font>
    <font>
      <sz val="11"/>
      <name val="Calibri"/>
      <family val="2"/>
    </font>
    <font>
      <b/>
      <sz val="11"/>
      <color rgb="FF0070C0"/>
      <name val="Calibri"/>
      <family val="2"/>
    </font>
    <font>
      <b/>
      <i/>
      <sz val="11"/>
      <color theme="1"/>
      <name val="Calibri"/>
      <family val="2"/>
    </font>
    <font>
      <b/>
      <sz val="11"/>
      <name val="Calibri"/>
      <family val="2"/>
    </font>
    <font>
      <sz val="10"/>
      <color rgb="FF000000"/>
      <name val="Tahoma"/>
      <family val="2"/>
    </font>
    <font>
      <b/>
      <sz val="10"/>
      <color rgb="FF000000"/>
      <name val="Tahoma"/>
      <family val="2"/>
    </font>
    <font>
      <b/>
      <i/>
      <sz val="12"/>
      <color rgb="FF000000"/>
      <name val="Calibri"/>
      <family val="2"/>
      <scheme val="minor"/>
    </font>
    <font>
      <b/>
      <sz val="11"/>
      <color rgb="FF000000"/>
      <name val="Calibri"/>
      <family val="2"/>
    </font>
    <font>
      <sz val="12"/>
      <color rgb="FF000000"/>
      <name val="Calibri"/>
      <family val="2"/>
    </font>
  </fonts>
  <fills count="21">
    <fill>
      <patternFill patternType="none"/>
    </fill>
    <fill>
      <patternFill patternType="gray125"/>
    </fill>
    <fill>
      <patternFill patternType="solid">
        <fgColor theme="1" tint="0.34998626667073579"/>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rgb="FFFFFFA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E6E5FD"/>
        <bgColor indexed="64"/>
      </patternFill>
    </fill>
    <fill>
      <patternFill patternType="solid">
        <fgColor rgb="FFFFDAEE"/>
        <bgColor indexed="64"/>
      </patternFill>
    </fill>
    <fill>
      <patternFill patternType="solid">
        <fgColor rgb="FFE1FFB0"/>
        <bgColor indexed="64"/>
      </patternFill>
    </fill>
    <fill>
      <patternFill patternType="solid">
        <fgColor rgb="FFB1FFF4"/>
        <bgColor indexed="64"/>
      </patternFill>
    </fill>
    <fill>
      <patternFill patternType="solid">
        <fgColor rgb="FFFDFFBC"/>
        <bgColor indexed="64"/>
      </patternFill>
    </fill>
    <fill>
      <patternFill patternType="solid">
        <fgColor rgb="FFBDFFB5"/>
        <bgColor indexed="64"/>
      </patternFill>
    </fill>
    <fill>
      <patternFill patternType="solid">
        <fgColor rgb="FF5B9BD5"/>
        <bgColor rgb="FF5B9BD5"/>
      </patternFill>
    </fill>
    <fill>
      <patternFill patternType="solid">
        <fgColor rgb="FFFDF1E5"/>
        <bgColor indexed="64"/>
      </patternFill>
    </fill>
    <fill>
      <patternFill patternType="solid">
        <fgColor rgb="FFA4D2FE"/>
        <bgColor indexed="64"/>
      </patternFill>
    </fill>
  </fills>
  <borders count="36">
    <border>
      <left/>
      <right/>
      <top/>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medium">
        <color theme="1" tint="0.499984740745262"/>
      </left>
      <right/>
      <top style="medium">
        <color theme="1" tint="0.499984740745262"/>
      </top>
      <bottom/>
      <diagonal/>
    </border>
    <border>
      <left style="medium">
        <color theme="1" tint="0.499984740745262"/>
      </left>
      <right/>
      <top/>
      <bottom/>
      <diagonal/>
    </border>
    <border>
      <left/>
      <right style="thin">
        <color theme="1" tint="0.499984740745262"/>
      </right>
      <top/>
      <bottom style="thin">
        <color theme="0" tint="-0.24994659260841701"/>
      </bottom>
      <diagonal/>
    </border>
    <border>
      <left style="thin">
        <color theme="1" tint="0.499984740745262"/>
      </left>
      <right style="thin">
        <color theme="1" tint="0.499984740745262"/>
      </right>
      <top/>
      <bottom style="thin">
        <color theme="0" tint="-0.24994659260841701"/>
      </bottom>
      <diagonal/>
    </border>
    <border>
      <left/>
      <right style="thin">
        <color theme="1" tint="0.499984740745262"/>
      </right>
      <top style="thin">
        <color theme="0" tint="-0.24994659260841701"/>
      </top>
      <bottom style="thin">
        <color theme="0" tint="-0.24994659260841701"/>
      </bottom>
      <diagonal/>
    </border>
    <border>
      <left style="thin">
        <color theme="1" tint="0.499984740745262"/>
      </left>
      <right style="thin">
        <color theme="1" tint="0.499984740745262"/>
      </right>
      <top style="thin">
        <color theme="0" tint="-0.24994659260841701"/>
      </top>
      <bottom style="thin">
        <color theme="0" tint="-0.24994659260841701"/>
      </bottom>
      <diagonal/>
    </border>
    <border>
      <left/>
      <right style="thin">
        <color theme="1" tint="0.499984740745262"/>
      </right>
      <top style="thin">
        <color theme="0" tint="-0.24994659260841701"/>
      </top>
      <bottom style="medium">
        <color theme="1" tint="0.499984740745262"/>
      </bottom>
      <diagonal/>
    </border>
    <border>
      <left style="thin">
        <color theme="1" tint="0.499984740745262"/>
      </left>
      <right style="thin">
        <color theme="1" tint="0.499984740745262"/>
      </right>
      <top style="thin">
        <color theme="0" tint="-0.24994659260841701"/>
      </top>
      <bottom style="medium">
        <color theme="1" tint="0.499984740745262"/>
      </bottom>
      <diagonal/>
    </border>
    <border>
      <left style="thick">
        <color theme="7" tint="0.39994506668294322"/>
      </left>
      <right style="thick">
        <color theme="7" tint="0.39994506668294322"/>
      </right>
      <top style="medium">
        <color theme="1" tint="0.499984740745262"/>
      </top>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thin">
        <color theme="1" tint="0.499984740745262"/>
      </left>
      <right/>
      <top/>
      <bottom style="thin">
        <color theme="0" tint="-0.24994659260841701"/>
      </bottom>
      <diagonal/>
    </border>
    <border>
      <left style="thin">
        <color theme="1" tint="0.499984740745262"/>
      </left>
      <right/>
      <top style="thin">
        <color theme="0" tint="-0.24994659260841701"/>
      </top>
      <bottom style="thin">
        <color theme="0" tint="-0.24994659260841701"/>
      </bottom>
      <diagonal/>
    </border>
    <border>
      <left style="thin">
        <color theme="1" tint="0.499984740745262"/>
      </left>
      <right/>
      <top style="thin">
        <color theme="0" tint="-0.24994659260841701"/>
      </top>
      <bottom style="medium">
        <color theme="1" tint="0.499984740745262"/>
      </bottom>
      <diagonal/>
    </border>
    <border>
      <left style="medium">
        <color theme="1" tint="0.499984740745262"/>
      </left>
      <right style="medium">
        <color theme="1" tint="0.499984740745262"/>
      </right>
      <top style="medium">
        <color theme="1" tint="0.499984740745262"/>
      </top>
      <bottom style="thin">
        <color theme="0" tint="-0.24994659260841701"/>
      </bottom>
      <diagonal/>
    </border>
    <border>
      <left style="medium">
        <color theme="1" tint="0.499984740745262"/>
      </left>
      <right style="medium">
        <color theme="1" tint="0.499984740745262"/>
      </right>
      <top style="thin">
        <color theme="0" tint="-0.24994659260841701"/>
      </top>
      <bottom style="thin">
        <color theme="0" tint="-0.24994659260841701"/>
      </bottom>
      <diagonal/>
    </border>
    <border>
      <left style="medium">
        <color theme="1" tint="0.499984740745262"/>
      </left>
      <right style="medium">
        <color theme="1" tint="0.499984740745262"/>
      </right>
      <top style="thin">
        <color theme="0" tint="-0.24994659260841701"/>
      </top>
      <bottom style="medium">
        <color theme="1" tint="0.499984740745262"/>
      </bottom>
      <diagonal/>
    </border>
    <border>
      <left style="thick">
        <color theme="7" tint="0.39994506668294322"/>
      </left>
      <right style="thin">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medium">
        <color theme="1" tint="0.499984740745262"/>
      </top>
      <bottom style="medium">
        <color theme="1" tint="0.499984740745262"/>
      </bottom>
      <diagonal/>
    </border>
    <border>
      <left style="thin">
        <color theme="1" tint="0.499984740745262"/>
      </left>
      <right style="medium">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rgb="FF000000"/>
      </left>
      <right style="thin">
        <color rgb="FF000000"/>
      </right>
      <top style="thin">
        <color rgb="FF000000"/>
      </top>
      <bottom style="thin">
        <color rgb="FF000000"/>
      </bottom>
      <diagonal/>
    </border>
    <border>
      <left style="medium">
        <color theme="1" tint="0.499984740745262"/>
      </left>
      <right style="thin">
        <color theme="1" tint="0.499984740745262"/>
      </right>
      <top style="thin">
        <color rgb="FF000000"/>
      </top>
      <bottom style="thin">
        <color theme="1" tint="0.499984740745262"/>
      </bottom>
      <diagonal/>
    </border>
    <border>
      <left style="thin">
        <color theme="1" tint="0.499984740745262"/>
      </left>
      <right style="thin">
        <color theme="1" tint="0.499984740745262"/>
      </right>
      <top style="thin">
        <color rgb="FF000000"/>
      </top>
      <bottom style="thin">
        <color theme="1" tint="0.499984740745262"/>
      </bottom>
      <diagonal/>
    </border>
    <border>
      <left style="thin">
        <color theme="1" tint="0.499984740745262"/>
      </left>
      <right style="medium">
        <color theme="1" tint="0.499984740745262"/>
      </right>
      <top style="thin">
        <color rgb="FF000000"/>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right style="thin">
        <color theme="1" tint="0.499984740745262"/>
      </right>
      <top style="thin">
        <color theme="0" tint="-0.24994659260841701"/>
      </top>
      <bottom/>
      <diagonal/>
    </border>
    <border>
      <left style="thin">
        <color theme="1" tint="0.499984740745262"/>
      </left>
      <right style="thin">
        <color theme="1" tint="0.499984740745262"/>
      </right>
      <top style="thin">
        <color theme="0" tint="-0.24994659260841701"/>
      </top>
      <bottom/>
      <diagonal/>
    </border>
    <border>
      <left style="thin">
        <color theme="1" tint="0.499984740745262"/>
      </left>
      <right/>
      <top style="thin">
        <color theme="0" tint="-0.24994659260841701"/>
      </top>
      <bottom/>
      <diagonal/>
    </border>
    <border>
      <left style="medium">
        <color theme="1" tint="0.499984740745262"/>
      </left>
      <right style="medium">
        <color theme="1" tint="0.499984740745262"/>
      </right>
      <top style="thin">
        <color theme="0" tint="-0.24994659260841701"/>
      </top>
      <bottom/>
      <diagonal/>
    </border>
  </borders>
  <cellStyleXfs count="1">
    <xf numFmtId="0" fontId="0" fillId="0" borderId="0"/>
  </cellStyleXfs>
  <cellXfs count="119">
    <xf numFmtId="0" fontId="0" fillId="0" borderId="0" xfId="0"/>
    <xf numFmtId="0" fontId="0" fillId="0" borderId="0" xfId="0" applyAlignment="1"/>
    <xf numFmtId="0" fontId="3" fillId="5" borderId="0" xfId="0" applyFont="1" applyFill="1"/>
    <xf numFmtId="0" fontId="2" fillId="6" borderId="0" xfId="0" applyFont="1" applyFill="1"/>
    <xf numFmtId="0" fontId="2" fillId="6" borderId="0" xfId="0" applyFont="1" applyFill="1" applyAlignment="1">
      <alignment vertical="center"/>
    </xf>
    <xf numFmtId="0" fontId="0" fillId="6" borderId="0" xfId="0" applyFill="1"/>
    <xf numFmtId="0" fontId="0" fillId="3" borderId="0" xfId="0" applyFill="1"/>
    <xf numFmtId="0" fontId="0" fillId="0" borderId="0" xfId="0" applyFill="1" applyAlignment="1"/>
    <xf numFmtId="0" fontId="0" fillId="0" borderId="0" xfId="0" applyFill="1"/>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pivotButton="1"/>
    <xf numFmtId="0" fontId="0" fillId="0" borderId="0" xfId="0" applyAlignment="1">
      <alignment horizontal="left"/>
    </xf>
    <xf numFmtId="0" fontId="0" fillId="0" borderId="2" xfId="0" applyBorder="1"/>
    <xf numFmtId="0" fontId="0" fillId="0" borderId="5" xfId="0" applyBorder="1"/>
    <xf numFmtId="0" fontId="0" fillId="0" borderId="7" xfId="0" applyBorder="1"/>
    <xf numFmtId="0" fontId="0" fillId="7" borderId="7" xfId="0" applyFill="1" applyBorder="1"/>
    <xf numFmtId="0" fontId="1" fillId="2" borderId="3" xfId="0" applyFont="1" applyFill="1" applyBorder="1"/>
    <xf numFmtId="0" fontId="4" fillId="7" borderId="10" xfId="0" applyFont="1" applyFill="1" applyBorder="1" applyAlignment="1">
      <alignment horizontal="center" vertical="center" wrapText="1"/>
    </xf>
    <xf numFmtId="0" fontId="1" fillId="2" borderId="11" xfId="0" applyFont="1" applyFill="1" applyBorder="1"/>
    <xf numFmtId="0" fontId="1" fillId="2" borderId="12" xfId="0" applyFont="1" applyFill="1" applyBorder="1"/>
    <xf numFmtId="0" fontId="1" fillId="2" borderId="13" xfId="0" applyFont="1" applyFill="1" applyBorder="1"/>
    <xf numFmtId="0" fontId="0" fillId="4" borderId="4" xfId="0" applyFill="1" applyBorder="1"/>
    <xf numFmtId="0" fontId="0" fillId="4" borderId="6"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4" borderId="1"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0" fillId="4" borderId="22" xfId="0" applyFill="1" applyBorder="1" applyAlignment="1">
      <alignment vertical="center" wrapText="1"/>
    </xf>
    <xf numFmtId="0" fontId="1" fillId="2" borderId="24" xfId="0" applyFont="1" applyFill="1" applyBorder="1" applyAlignment="1">
      <alignment horizontal="center"/>
    </xf>
    <xf numFmtId="0" fontId="0" fillId="7" borderId="5" xfId="0" applyFill="1" applyBorder="1"/>
    <xf numFmtId="0" fontId="0" fillId="7" borderId="7" xfId="0" applyFill="1" applyBorder="1" applyAlignment="1">
      <alignment wrapText="1"/>
    </xf>
    <xf numFmtId="0" fontId="0" fillId="8" borderId="23" xfId="0" applyFill="1" applyBorder="1"/>
    <xf numFmtId="0" fontId="5" fillId="8" borderId="23" xfId="0" applyFont="1" applyFill="1" applyBorder="1" applyAlignment="1">
      <alignment horizontal="left" indent="1"/>
    </xf>
    <xf numFmtId="0" fontId="6" fillId="8" borderId="12" xfId="0" applyFont="1" applyFill="1" applyBorder="1"/>
    <xf numFmtId="0" fontId="6" fillId="9" borderId="12" xfId="0" applyFont="1" applyFill="1" applyBorder="1"/>
    <xf numFmtId="0" fontId="5" fillId="9" borderId="23" xfId="0" applyFont="1" applyFill="1" applyBorder="1" applyAlignment="1">
      <alignment horizontal="left" indent="1"/>
    </xf>
    <xf numFmtId="0" fontId="0" fillId="9" borderId="23" xfId="0" applyFill="1" applyBorder="1"/>
    <xf numFmtId="0" fontId="0" fillId="9" borderId="23" xfId="0" applyFont="1" applyFill="1" applyBorder="1" applyAlignment="1">
      <alignment horizontal="left"/>
    </xf>
    <xf numFmtId="0" fontId="0" fillId="9" borderId="5" xfId="0" applyFill="1" applyBorder="1"/>
    <xf numFmtId="0" fontId="5" fillId="9" borderId="7" xfId="0" applyFont="1" applyFill="1" applyBorder="1" applyAlignment="1">
      <alignment horizontal="left" indent="1"/>
    </xf>
    <xf numFmtId="0" fontId="0" fillId="9" borderId="7" xfId="0" applyFill="1" applyBorder="1"/>
    <xf numFmtId="0" fontId="0" fillId="9" borderId="7" xfId="0" applyFont="1" applyFill="1" applyBorder="1" applyAlignment="1">
      <alignment horizontal="left"/>
    </xf>
    <xf numFmtId="0" fontId="5" fillId="0" borderId="23" xfId="0" applyFont="1" applyFill="1" applyBorder="1" applyAlignment="1">
      <alignment horizontal="left" indent="1"/>
    </xf>
    <xf numFmtId="0" fontId="6" fillId="5" borderId="12" xfId="0" applyFont="1" applyFill="1" applyBorder="1"/>
    <xf numFmtId="0" fontId="0" fillId="5" borderId="7" xfId="0" applyFill="1" applyBorder="1"/>
    <xf numFmtId="0" fontId="0" fillId="5" borderId="25" xfId="0" applyFill="1" applyBorder="1"/>
    <xf numFmtId="0" fontId="5" fillId="5" borderId="7" xfId="0" applyFont="1" applyFill="1" applyBorder="1" applyAlignment="1">
      <alignment horizontal="left" indent="1"/>
    </xf>
    <xf numFmtId="0" fontId="6" fillId="3" borderId="12" xfId="0" applyFont="1" applyFill="1" applyBorder="1"/>
    <xf numFmtId="0" fontId="0" fillId="3" borderId="7" xfId="0" applyFill="1" applyBorder="1"/>
    <xf numFmtId="0" fontId="5" fillId="3" borderId="7" xfId="0" applyFont="1" applyFill="1" applyBorder="1" applyAlignment="1">
      <alignment horizontal="left" indent="1"/>
    </xf>
    <xf numFmtId="0" fontId="0" fillId="0" borderId="5" xfId="0" applyFill="1" applyBorder="1"/>
    <xf numFmtId="0" fontId="0" fillId="0" borderId="7" xfId="0" applyFill="1" applyBorder="1"/>
    <xf numFmtId="0" fontId="0" fillId="10" borderId="7" xfId="0" applyFill="1" applyBorder="1"/>
    <xf numFmtId="0" fontId="6" fillId="10" borderId="12" xfId="0" applyFont="1" applyFill="1" applyBorder="1"/>
    <xf numFmtId="0" fontId="5" fillId="10" borderId="7" xfId="0" applyFont="1" applyFill="1" applyBorder="1" applyAlignment="1">
      <alignment horizontal="left" indent="1"/>
    </xf>
    <xf numFmtId="0" fontId="0" fillId="0" borderId="9" xfId="0" applyFill="1" applyBorder="1"/>
    <xf numFmtId="0" fontId="6" fillId="11" borderId="12" xfId="0" applyFont="1" applyFill="1" applyBorder="1"/>
    <xf numFmtId="0" fontId="0" fillId="11" borderId="7" xfId="0" applyFill="1" applyBorder="1"/>
    <xf numFmtId="0" fontId="5" fillId="11" borderId="7" xfId="0" applyFont="1" applyFill="1" applyBorder="1" applyAlignment="1">
      <alignment horizontal="left" indent="1"/>
    </xf>
    <xf numFmtId="0" fontId="0" fillId="12" borderId="7" xfId="0" applyFill="1" applyBorder="1"/>
    <xf numFmtId="0" fontId="6" fillId="12" borderId="12" xfId="0" applyFont="1" applyFill="1" applyBorder="1"/>
    <xf numFmtId="0" fontId="5" fillId="12" borderId="7" xfId="0" applyFont="1" applyFill="1" applyBorder="1" applyAlignment="1">
      <alignment horizontal="left" indent="1"/>
    </xf>
    <xf numFmtId="0" fontId="0" fillId="13" borderId="7" xfId="0" applyFill="1" applyBorder="1"/>
    <xf numFmtId="0" fontId="6" fillId="13" borderId="12" xfId="0" applyFont="1" applyFill="1" applyBorder="1"/>
    <xf numFmtId="0" fontId="0" fillId="14" borderId="7" xfId="0" applyFill="1" applyBorder="1"/>
    <xf numFmtId="0" fontId="6" fillId="14" borderId="12" xfId="0" applyFont="1" applyFill="1" applyBorder="1"/>
    <xf numFmtId="0" fontId="0" fillId="15" borderId="7" xfId="0" applyFill="1" applyBorder="1"/>
    <xf numFmtId="0" fontId="6" fillId="15" borderId="12" xfId="0" applyFont="1" applyFill="1" applyBorder="1"/>
    <xf numFmtId="0" fontId="0" fillId="16" borderId="7" xfId="0" applyFill="1" applyBorder="1"/>
    <xf numFmtId="0" fontId="6" fillId="16" borderId="12" xfId="0" applyFont="1" applyFill="1" applyBorder="1"/>
    <xf numFmtId="0" fontId="5" fillId="16" borderId="7" xfId="0" applyFont="1" applyFill="1" applyBorder="1" applyAlignment="1">
      <alignment horizontal="left" indent="1"/>
    </xf>
    <xf numFmtId="0" fontId="0" fillId="17" borderId="7" xfId="0" applyFill="1" applyBorder="1"/>
    <xf numFmtId="0" fontId="6" fillId="17" borderId="12" xfId="0" applyFont="1" applyFill="1" applyBorder="1"/>
    <xf numFmtId="0" fontId="10" fillId="18" borderId="26" xfId="0" applyFont="1" applyFill="1" applyBorder="1" applyAlignment="1">
      <alignment horizontal="center" wrapText="1"/>
    </xf>
    <xf numFmtId="0" fontId="10" fillId="18" borderId="26" xfId="0" applyFont="1" applyFill="1" applyBorder="1" applyAlignment="1">
      <alignment horizontal="center"/>
    </xf>
    <xf numFmtId="0" fontId="10" fillId="18" borderId="26" xfId="0" applyFont="1" applyFill="1" applyBorder="1"/>
    <xf numFmtId="0" fontId="10" fillId="18" borderId="27" xfId="0" applyFont="1" applyFill="1" applyBorder="1" applyAlignment="1">
      <alignment horizontal="center" wrapText="1"/>
    </xf>
    <xf numFmtId="0" fontId="10" fillId="18" borderId="28" xfId="0" applyFont="1" applyFill="1" applyBorder="1" applyAlignment="1">
      <alignment horizontal="center"/>
    </xf>
    <xf numFmtId="0" fontId="10" fillId="18" borderId="28" xfId="0" applyFont="1" applyFill="1" applyBorder="1" applyAlignment="1">
      <alignment horizontal="center" wrapText="1"/>
    </xf>
    <xf numFmtId="0" fontId="10" fillId="18" borderId="29" xfId="0" applyFont="1" applyFill="1" applyBorder="1"/>
    <xf numFmtId="0" fontId="0" fillId="0" borderId="30" xfId="0" applyFont="1" applyFill="1" applyBorder="1"/>
    <xf numFmtId="0" fontId="0" fillId="0" borderId="23" xfId="0" applyFont="1" applyFill="1" applyBorder="1"/>
    <xf numFmtId="2" fontId="0" fillId="0" borderId="23" xfId="0" applyNumberFormat="1" applyFont="1" applyFill="1" applyBorder="1"/>
    <xf numFmtId="0" fontId="11" fillId="0" borderId="23" xfId="0" applyFont="1" applyFill="1" applyBorder="1" applyAlignment="1">
      <alignment horizontal="right"/>
    </xf>
    <xf numFmtId="2" fontId="0" fillId="0" borderId="31" xfId="0" applyNumberFormat="1" applyFont="1" applyFill="1" applyBorder="1"/>
    <xf numFmtId="0" fontId="2" fillId="19" borderId="12" xfId="0" applyFont="1" applyFill="1" applyBorder="1"/>
    <xf numFmtId="0" fontId="0" fillId="19" borderId="7" xfId="0" applyFill="1" applyBorder="1"/>
    <xf numFmtId="0" fontId="5" fillId="19" borderId="7" xfId="0" applyFont="1" applyFill="1" applyBorder="1" applyAlignment="1">
      <alignment horizontal="left" indent="1"/>
    </xf>
    <xf numFmtId="0" fontId="0" fillId="4" borderId="32" xfId="0" applyFill="1" applyBorder="1"/>
    <xf numFmtId="0" fontId="0" fillId="7" borderId="33" xfId="0" applyFill="1" applyBorder="1"/>
    <xf numFmtId="0" fontId="0" fillId="0" borderId="33" xfId="0" applyBorder="1"/>
    <xf numFmtId="0" fontId="0" fillId="0" borderId="33" xfId="0" applyFill="1" applyBorder="1"/>
    <xf numFmtId="0" fontId="0" fillId="0" borderId="34" xfId="0" applyBorder="1"/>
    <xf numFmtId="0" fontId="0" fillId="0" borderId="35" xfId="0" applyBorder="1"/>
    <xf numFmtId="0" fontId="0" fillId="19" borderId="33" xfId="0" applyFont="1" applyFill="1" applyBorder="1" applyAlignment="1">
      <alignment horizontal="left"/>
    </xf>
    <xf numFmtId="0" fontId="2" fillId="20" borderId="12" xfId="0" applyFont="1" applyFill="1" applyBorder="1"/>
    <xf numFmtId="0" fontId="0" fillId="20" borderId="33" xfId="0" applyFont="1" applyFill="1" applyBorder="1" applyAlignment="1">
      <alignment horizontal="left"/>
    </xf>
    <xf numFmtId="0" fontId="0" fillId="0" borderId="32" xfId="0" applyFill="1" applyBorder="1"/>
    <xf numFmtId="0" fontId="0" fillId="0" borderId="33" xfId="0" applyFont="1" applyFill="1" applyBorder="1" applyAlignment="1">
      <alignment horizontal="left"/>
    </xf>
    <xf numFmtId="0" fontId="0" fillId="0" borderId="34" xfId="0" applyFill="1" applyBorder="1"/>
    <xf numFmtId="0" fontId="0" fillId="0" borderId="35" xfId="0" applyFill="1" applyBorder="1"/>
    <xf numFmtId="0" fontId="0" fillId="0" borderId="8" xfId="0" applyFill="1" applyBorder="1"/>
    <xf numFmtId="0" fontId="0" fillId="0" borderId="16" xfId="0" applyFill="1" applyBorder="1"/>
    <xf numFmtId="0" fontId="0" fillId="0" borderId="19" xfId="0" applyFill="1" applyBorder="1"/>
    <xf numFmtId="0" fontId="5" fillId="20" borderId="33" xfId="0" applyFont="1" applyFill="1" applyBorder="1" applyAlignment="1">
      <alignment horizontal="left" indent="1"/>
    </xf>
    <xf numFmtId="0" fontId="4" fillId="15" borderId="10" xfId="0" applyFont="1" applyFill="1" applyBorder="1" applyAlignment="1">
      <alignment horizontal="center" vertical="center" wrapText="1"/>
    </xf>
    <xf numFmtId="0" fontId="1" fillId="0" borderId="0" xfId="0" applyFont="1" applyFill="1" applyBorder="1"/>
    <xf numFmtId="0" fontId="1" fillId="0" borderId="3" xfId="0" applyFont="1" applyFill="1" applyBorder="1"/>
    <xf numFmtId="0" fontId="0" fillId="19" borderId="0" xfId="0" applyFill="1" applyBorder="1"/>
    <xf numFmtId="0" fontId="0" fillId="0" borderId="0" xfId="0" applyBorder="1"/>
    <xf numFmtId="0" fontId="0" fillId="14" borderId="0" xfId="0" applyFill="1" applyBorder="1" applyAlignment="1">
      <alignment wrapText="1"/>
    </xf>
    <xf numFmtId="0" fontId="9" fillId="17" borderId="0" xfId="0" applyFont="1" applyFill="1" applyBorder="1" applyAlignment="1">
      <alignment horizontal="left" indent="1"/>
    </xf>
    <xf numFmtId="0" fontId="5" fillId="16" borderId="0" xfId="0" applyFont="1" applyFill="1" applyBorder="1" applyAlignment="1">
      <alignment horizontal="left" indent="1"/>
    </xf>
    <xf numFmtId="0" fontId="0" fillId="4" borderId="21" xfId="0"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B1FFF4"/>
      <color rgb="FFA4D2FE"/>
      <color rgb="FFFDF1E5"/>
      <color rgb="FFBDFFB5"/>
      <color rgb="FFFDFFBC"/>
      <color rgb="FFE1FFB0"/>
      <color rgb="FFFFDAEE"/>
      <color rgb="FFE6E5FD"/>
      <color rgb="FFFFFFAF"/>
      <color rgb="FFFF5D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2837.885890972226" createdVersion="5" refreshedVersion="5" minRefreshableVersion="3" recordCount="134" xr:uid="{00000000-000A-0000-FFFF-FFFF00000000}">
  <cacheSource type="worksheet">
    <worksheetSource ref="A1:D132" sheet="Sheet1"/>
  </cacheSource>
  <cacheFields count="4">
    <cacheField name="Source" numFmtId="0">
      <sharedItems count="16">
        <s v="Allyson Ross "/>
        <s v="Andrew Witherspoon "/>
        <s v="Anna S"/>
        <s v="Anna S, Kenia Mazier"/>
        <s v="Annie Bruckner"/>
        <s v="Christa Taylor "/>
        <s v="Cohort7"/>
        <s v="Daniel D'Angelo "/>
        <s v="Dheeraj Dwivedi "/>
        <s v="Elizabeth Merrick "/>
        <s v="Joel Ash "/>
        <s v="Julia Kiley "/>
        <s v="Kenia Mazier"/>
        <s v="Matt Loskamp "/>
        <s v="Robert Guenther "/>
        <s v="Sheila Maloney "/>
      </sharedItems>
    </cacheField>
    <cacheField name="Term" numFmtId="0">
      <sharedItems/>
    </cacheField>
    <cacheField name="EC1" numFmtId="0">
      <sharedItems containsBlank="1"/>
    </cacheField>
    <cacheField name="EC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4">
  <r>
    <x v="0"/>
    <s v="hiring freeze"/>
    <m/>
    <m/>
  </r>
  <r>
    <x v="0"/>
    <s v="job"/>
    <m/>
    <m/>
  </r>
  <r>
    <x v="0"/>
    <s v="order"/>
    <m/>
    <m/>
  </r>
  <r>
    <x v="0"/>
    <s v="uncertainty"/>
    <m/>
    <m/>
  </r>
  <r>
    <x v="0"/>
    <s v="work"/>
    <m/>
    <m/>
  </r>
  <r>
    <x v="1"/>
    <s v="Freedom Caucus"/>
    <m/>
    <m/>
  </r>
  <r>
    <x v="1"/>
    <s v="Gerrymander"/>
    <m/>
    <m/>
  </r>
  <r>
    <x v="1"/>
    <s v="House of Reresentatives"/>
    <m/>
    <m/>
  </r>
  <r>
    <x v="2"/>
    <s v="jobs"/>
    <m/>
    <m/>
  </r>
  <r>
    <x v="3"/>
    <s v="executive order"/>
    <m/>
    <m/>
  </r>
  <r>
    <x v="4"/>
    <s v="Consumer Permission"/>
    <m/>
    <m/>
  </r>
  <r>
    <x v="4"/>
    <s v="Internet Service Provider"/>
    <s v="ISP"/>
    <s v="Provider"/>
  </r>
  <r>
    <x v="4"/>
    <s v="Internet User"/>
    <m/>
    <m/>
  </r>
  <r>
    <x v="4"/>
    <s v="Sensitive Information"/>
    <m/>
    <m/>
  </r>
  <r>
    <x v="4"/>
    <s v="Virtual Private Network"/>
    <m/>
    <m/>
  </r>
  <r>
    <x v="4"/>
    <s v="Internet History"/>
    <s v="web browsing history"/>
    <s v="search history"/>
  </r>
  <r>
    <x v="4"/>
    <s v="Congress"/>
    <s v="U.S. House"/>
    <s v="Senate"/>
  </r>
  <r>
    <x v="4"/>
    <s v="Federal Communications Commission"/>
    <s v="FCC"/>
    <m/>
  </r>
  <r>
    <x v="4"/>
    <s v="FCC rules"/>
    <m/>
    <m/>
  </r>
  <r>
    <x v="4"/>
    <s v="Advertiser"/>
    <s v="Marketer"/>
    <m/>
  </r>
  <r>
    <x v="4"/>
    <s v="Health Information"/>
    <s v="Medical problem"/>
    <s v="medical condition"/>
  </r>
  <r>
    <x v="4"/>
    <s v="Advocates"/>
    <s v="privacy advocates"/>
    <s v="civil liberties advocates"/>
  </r>
  <r>
    <x v="4"/>
    <s v="Virtual Private Network"/>
    <s v="VPN"/>
    <m/>
  </r>
  <r>
    <x v="4"/>
    <s v="Consumer Permission"/>
    <s v="Consumer Rights"/>
    <m/>
  </r>
  <r>
    <x v="5"/>
    <s v="coal miners"/>
    <m/>
    <m/>
  </r>
  <r>
    <x v="5"/>
    <s v="environmental regulation"/>
    <m/>
    <m/>
  </r>
  <r>
    <x v="6"/>
    <s v="administration"/>
    <m/>
    <m/>
  </r>
  <r>
    <x v="6"/>
    <s v="american Energy"/>
    <m/>
    <m/>
  </r>
  <r>
    <x v="6"/>
    <s v="bank"/>
    <m/>
    <m/>
  </r>
  <r>
    <x v="6"/>
    <s v="barack Obama"/>
    <m/>
    <m/>
  </r>
  <r>
    <x v="6"/>
    <s v="border"/>
    <m/>
    <m/>
  </r>
  <r>
    <x v="6"/>
    <s v="bridge"/>
    <m/>
    <m/>
  </r>
  <r>
    <x v="6"/>
    <s v="business"/>
    <m/>
    <m/>
  </r>
  <r>
    <x v="6"/>
    <s v="campaign"/>
    <m/>
    <m/>
  </r>
  <r>
    <x v="6"/>
    <s v="climate change"/>
    <m/>
    <m/>
  </r>
  <r>
    <x v="6"/>
    <s v="congress"/>
    <m/>
    <m/>
  </r>
  <r>
    <x v="6"/>
    <s v="conservative"/>
    <m/>
    <m/>
  </r>
  <r>
    <x v="6"/>
    <s v="democracy"/>
    <m/>
    <m/>
  </r>
  <r>
    <x v="6"/>
    <s v="democrat"/>
    <m/>
    <m/>
  </r>
  <r>
    <x v="6"/>
    <s v="democratic Party"/>
    <m/>
    <m/>
  </r>
  <r>
    <x v="6"/>
    <s v="economy"/>
    <m/>
    <m/>
  </r>
  <r>
    <x v="6"/>
    <s v="election"/>
    <m/>
    <m/>
  </r>
  <r>
    <x v="6"/>
    <s v="energy"/>
    <m/>
    <m/>
  </r>
  <r>
    <x v="6"/>
    <s v="environment"/>
    <m/>
    <m/>
  </r>
  <r>
    <x v="6"/>
    <s v="government"/>
    <m/>
    <m/>
  </r>
  <r>
    <x v="6"/>
    <s v="hack"/>
    <m/>
    <m/>
  </r>
  <r>
    <x v="6"/>
    <s v="hillary Clinton"/>
    <m/>
    <m/>
  </r>
  <r>
    <x v="6"/>
    <s v="house Republican"/>
    <m/>
    <m/>
  </r>
  <r>
    <x v="6"/>
    <s v="immigrant"/>
    <m/>
    <m/>
  </r>
  <r>
    <x v="6"/>
    <s v="immigration"/>
    <m/>
    <m/>
  </r>
  <r>
    <x v="6"/>
    <s v="intelligence Agency"/>
    <m/>
    <m/>
  </r>
  <r>
    <x v="6"/>
    <s v="keystone Pipeline"/>
    <m/>
    <m/>
  </r>
  <r>
    <x v="6"/>
    <s v="lawmaker"/>
    <m/>
    <m/>
  </r>
  <r>
    <x v="6"/>
    <s v="leader"/>
    <m/>
    <m/>
  </r>
  <r>
    <x v="6"/>
    <s v="legislation"/>
    <m/>
    <m/>
  </r>
  <r>
    <x v="6"/>
    <s v="media"/>
    <m/>
    <m/>
  </r>
  <r>
    <x v="6"/>
    <s v="mexico"/>
    <m/>
    <m/>
  </r>
  <r>
    <x v="6"/>
    <s v="money"/>
    <m/>
    <m/>
  </r>
  <r>
    <x v="6"/>
    <s v="moscow"/>
    <m/>
    <m/>
  </r>
  <r>
    <x v="6"/>
    <s v="obamacare"/>
    <m/>
    <m/>
  </r>
  <r>
    <x v="6"/>
    <s v="party"/>
    <m/>
    <m/>
  </r>
  <r>
    <x v="6"/>
    <s v="power"/>
    <m/>
    <m/>
  </r>
  <r>
    <x v="6"/>
    <s v="presidency"/>
    <m/>
    <m/>
  </r>
  <r>
    <x v="6"/>
    <s v="president"/>
    <m/>
    <m/>
  </r>
  <r>
    <x v="6"/>
    <s v="president Elect"/>
    <m/>
    <m/>
  </r>
  <r>
    <x v="6"/>
    <s v="regulation"/>
    <m/>
    <m/>
  </r>
  <r>
    <x v="6"/>
    <s v="republican"/>
    <m/>
    <m/>
  </r>
  <r>
    <x v="6"/>
    <s v="republican Lawmakers"/>
    <m/>
    <m/>
  </r>
  <r>
    <x v="6"/>
    <s v="republican Leaders"/>
    <m/>
    <m/>
  </r>
  <r>
    <x v="6"/>
    <s v="restriction"/>
    <m/>
    <m/>
  </r>
  <r>
    <x v="6"/>
    <s v="russia"/>
    <m/>
    <m/>
  </r>
  <r>
    <x v="6"/>
    <s v="russian"/>
    <m/>
    <m/>
  </r>
  <r>
    <x v="6"/>
    <s v="sanction"/>
    <m/>
    <m/>
  </r>
  <r>
    <x v="6"/>
    <s v="secretary"/>
    <m/>
    <m/>
  </r>
  <r>
    <x v="6"/>
    <s v="taxBreak"/>
    <m/>
    <m/>
  </r>
  <r>
    <x v="6"/>
    <s v="terrorist"/>
    <m/>
    <m/>
  </r>
  <r>
    <x v="6"/>
    <s v="transition Staff"/>
    <m/>
    <m/>
  </r>
  <r>
    <x v="6"/>
    <s v="trans Pacific Partnership"/>
    <m/>
    <m/>
  </r>
  <r>
    <x v="6"/>
    <s v="tweet"/>
    <m/>
    <m/>
  </r>
  <r>
    <x v="6"/>
    <s v="twitter"/>
    <m/>
    <m/>
  </r>
  <r>
    <x v="6"/>
    <s v="vladimirPutin"/>
    <m/>
    <m/>
  </r>
  <r>
    <x v="6"/>
    <s v="vote"/>
    <m/>
    <m/>
  </r>
  <r>
    <x v="6"/>
    <s v="voter"/>
    <m/>
    <m/>
  </r>
  <r>
    <x v="6"/>
    <s v="wall"/>
    <m/>
    <m/>
  </r>
  <r>
    <x v="6"/>
    <s v="war"/>
    <m/>
    <m/>
  </r>
  <r>
    <x v="6"/>
    <s v="washington"/>
    <m/>
    <m/>
  </r>
  <r>
    <x v="6"/>
    <s v="whiteHouse"/>
    <m/>
    <m/>
  </r>
  <r>
    <x v="7"/>
    <s v="certain Middle-Eastern countries"/>
    <m/>
    <m/>
  </r>
  <r>
    <x v="7"/>
    <s v="emergency stay"/>
    <m/>
    <m/>
  </r>
  <r>
    <x v="7"/>
    <s v="our country"/>
    <m/>
    <m/>
  </r>
  <r>
    <x v="7"/>
    <s v="refugees"/>
    <m/>
    <m/>
  </r>
  <r>
    <x v="7"/>
    <s v="Travel ban"/>
    <m/>
    <m/>
  </r>
  <r>
    <x v="8"/>
    <s v="Japan"/>
    <m/>
    <m/>
  </r>
  <r>
    <x v="8"/>
    <s v="Navarro"/>
    <m/>
    <m/>
  </r>
  <r>
    <x v="8"/>
    <s v="trade deficit"/>
    <m/>
    <m/>
  </r>
  <r>
    <x v="8"/>
    <s v="trading partners"/>
    <m/>
    <m/>
  </r>
  <r>
    <x v="9"/>
    <s v="Military action"/>
    <m/>
    <m/>
  </r>
  <r>
    <x v="9"/>
    <s v="Missile"/>
    <m/>
    <m/>
  </r>
  <r>
    <x v="9"/>
    <s v="North Korea"/>
    <m/>
    <m/>
  </r>
  <r>
    <x v="9"/>
    <s v="nuclear testing"/>
    <m/>
    <m/>
  </r>
  <r>
    <x v="9"/>
    <s v="Rex Tillerson"/>
    <m/>
    <m/>
  </r>
  <r>
    <x v="9"/>
    <s v="South Korea"/>
    <m/>
    <m/>
  </r>
  <r>
    <x v="9"/>
    <s v="threats"/>
    <m/>
    <m/>
  </r>
  <r>
    <x v="10"/>
    <s v="christopher steele"/>
    <m/>
    <m/>
  </r>
  <r>
    <x v="10"/>
    <s v="fbi"/>
    <m/>
    <m/>
  </r>
  <r>
    <x v="10"/>
    <s v="kremlin election involvement"/>
    <m/>
    <m/>
  </r>
  <r>
    <x v="10"/>
    <s v="mickhail kulagin"/>
    <m/>
    <m/>
  </r>
  <r>
    <x v="11"/>
    <s v="bankruptcy"/>
    <m/>
    <m/>
  </r>
  <r>
    <x v="11"/>
    <s v="bill"/>
    <m/>
    <m/>
  </r>
  <r>
    <x v="11"/>
    <s v="Healthcare"/>
    <m/>
    <m/>
  </r>
  <r>
    <x v="11"/>
    <s v="reform"/>
    <m/>
    <m/>
  </r>
  <r>
    <x v="12"/>
    <s v="foreign country"/>
    <m/>
    <m/>
  </r>
  <r>
    <x v="12"/>
    <s v="lawful restriction"/>
    <m/>
    <m/>
  </r>
  <r>
    <x v="12"/>
    <s v="public safety"/>
    <m/>
    <m/>
  </r>
  <r>
    <x v="12"/>
    <s v="travel "/>
    <m/>
    <m/>
  </r>
  <r>
    <x v="12"/>
    <s v="United States"/>
    <m/>
    <m/>
  </r>
  <r>
    <x v="13"/>
    <s v="American Health Care Act"/>
    <m/>
    <m/>
  </r>
  <r>
    <x v="13"/>
    <s v="deductibles"/>
    <m/>
    <m/>
  </r>
  <r>
    <x v="13"/>
    <s v="premiums"/>
    <m/>
    <m/>
  </r>
  <r>
    <x v="13"/>
    <s v="repeal and replace"/>
    <m/>
    <m/>
  </r>
  <r>
    <x v="13"/>
    <s v="Ryan"/>
    <m/>
    <m/>
  </r>
  <r>
    <x v="14"/>
    <s v="construction"/>
    <m/>
    <m/>
  </r>
  <r>
    <x v="14"/>
    <s v="cost"/>
    <m/>
    <m/>
  </r>
  <r>
    <x v="14"/>
    <s v="Department of Homeland Security"/>
    <m/>
    <m/>
  </r>
  <r>
    <x v="14"/>
    <s v="U.S. Mexico border"/>
    <m/>
    <m/>
  </r>
  <r>
    <x v="15"/>
    <s v="Community"/>
    <m/>
    <m/>
  </r>
  <r>
    <x v="15"/>
    <s v="Small Business"/>
    <m/>
    <m/>
  </r>
  <r>
    <x v="15"/>
    <s v="Small Business Confidence"/>
    <m/>
    <m/>
  </r>
  <r>
    <x v="15"/>
    <s v="Affordable Care Act"/>
    <s v="Health care initiative"/>
    <s v="Obama Care"/>
  </r>
  <r>
    <x v="15"/>
    <s v="Regulations"/>
    <s v="Rules"/>
    <m/>
  </r>
  <r>
    <x v="15"/>
    <s v="Small business Community"/>
    <m/>
    <m/>
  </r>
  <r>
    <x v="15"/>
    <s v="United States Economy"/>
    <s v="Natioanal economy"/>
    <m/>
  </r>
  <r>
    <x v="15"/>
    <s v="Small business confidence"/>
    <s v="Small business confidence index"/>
    <m/>
  </r>
  <r>
    <x v="15"/>
    <s v="tax overhaul"/>
    <s v="low tax"/>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1:B18" firstHeaderRow="1" firstDataRow="1" firstDataCol="1"/>
  <pivotFields count="4">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s>
  <rowFields count="1">
    <field x="0"/>
  </rowFields>
  <rowItems count="17">
    <i>
      <x/>
    </i>
    <i>
      <x v="1"/>
    </i>
    <i>
      <x v="2"/>
    </i>
    <i>
      <x v="3"/>
    </i>
    <i>
      <x v="4"/>
    </i>
    <i>
      <x v="5"/>
    </i>
    <i>
      <x v="6"/>
    </i>
    <i>
      <x v="7"/>
    </i>
    <i>
      <x v="8"/>
    </i>
    <i>
      <x v="9"/>
    </i>
    <i>
      <x v="10"/>
    </i>
    <i>
      <x v="11"/>
    </i>
    <i>
      <x v="12"/>
    </i>
    <i>
      <x v="13"/>
    </i>
    <i>
      <x v="14"/>
    </i>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opLeftCell="A104" workbookViewId="0">
      <selection activeCell="A2" sqref="A2:B132"/>
    </sheetView>
  </sheetViews>
  <sheetFormatPr baseColWidth="10" defaultColWidth="8.83203125" defaultRowHeight="15" x14ac:dyDescent="0.2"/>
  <cols>
    <col min="1" max="1" width="12.6640625" bestFit="1" customWidth="1"/>
    <col min="2" max="2" width="29.1640625" style="1" bestFit="1" customWidth="1"/>
    <col min="3" max="3" width="17.6640625" bestFit="1" customWidth="1"/>
    <col min="4" max="4" width="17.33203125" bestFit="1" customWidth="1"/>
  </cols>
  <sheetData>
    <row r="1" spans="1:5" x14ac:dyDescent="0.2">
      <c r="A1" s="3" t="s">
        <v>122</v>
      </c>
      <c r="B1" s="4" t="s">
        <v>31</v>
      </c>
      <c r="C1" s="4" t="s">
        <v>141</v>
      </c>
      <c r="D1" s="4" t="s">
        <v>140</v>
      </c>
      <c r="E1" s="4" t="s">
        <v>153</v>
      </c>
    </row>
    <row r="2" spans="1:5" x14ac:dyDescent="0.2">
      <c r="A2" s="2" t="s">
        <v>54</v>
      </c>
      <c r="B2" s="7" t="s">
        <v>49</v>
      </c>
      <c r="C2" s="8"/>
      <c r="D2" s="8"/>
    </row>
    <row r="3" spans="1:5" x14ac:dyDescent="0.2">
      <c r="A3" s="2" t="s">
        <v>54</v>
      </c>
      <c r="B3" s="7" t="s">
        <v>52</v>
      </c>
      <c r="C3" s="8"/>
      <c r="D3" s="8"/>
    </row>
    <row r="4" spans="1:5" x14ac:dyDescent="0.2">
      <c r="A4" s="2" t="s">
        <v>54</v>
      </c>
      <c r="B4" s="7" t="s">
        <v>51</v>
      </c>
      <c r="C4" s="8"/>
      <c r="D4" s="8"/>
    </row>
    <row r="5" spans="1:5" x14ac:dyDescent="0.2">
      <c r="A5" s="2" t="s">
        <v>54</v>
      </c>
      <c r="B5" s="7" t="s">
        <v>50</v>
      </c>
      <c r="C5" s="8"/>
      <c r="D5" s="8"/>
    </row>
    <row r="6" spans="1:5" x14ac:dyDescent="0.2">
      <c r="A6" s="2" t="s">
        <v>54</v>
      </c>
      <c r="B6" s="7" t="s">
        <v>53</v>
      </c>
      <c r="C6" s="8"/>
      <c r="D6" s="8"/>
    </row>
    <row r="7" spans="1:5" x14ac:dyDescent="0.2">
      <c r="A7" s="2" t="s">
        <v>48</v>
      </c>
      <c r="B7" s="7" t="s">
        <v>46</v>
      </c>
      <c r="C7" s="8"/>
      <c r="D7" s="8"/>
    </row>
    <row r="8" spans="1:5" x14ac:dyDescent="0.2">
      <c r="A8" s="2" t="s">
        <v>48</v>
      </c>
      <c r="B8" s="7" t="s">
        <v>47</v>
      </c>
      <c r="C8" s="8"/>
      <c r="D8" s="8"/>
    </row>
    <row r="9" spans="1:5" x14ac:dyDescent="0.2">
      <c r="A9" s="2" t="s">
        <v>48</v>
      </c>
      <c r="B9" s="7" t="s">
        <v>45</v>
      </c>
      <c r="C9" s="8"/>
      <c r="D9" s="8"/>
    </row>
    <row r="10" spans="1:5" x14ac:dyDescent="0.2">
      <c r="A10" s="2" t="s">
        <v>0</v>
      </c>
      <c r="B10" s="9" t="s">
        <v>3</v>
      </c>
      <c r="C10" s="8"/>
      <c r="D10" s="8"/>
    </row>
    <row r="11" spans="1:5" x14ac:dyDescent="0.2">
      <c r="A11" s="2" t="s">
        <v>123</v>
      </c>
      <c r="B11" s="9" t="s">
        <v>121</v>
      </c>
      <c r="C11" s="8"/>
      <c r="D11" s="8"/>
    </row>
    <row r="12" spans="1:5" x14ac:dyDescent="0.2">
      <c r="A12" s="2" t="s">
        <v>23</v>
      </c>
      <c r="B12" s="7" t="s">
        <v>18</v>
      </c>
      <c r="C12" s="8" t="s">
        <v>151</v>
      </c>
      <c r="D12" s="8" t="s">
        <v>152</v>
      </c>
      <c r="E12" s="6" t="s">
        <v>154</v>
      </c>
    </row>
    <row r="13" spans="1:5" x14ac:dyDescent="0.2">
      <c r="A13" s="2" t="s">
        <v>23</v>
      </c>
      <c r="B13" s="7" t="s">
        <v>20</v>
      </c>
      <c r="C13" s="8"/>
      <c r="D13" s="8"/>
    </row>
    <row r="14" spans="1:5" x14ac:dyDescent="0.2">
      <c r="A14" s="2" t="s">
        <v>23</v>
      </c>
      <c r="B14" s="7" t="s">
        <v>21</v>
      </c>
      <c r="C14" s="8"/>
      <c r="D14" s="8"/>
    </row>
    <row r="15" spans="1:5" x14ac:dyDescent="0.2">
      <c r="A15" s="2" t="s">
        <v>23</v>
      </c>
      <c r="B15" s="7" t="s">
        <v>155</v>
      </c>
      <c r="C15" s="8" t="s">
        <v>156</v>
      </c>
      <c r="D15" s="8" t="s">
        <v>157</v>
      </c>
    </row>
    <row r="16" spans="1:5" x14ac:dyDescent="0.2">
      <c r="A16" s="2" t="s">
        <v>23</v>
      </c>
      <c r="B16" s="7" t="s">
        <v>158</v>
      </c>
      <c r="C16" s="8" t="s">
        <v>159</v>
      </c>
      <c r="D16" s="8"/>
    </row>
    <row r="17" spans="1:4" x14ac:dyDescent="0.2">
      <c r="A17" s="2" t="s">
        <v>23</v>
      </c>
      <c r="B17" s="7" t="s">
        <v>160</v>
      </c>
      <c r="C17" s="8"/>
      <c r="D17" s="8"/>
    </row>
    <row r="18" spans="1:4" x14ac:dyDescent="0.2">
      <c r="A18" s="2" t="s">
        <v>23</v>
      </c>
      <c r="B18" s="7" t="s">
        <v>161</v>
      </c>
      <c r="C18" s="8" t="s">
        <v>162</v>
      </c>
      <c r="D18" s="8"/>
    </row>
    <row r="19" spans="1:4" x14ac:dyDescent="0.2">
      <c r="A19" s="2" t="s">
        <v>23</v>
      </c>
      <c r="B19" s="7" t="s">
        <v>163</v>
      </c>
      <c r="C19" s="8" t="s">
        <v>164</v>
      </c>
      <c r="D19" s="8" t="s">
        <v>165</v>
      </c>
    </row>
    <row r="20" spans="1:4" x14ac:dyDescent="0.2">
      <c r="A20" s="2" t="s">
        <v>23</v>
      </c>
      <c r="B20" s="7" t="s">
        <v>166</v>
      </c>
      <c r="C20" s="8" t="s">
        <v>167</v>
      </c>
      <c r="D20" s="8" t="s">
        <v>168</v>
      </c>
    </row>
    <row r="21" spans="1:4" x14ac:dyDescent="0.2">
      <c r="A21" s="2" t="s">
        <v>23</v>
      </c>
      <c r="B21" s="7" t="s">
        <v>19</v>
      </c>
      <c r="C21" s="8" t="s">
        <v>169</v>
      </c>
      <c r="D21" s="8"/>
    </row>
    <row r="22" spans="1:4" x14ac:dyDescent="0.2">
      <c r="A22" s="2" t="s">
        <v>23</v>
      </c>
      <c r="B22" s="7" t="s">
        <v>22</v>
      </c>
      <c r="C22" s="8" t="s">
        <v>170</v>
      </c>
      <c r="D22" s="8"/>
    </row>
    <row r="23" spans="1:4" x14ac:dyDescent="0.2">
      <c r="A23" s="2" t="s">
        <v>8</v>
      </c>
      <c r="B23" s="10" t="s">
        <v>7</v>
      </c>
      <c r="C23" s="8"/>
      <c r="D23" s="8"/>
    </row>
    <row r="24" spans="1:4" x14ac:dyDescent="0.2">
      <c r="A24" s="2" t="s">
        <v>8</v>
      </c>
      <c r="B24" s="10" t="s">
        <v>6</v>
      </c>
      <c r="C24" s="8"/>
      <c r="D24" s="8"/>
    </row>
    <row r="25" spans="1:4" x14ac:dyDescent="0.2">
      <c r="A25" s="2" t="s">
        <v>120</v>
      </c>
      <c r="B25" s="7" t="s">
        <v>79</v>
      </c>
      <c r="C25" s="8"/>
      <c r="D25" s="8"/>
    </row>
    <row r="26" spans="1:4" x14ac:dyDescent="0.2">
      <c r="A26" s="2" t="s">
        <v>120</v>
      </c>
      <c r="B26" s="7" t="s">
        <v>124</v>
      </c>
      <c r="C26" s="8"/>
      <c r="D26" s="8"/>
    </row>
    <row r="27" spans="1:4" x14ac:dyDescent="0.2">
      <c r="A27" s="2" t="s">
        <v>120</v>
      </c>
      <c r="B27" s="7" t="s">
        <v>80</v>
      </c>
      <c r="C27" s="8"/>
      <c r="D27" s="8"/>
    </row>
    <row r="28" spans="1:4" x14ac:dyDescent="0.2">
      <c r="A28" s="2" t="s">
        <v>120</v>
      </c>
      <c r="B28" s="7" t="s">
        <v>125</v>
      </c>
      <c r="C28" s="8"/>
      <c r="D28" s="8"/>
    </row>
    <row r="29" spans="1:4" x14ac:dyDescent="0.2">
      <c r="A29" s="2" t="s">
        <v>120</v>
      </c>
      <c r="B29" s="7" t="s">
        <v>26</v>
      </c>
      <c r="C29" s="8"/>
      <c r="D29" s="8"/>
    </row>
    <row r="30" spans="1:4" x14ac:dyDescent="0.2">
      <c r="A30" s="2" t="s">
        <v>120</v>
      </c>
      <c r="B30" s="7" t="s">
        <v>81</v>
      </c>
      <c r="C30" s="8"/>
      <c r="D30" s="8"/>
    </row>
    <row r="31" spans="1:4" x14ac:dyDescent="0.2">
      <c r="A31" s="2" t="s">
        <v>120</v>
      </c>
      <c r="B31" s="7" t="s">
        <v>82</v>
      </c>
      <c r="C31" s="8"/>
      <c r="D31" s="8"/>
    </row>
    <row r="32" spans="1:4" x14ac:dyDescent="0.2">
      <c r="A32" s="2" t="s">
        <v>120</v>
      </c>
      <c r="B32" s="7" t="s">
        <v>83</v>
      </c>
      <c r="C32" s="8"/>
      <c r="D32" s="8"/>
    </row>
    <row r="33" spans="1:4" x14ac:dyDescent="0.2">
      <c r="A33" s="2" t="s">
        <v>120</v>
      </c>
      <c r="B33" s="7" t="s">
        <v>126</v>
      </c>
      <c r="C33" s="8"/>
      <c r="D33" s="8"/>
    </row>
    <row r="34" spans="1:4" x14ac:dyDescent="0.2">
      <c r="A34" s="2" t="s">
        <v>120</v>
      </c>
      <c r="B34" s="7" t="s">
        <v>84</v>
      </c>
      <c r="C34" s="8"/>
      <c r="D34" s="8"/>
    </row>
    <row r="35" spans="1:4" x14ac:dyDescent="0.2">
      <c r="A35" s="2" t="s">
        <v>120</v>
      </c>
      <c r="B35" s="7" t="s">
        <v>85</v>
      </c>
      <c r="C35" s="8"/>
      <c r="D35" s="8"/>
    </row>
    <row r="36" spans="1:4" x14ac:dyDescent="0.2">
      <c r="A36" s="2" t="s">
        <v>120</v>
      </c>
      <c r="B36" s="7" t="s">
        <v>86</v>
      </c>
      <c r="C36" s="11"/>
      <c r="D36" s="11"/>
    </row>
    <row r="37" spans="1:4" x14ac:dyDescent="0.2">
      <c r="A37" s="2" t="s">
        <v>120</v>
      </c>
      <c r="B37" s="7" t="s">
        <v>87</v>
      </c>
      <c r="C37" s="11"/>
      <c r="D37" s="11"/>
    </row>
    <row r="38" spans="1:4" x14ac:dyDescent="0.2">
      <c r="A38" s="2" t="s">
        <v>120</v>
      </c>
      <c r="B38" s="7" t="s">
        <v>127</v>
      </c>
      <c r="C38" s="8"/>
      <c r="D38" s="8"/>
    </row>
    <row r="39" spans="1:4" x14ac:dyDescent="0.2">
      <c r="A39" s="2" t="s">
        <v>120</v>
      </c>
      <c r="B39" s="7" t="s">
        <v>88</v>
      </c>
      <c r="C39" s="8"/>
      <c r="D39" s="8"/>
    </row>
    <row r="40" spans="1:4" x14ac:dyDescent="0.2">
      <c r="A40" s="2" t="s">
        <v>120</v>
      </c>
      <c r="B40" s="7" t="s">
        <v>89</v>
      </c>
      <c r="C40" s="8"/>
      <c r="D40" s="8"/>
    </row>
    <row r="41" spans="1:4" x14ac:dyDescent="0.2">
      <c r="A41" s="2" t="s">
        <v>120</v>
      </c>
      <c r="B41" s="7" t="s">
        <v>1</v>
      </c>
      <c r="C41" s="8"/>
      <c r="D41" s="8"/>
    </row>
    <row r="42" spans="1:4" x14ac:dyDescent="0.2">
      <c r="A42" s="2" t="s">
        <v>120</v>
      </c>
      <c r="B42" s="7" t="s">
        <v>2</v>
      </c>
      <c r="C42" s="8"/>
      <c r="D42" s="8"/>
    </row>
    <row r="43" spans="1:4" x14ac:dyDescent="0.2">
      <c r="A43" s="2" t="s">
        <v>120</v>
      </c>
      <c r="B43" s="7" t="s">
        <v>90</v>
      </c>
      <c r="C43" s="8"/>
      <c r="D43" s="8"/>
    </row>
    <row r="44" spans="1:4" x14ac:dyDescent="0.2">
      <c r="A44" s="2" t="s">
        <v>120</v>
      </c>
      <c r="B44" s="7" t="s">
        <v>91</v>
      </c>
      <c r="C44" s="8"/>
      <c r="D44" s="8"/>
    </row>
    <row r="45" spans="1:4" x14ac:dyDescent="0.2">
      <c r="A45" s="2" t="s">
        <v>120</v>
      </c>
      <c r="B45" s="7" t="s">
        <v>128</v>
      </c>
      <c r="C45" s="8"/>
      <c r="D45" s="8"/>
    </row>
    <row r="46" spans="1:4" x14ac:dyDescent="0.2">
      <c r="A46" s="2" t="s">
        <v>120</v>
      </c>
      <c r="B46" s="7" t="s">
        <v>129</v>
      </c>
      <c r="C46" s="8"/>
      <c r="D46" s="8"/>
    </row>
    <row r="47" spans="1:4" x14ac:dyDescent="0.2">
      <c r="A47" s="2" t="s">
        <v>120</v>
      </c>
      <c r="B47" s="7" t="s">
        <v>92</v>
      </c>
      <c r="C47" s="8"/>
      <c r="D47" s="8"/>
    </row>
    <row r="48" spans="1:4" x14ac:dyDescent="0.2">
      <c r="A48" s="2" t="s">
        <v>120</v>
      </c>
      <c r="B48" s="7" t="s">
        <v>93</v>
      </c>
      <c r="C48" s="8"/>
      <c r="D48" s="8"/>
    </row>
    <row r="49" spans="1:4" x14ac:dyDescent="0.2">
      <c r="A49" s="2" t="s">
        <v>120</v>
      </c>
      <c r="B49" s="7" t="s">
        <v>130</v>
      </c>
      <c r="C49" s="8"/>
      <c r="D49" s="8"/>
    </row>
    <row r="50" spans="1:4" x14ac:dyDescent="0.2">
      <c r="A50" s="2" t="s">
        <v>120</v>
      </c>
      <c r="B50" s="7" t="s">
        <v>131</v>
      </c>
      <c r="C50" s="8"/>
      <c r="D50" s="8"/>
    </row>
    <row r="51" spans="1:4" x14ac:dyDescent="0.2">
      <c r="A51" s="2" t="s">
        <v>120</v>
      </c>
      <c r="B51" s="7" t="s">
        <v>94</v>
      </c>
      <c r="C51" s="11"/>
      <c r="D51" s="11"/>
    </row>
    <row r="52" spans="1:4" x14ac:dyDescent="0.2">
      <c r="A52" s="2" t="s">
        <v>120</v>
      </c>
      <c r="B52" s="7" t="s">
        <v>95</v>
      </c>
      <c r="C52" s="11"/>
      <c r="D52" s="11"/>
    </row>
    <row r="53" spans="1:4" x14ac:dyDescent="0.2">
      <c r="A53" s="2" t="s">
        <v>120</v>
      </c>
      <c r="B53" s="7" t="s">
        <v>96</v>
      </c>
      <c r="C53" s="11"/>
      <c r="D53" s="11"/>
    </row>
    <row r="54" spans="1:4" x14ac:dyDescent="0.2">
      <c r="A54" s="2" t="s">
        <v>120</v>
      </c>
      <c r="B54" s="7" t="s">
        <v>97</v>
      </c>
      <c r="C54" s="8"/>
      <c r="D54" s="8"/>
    </row>
    <row r="55" spans="1:4" x14ac:dyDescent="0.2">
      <c r="A55" s="2" t="s">
        <v>120</v>
      </c>
      <c r="B55" s="7" t="s">
        <v>98</v>
      </c>
      <c r="C55" s="8"/>
      <c r="D55" s="8"/>
    </row>
    <row r="56" spans="1:4" x14ac:dyDescent="0.2">
      <c r="A56" s="2" t="s">
        <v>120</v>
      </c>
      <c r="B56" s="7" t="s">
        <v>99</v>
      </c>
      <c r="C56" s="8"/>
      <c r="D56" s="8"/>
    </row>
    <row r="57" spans="1:4" x14ac:dyDescent="0.2">
      <c r="A57" s="2" t="s">
        <v>120</v>
      </c>
      <c r="B57" s="7" t="s">
        <v>100</v>
      </c>
      <c r="C57" s="8"/>
      <c r="D57" s="8"/>
    </row>
    <row r="58" spans="1:4" x14ac:dyDescent="0.2">
      <c r="A58" s="2" t="s">
        <v>120</v>
      </c>
      <c r="B58" s="7" t="s">
        <v>101</v>
      </c>
      <c r="C58" s="8"/>
      <c r="D58" s="8"/>
    </row>
    <row r="59" spans="1:4" x14ac:dyDescent="0.2">
      <c r="A59" s="2" t="s">
        <v>120</v>
      </c>
      <c r="B59" s="7" t="s">
        <v>102</v>
      </c>
      <c r="C59" s="8"/>
      <c r="D59" s="8"/>
    </row>
    <row r="60" spans="1:4" x14ac:dyDescent="0.2">
      <c r="A60" s="2" t="s">
        <v>120</v>
      </c>
      <c r="B60" s="7" t="s">
        <v>103</v>
      </c>
      <c r="C60" s="8"/>
      <c r="D60" s="8"/>
    </row>
    <row r="61" spans="1:4" x14ac:dyDescent="0.2">
      <c r="A61" s="2" t="s">
        <v>120</v>
      </c>
      <c r="B61" s="7" t="s">
        <v>104</v>
      </c>
      <c r="C61" s="8"/>
      <c r="D61" s="8"/>
    </row>
    <row r="62" spans="1:4" x14ac:dyDescent="0.2">
      <c r="A62" s="2" t="s">
        <v>120</v>
      </c>
      <c r="B62" s="7" t="s">
        <v>5</v>
      </c>
      <c r="C62" s="8"/>
      <c r="D62" s="8"/>
    </row>
    <row r="63" spans="1:4" x14ac:dyDescent="0.2">
      <c r="A63" s="2" t="s">
        <v>120</v>
      </c>
      <c r="B63" s="7" t="s">
        <v>132</v>
      </c>
      <c r="C63" s="8"/>
      <c r="D63" s="8"/>
    </row>
    <row r="64" spans="1:4" x14ac:dyDescent="0.2">
      <c r="A64" s="2" t="s">
        <v>120</v>
      </c>
      <c r="B64" s="7" t="s">
        <v>4</v>
      </c>
      <c r="C64" s="8"/>
      <c r="D64" s="8"/>
    </row>
    <row r="65" spans="1:4" x14ac:dyDescent="0.2">
      <c r="A65" s="2" t="s">
        <v>120</v>
      </c>
      <c r="B65" s="7" t="s">
        <v>105</v>
      </c>
      <c r="C65" s="8"/>
      <c r="D65" s="8"/>
    </row>
    <row r="66" spans="1:4" x14ac:dyDescent="0.2">
      <c r="A66" s="2" t="s">
        <v>120</v>
      </c>
      <c r="B66" s="7" t="s">
        <v>133</v>
      </c>
      <c r="C66" s="8"/>
      <c r="D66" s="8"/>
    </row>
    <row r="67" spans="1:4" x14ac:dyDescent="0.2">
      <c r="A67" s="2" t="s">
        <v>120</v>
      </c>
      <c r="B67" s="7" t="s">
        <v>134</v>
      </c>
      <c r="C67" s="8"/>
      <c r="D67" s="8"/>
    </row>
    <row r="68" spans="1:4" x14ac:dyDescent="0.2">
      <c r="A68" s="2" t="s">
        <v>120</v>
      </c>
      <c r="B68" s="7" t="s">
        <v>106</v>
      </c>
      <c r="C68" s="8"/>
      <c r="D68" s="8"/>
    </row>
    <row r="69" spans="1:4" x14ac:dyDescent="0.2">
      <c r="A69" s="2" t="s">
        <v>120</v>
      </c>
      <c r="B69" s="7" t="s">
        <v>107</v>
      </c>
      <c r="C69" s="8"/>
      <c r="D69" s="8"/>
    </row>
    <row r="70" spans="1:4" x14ac:dyDescent="0.2">
      <c r="A70" s="2" t="s">
        <v>120</v>
      </c>
      <c r="B70" s="7" t="s">
        <v>108</v>
      </c>
      <c r="C70" s="8"/>
      <c r="D70" s="8"/>
    </row>
    <row r="71" spans="1:4" x14ac:dyDescent="0.2">
      <c r="A71" s="2" t="s">
        <v>120</v>
      </c>
      <c r="B71" s="7" t="s">
        <v>109</v>
      </c>
      <c r="C71" s="8"/>
      <c r="D71" s="8"/>
    </row>
    <row r="72" spans="1:4" x14ac:dyDescent="0.2">
      <c r="A72" s="2" t="s">
        <v>120</v>
      </c>
      <c r="B72" s="7" t="s">
        <v>110</v>
      </c>
      <c r="C72" s="8"/>
      <c r="D72" s="8"/>
    </row>
    <row r="73" spans="1:4" x14ac:dyDescent="0.2">
      <c r="A73" s="2" t="s">
        <v>120</v>
      </c>
      <c r="B73" s="7" t="s">
        <v>111</v>
      </c>
      <c r="C73" s="8"/>
      <c r="D73" s="8"/>
    </row>
    <row r="74" spans="1:4" x14ac:dyDescent="0.2">
      <c r="A74" s="2" t="s">
        <v>120</v>
      </c>
      <c r="B74" s="7" t="s">
        <v>112</v>
      </c>
      <c r="C74" s="8"/>
      <c r="D74" s="8"/>
    </row>
    <row r="75" spans="1:4" x14ac:dyDescent="0.2">
      <c r="A75" s="2" t="s">
        <v>120</v>
      </c>
      <c r="B75" s="7" t="s">
        <v>135</v>
      </c>
      <c r="C75" s="8"/>
      <c r="D75" s="8"/>
    </row>
    <row r="76" spans="1:4" x14ac:dyDescent="0.2">
      <c r="A76" s="2" t="s">
        <v>120</v>
      </c>
      <c r="B76" s="7" t="s">
        <v>136</v>
      </c>
      <c r="C76" s="8"/>
      <c r="D76" s="8"/>
    </row>
    <row r="77" spans="1:4" x14ac:dyDescent="0.2">
      <c r="A77" s="2" t="s">
        <v>120</v>
      </c>
      <c r="B77" s="7" t="s">
        <v>113</v>
      </c>
      <c r="C77" s="8"/>
      <c r="D77" s="8"/>
    </row>
    <row r="78" spans="1:4" x14ac:dyDescent="0.2">
      <c r="A78" s="2" t="s">
        <v>120</v>
      </c>
      <c r="B78" s="7" t="s">
        <v>114</v>
      </c>
      <c r="C78" s="8"/>
      <c r="D78" s="8"/>
    </row>
    <row r="79" spans="1:4" x14ac:dyDescent="0.2">
      <c r="A79" s="2" t="s">
        <v>120</v>
      </c>
      <c r="B79" s="7" t="s">
        <v>115</v>
      </c>
      <c r="C79" s="8"/>
      <c r="D79" s="8"/>
    </row>
    <row r="80" spans="1:4" x14ac:dyDescent="0.2">
      <c r="A80" s="2" t="s">
        <v>120</v>
      </c>
      <c r="B80" s="7" t="s">
        <v>37</v>
      </c>
      <c r="C80" s="8"/>
      <c r="D80" s="8"/>
    </row>
    <row r="81" spans="1:4" x14ac:dyDescent="0.2">
      <c r="A81" s="2" t="s">
        <v>120</v>
      </c>
      <c r="B81" s="7" t="s">
        <v>116</v>
      </c>
      <c r="C81" s="8"/>
      <c r="D81" s="8"/>
    </row>
    <row r="82" spans="1:4" x14ac:dyDescent="0.2">
      <c r="A82" s="2" t="s">
        <v>120</v>
      </c>
      <c r="B82" s="7" t="s">
        <v>10</v>
      </c>
      <c r="C82" s="8"/>
      <c r="D82" s="8"/>
    </row>
    <row r="83" spans="1:4" x14ac:dyDescent="0.2">
      <c r="A83" s="2" t="s">
        <v>120</v>
      </c>
      <c r="B83" s="7" t="s">
        <v>117</v>
      </c>
      <c r="C83" s="8"/>
      <c r="D83" s="8"/>
    </row>
    <row r="84" spans="1:4" x14ac:dyDescent="0.2">
      <c r="A84" s="2" t="s">
        <v>120</v>
      </c>
      <c r="B84" s="7" t="s">
        <v>118</v>
      </c>
      <c r="C84" s="8"/>
      <c r="D84" s="8"/>
    </row>
    <row r="85" spans="1:4" x14ac:dyDescent="0.2">
      <c r="A85" s="2" t="s">
        <v>120</v>
      </c>
      <c r="B85" s="7" t="s">
        <v>119</v>
      </c>
      <c r="C85" s="8"/>
      <c r="D85" s="8"/>
    </row>
    <row r="86" spans="1:4" x14ac:dyDescent="0.2">
      <c r="A86" s="2" t="s">
        <v>44</v>
      </c>
      <c r="B86" s="7" t="s">
        <v>42</v>
      </c>
      <c r="C86" s="8"/>
      <c r="D86" s="8"/>
    </row>
    <row r="87" spans="1:4" x14ac:dyDescent="0.2">
      <c r="A87" s="2" t="s">
        <v>44</v>
      </c>
      <c r="B87" s="7" t="s">
        <v>41</v>
      </c>
      <c r="C87" s="8"/>
      <c r="D87" s="8"/>
    </row>
    <row r="88" spans="1:4" x14ac:dyDescent="0.2">
      <c r="A88" s="2" t="s">
        <v>44</v>
      </c>
      <c r="B88" s="7" t="s">
        <v>43</v>
      </c>
      <c r="C88" s="8"/>
      <c r="D88" s="8"/>
    </row>
    <row r="89" spans="1:4" x14ac:dyDescent="0.2">
      <c r="A89" s="2" t="s">
        <v>44</v>
      </c>
      <c r="B89" s="7" t="s">
        <v>39</v>
      </c>
      <c r="C89" s="8"/>
      <c r="D89" s="8"/>
    </row>
    <row r="90" spans="1:4" x14ac:dyDescent="0.2">
      <c r="A90" s="2" t="s">
        <v>44</v>
      </c>
      <c r="B90" s="7" t="s">
        <v>40</v>
      </c>
      <c r="C90" s="8"/>
      <c r="D90" s="8"/>
    </row>
    <row r="91" spans="1:4" x14ac:dyDescent="0.2">
      <c r="A91" s="2" t="s">
        <v>78</v>
      </c>
      <c r="B91" s="9" t="s">
        <v>74</v>
      </c>
      <c r="C91" s="8"/>
      <c r="D91" s="8"/>
    </row>
    <row r="92" spans="1:4" x14ac:dyDescent="0.2">
      <c r="A92" s="2" t="s">
        <v>78</v>
      </c>
      <c r="B92" s="9" t="s">
        <v>76</v>
      </c>
      <c r="C92" s="8"/>
      <c r="D92" s="8"/>
    </row>
    <row r="93" spans="1:4" x14ac:dyDescent="0.2">
      <c r="A93" s="2" t="s">
        <v>78</v>
      </c>
      <c r="B93" s="9" t="s">
        <v>75</v>
      </c>
      <c r="C93" s="8"/>
      <c r="D93" s="8"/>
    </row>
    <row r="94" spans="1:4" x14ac:dyDescent="0.2">
      <c r="A94" s="2" t="s">
        <v>78</v>
      </c>
      <c r="B94" s="9" t="s">
        <v>77</v>
      </c>
      <c r="C94" s="8"/>
      <c r="D94" s="8"/>
    </row>
    <row r="95" spans="1:4" x14ac:dyDescent="0.2">
      <c r="A95" s="2" t="s">
        <v>62</v>
      </c>
      <c r="B95" s="10" t="s">
        <v>58</v>
      </c>
      <c r="C95" s="8"/>
      <c r="D95" s="8"/>
    </row>
    <row r="96" spans="1:4" x14ac:dyDescent="0.2">
      <c r="A96" s="2" t="s">
        <v>62</v>
      </c>
      <c r="B96" s="10" t="s">
        <v>60</v>
      </c>
      <c r="C96" s="8"/>
      <c r="D96" s="8"/>
    </row>
    <row r="97" spans="1:4" x14ac:dyDescent="0.2">
      <c r="A97" s="2" t="s">
        <v>62</v>
      </c>
      <c r="B97" s="10" t="s">
        <v>56</v>
      </c>
      <c r="C97" s="8"/>
      <c r="D97" s="8"/>
    </row>
    <row r="98" spans="1:4" x14ac:dyDescent="0.2">
      <c r="A98" s="2" t="s">
        <v>62</v>
      </c>
      <c r="B98" s="7" t="s">
        <v>61</v>
      </c>
      <c r="C98" s="8"/>
      <c r="D98" s="8"/>
    </row>
    <row r="99" spans="1:4" x14ac:dyDescent="0.2">
      <c r="A99" s="2" t="s">
        <v>62</v>
      </c>
      <c r="B99" s="10" t="s">
        <v>55</v>
      </c>
      <c r="C99" s="8"/>
      <c r="D99" s="8"/>
    </row>
    <row r="100" spans="1:4" x14ac:dyDescent="0.2">
      <c r="A100" s="2" t="s">
        <v>62</v>
      </c>
      <c r="B100" s="10" t="s">
        <v>57</v>
      </c>
      <c r="C100" s="8"/>
      <c r="D100" s="8"/>
    </row>
    <row r="101" spans="1:4" x14ac:dyDescent="0.2">
      <c r="A101" s="2" t="s">
        <v>62</v>
      </c>
      <c r="B101" s="10" t="s">
        <v>59</v>
      </c>
      <c r="C101" s="8"/>
      <c r="D101" s="8"/>
    </row>
    <row r="102" spans="1:4" x14ac:dyDescent="0.2">
      <c r="A102" s="2" t="s">
        <v>25</v>
      </c>
      <c r="B102" s="7" t="s">
        <v>28</v>
      </c>
      <c r="C102" s="8"/>
      <c r="D102" s="8"/>
    </row>
    <row r="103" spans="1:4" x14ac:dyDescent="0.2">
      <c r="A103" s="2" t="s">
        <v>25</v>
      </c>
      <c r="B103" s="7" t="s">
        <v>24</v>
      </c>
      <c r="C103" s="8"/>
      <c r="D103" s="8"/>
    </row>
    <row r="104" spans="1:4" x14ac:dyDescent="0.2">
      <c r="A104" s="2" t="s">
        <v>25</v>
      </c>
      <c r="B104" s="7" t="s">
        <v>30</v>
      </c>
      <c r="C104" s="8"/>
      <c r="D104" s="8"/>
    </row>
    <row r="105" spans="1:4" x14ac:dyDescent="0.2">
      <c r="A105" s="2" t="s">
        <v>25</v>
      </c>
      <c r="B105" s="7" t="s">
        <v>29</v>
      </c>
      <c r="C105" s="8"/>
      <c r="D105" s="8"/>
    </row>
    <row r="106" spans="1:4" x14ac:dyDescent="0.2">
      <c r="A106" s="2" t="s">
        <v>73</v>
      </c>
      <c r="B106" s="7" t="s">
        <v>70</v>
      </c>
      <c r="C106" s="8"/>
      <c r="D106" s="8"/>
    </row>
    <row r="107" spans="1:4" x14ac:dyDescent="0.2">
      <c r="A107" s="2" t="s">
        <v>73</v>
      </c>
      <c r="B107" s="7" t="s">
        <v>71</v>
      </c>
      <c r="C107" s="8"/>
      <c r="D107" s="8"/>
    </row>
    <row r="108" spans="1:4" x14ac:dyDescent="0.2">
      <c r="A108" s="2" t="s">
        <v>73</v>
      </c>
      <c r="B108" s="7" t="s">
        <v>69</v>
      </c>
      <c r="C108" s="8"/>
      <c r="D108" s="8"/>
    </row>
    <row r="109" spans="1:4" x14ac:dyDescent="0.2">
      <c r="A109" s="2" t="s">
        <v>73</v>
      </c>
      <c r="B109" s="7" t="s">
        <v>72</v>
      </c>
      <c r="C109" s="8"/>
      <c r="D109" s="8"/>
    </row>
    <row r="110" spans="1:4" x14ac:dyDescent="0.2">
      <c r="A110" s="2" t="s">
        <v>68</v>
      </c>
      <c r="B110" s="7" t="s">
        <v>65</v>
      </c>
      <c r="C110" s="8"/>
      <c r="D110" s="8"/>
    </row>
    <row r="111" spans="1:4" x14ac:dyDescent="0.2">
      <c r="A111" s="2" t="s">
        <v>68</v>
      </c>
      <c r="B111" s="7" t="s">
        <v>63</v>
      </c>
      <c r="C111" s="8"/>
      <c r="D111" s="8"/>
    </row>
    <row r="112" spans="1:4" x14ac:dyDescent="0.2">
      <c r="A112" s="2" t="s">
        <v>68</v>
      </c>
      <c r="B112" s="7" t="s">
        <v>66</v>
      </c>
      <c r="C112" s="8"/>
      <c r="D112" s="8"/>
    </row>
    <row r="113" spans="1:4" x14ac:dyDescent="0.2">
      <c r="A113" s="2" t="s">
        <v>68</v>
      </c>
      <c r="B113" s="7" t="s">
        <v>64</v>
      </c>
      <c r="C113" s="8"/>
      <c r="D113" s="8"/>
    </row>
    <row r="114" spans="1:4" x14ac:dyDescent="0.2">
      <c r="A114" s="2" t="s">
        <v>68</v>
      </c>
      <c r="B114" s="7" t="s">
        <v>67</v>
      </c>
      <c r="C114" s="8"/>
      <c r="D114" s="8"/>
    </row>
    <row r="115" spans="1:4" x14ac:dyDescent="0.2">
      <c r="A115" s="2" t="s">
        <v>38</v>
      </c>
      <c r="B115" s="9" t="s">
        <v>32</v>
      </c>
      <c r="C115" s="8"/>
      <c r="D115" s="8"/>
    </row>
    <row r="116" spans="1:4" x14ac:dyDescent="0.2">
      <c r="A116" s="2" t="s">
        <v>38</v>
      </c>
      <c r="B116" s="9" t="s">
        <v>35</v>
      </c>
      <c r="C116" s="11"/>
      <c r="D116" s="11"/>
    </row>
    <row r="117" spans="1:4" x14ac:dyDescent="0.2">
      <c r="A117" s="2" t="s">
        <v>38</v>
      </c>
      <c r="B117" s="9" t="s">
        <v>36</v>
      </c>
      <c r="C117" s="8"/>
      <c r="D117" s="8"/>
    </row>
    <row r="118" spans="1:4" x14ac:dyDescent="0.2">
      <c r="A118" s="2" t="s">
        <v>38</v>
      </c>
      <c r="B118" s="9" t="s">
        <v>33</v>
      </c>
      <c r="C118" s="8"/>
      <c r="D118" s="8"/>
    </row>
    <row r="119" spans="1:4" x14ac:dyDescent="0.2">
      <c r="A119" s="2" t="s">
        <v>38</v>
      </c>
      <c r="B119" s="9" t="s">
        <v>34</v>
      </c>
      <c r="C119" s="8"/>
      <c r="D119" s="8"/>
    </row>
    <row r="120" spans="1:4" x14ac:dyDescent="0.2">
      <c r="A120" s="2" t="s">
        <v>13</v>
      </c>
      <c r="B120" s="7" t="s">
        <v>11</v>
      </c>
      <c r="C120" s="8"/>
      <c r="D120" s="8"/>
    </row>
    <row r="121" spans="1:4" x14ac:dyDescent="0.2">
      <c r="A121" s="2" t="s">
        <v>13</v>
      </c>
      <c r="B121" s="7" t="s">
        <v>27</v>
      </c>
      <c r="C121" s="11"/>
      <c r="D121" s="11"/>
    </row>
    <row r="122" spans="1:4" x14ac:dyDescent="0.2">
      <c r="A122" s="2" t="s">
        <v>13</v>
      </c>
      <c r="B122" s="7" t="s">
        <v>12</v>
      </c>
      <c r="C122" s="8"/>
      <c r="D122" s="8"/>
    </row>
    <row r="123" spans="1:4" x14ac:dyDescent="0.2">
      <c r="A123" s="2" t="s">
        <v>13</v>
      </c>
      <c r="B123" s="7" t="s">
        <v>9</v>
      </c>
      <c r="C123" s="8"/>
      <c r="D123" s="8"/>
    </row>
    <row r="124" spans="1:4" x14ac:dyDescent="0.2">
      <c r="A124" s="2" t="s">
        <v>17</v>
      </c>
      <c r="B124" s="7" t="s">
        <v>14</v>
      </c>
      <c r="C124" s="8"/>
      <c r="D124" s="8"/>
    </row>
    <row r="125" spans="1:4" x14ac:dyDescent="0.2">
      <c r="A125" s="2" t="s">
        <v>17</v>
      </c>
      <c r="B125" s="7" t="s">
        <v>16</v>
      </c>
      <c r="C125" s="8"/>
      <c r="D125" s="8"/>
    </row>
    <row r="126" spans="1:4" x14ac:dyDescent="0.2">
      <c r="A126" s="2" t="s">
        <v>17</v>
      </c>
      <c r="B126" s="7" t="s">
        <v>15</v>
      </c>
      <c r="C126" s="8"/>
      <c r="D126" s="8"/>
    </row>
    <row r="127" spans="1:4" x14ac:dyDescent="0.2">
      <c r="A127" s="5" t="s">
        <v>17</v>
      </c>
      <c r="B127" s="8" t="s">
        <v>138</v>
      </c>
      <c r="C127" s="7" t="s">
        <v>137</v>
      </c>
      <c r="D127" s="7" t="s">
        <v>139</v>
      </c>
    </row>
    <row r="128" spans="1:4" x14ac:dyDescent="0.2">
      <c r="A128" s="5" t="s">
        <v>17</v>
      </c>
      <c r="B128" s="7" t="s">
        <v>142</v>
      </c>
      <c r="C128" s="8" t="s">
        <v>143</v>
      </c>
      <c r="D128" s="8"/>
    </row>
    <row r="129" spans="1:4" x14ac:dyDescent="0.2">
      <c r="A129" s="5" t="s">
        <v>17</v>
      </c>
      <c r="B129" s="7" t="s">
        <v>144</v>
      </c>
      <c r="C129" s="8"/>
      <c r="D129" s="8"/>
    </row>
    <row r="130" spans="1:4" x14ac:dyDescent="0.2">
      <c r="A130" s="5" t="s">
        <v>17</v>
      </c>
      <c r="B130" s="7" t="s">
        <v>145</v>
      </c>
      <c r="C130" s="8" t="s">
        <v>146</v>
      </c>
      <c r="D130" s="8"/>
    </row>
    <row r="131" spans="1:4" x14ac:dyDescent="0.2">
      <c r="A131" s="5" t="s">
        <v>17</v>
      </c>
      <c r="B131" s="7" t="s">
        <v>147</v>
      </c>
      <c r="C131" s="7" t="s">
        <v>148</v>
      </c>
      <c r="D131" s="8"/>
    </row>
    <row r="132" spans="1:4" x14ac:dyDescent="0.2">
      <c r="A132" s="5" t="s">
        <v>17</v>
      </c>
      <c r="B132" s="7" t="s">
        <v>149</v>
      </c>
      <c r="C132" s="7" t="s">
        <v>150</v>
      </c>
      <c r="D132" s="8"/>
    </row>
  </sheetData>
  <autoFilter ref="A1:E132" xr:uid="{00000000-0009-0000-0000-000000000000}"/>
  <conditionalFormatting sqref="B2:B117">
    <cfRule type="duplicateValues" dxfId="0" priority="15"/>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C22" sqref="C22"/>
    </sheetView>
  </sheetViews>
  <sheetFormatPr baseColWidth="10" defaultColWidth="8.83203125" defaultRowHeight="15" x14ac:dyDescent="0.2"/>
  <cols>
    <col min="2" max="2" width="18.83203125" bestFit="1" customWidth="1"/>
  </cols>
  <sheetData>
    <row r="1" spans="1:2" x14ac:dyDescent="0.2">
      <c r="B1" s="12" t="s">
        <v>176</v>
      </c>
    </row>
    <row r="2" spans="1:2" x14ac:dyDescent="0.2">
      <c r="A2">
        <v>1</v>
      </c>
      <c r="B2" s="13" t="s">
        <v>54</v>
      </c>
    </row>
    <row r="3" spans="1:2" x14ac:dyDescent="0.2">
      <c r="A3">
        <v>2</v>
      </c>
      <c r="B3" s="13" t="s">
        <v>48</v>
      </c>
    </row>
    <row r="4" spans="1:2" x14ac:dyDescent="0.2">
      <c r="A4">
        <v>3</v>
      </c>
      <c r="B4" s="13" t="s">
        <v>0</v>
      </c>
    </row>
    <row r="5" spans="1:2" x14ac:dyDescent="0.2">
      <c r="A5">
        <v>4</v>
      </c>
      <c r="B5" s="13" t="s">
        <v>123</v>
      </c>
    </row>
    <row r="6" spans="1:2" x14ac:dyDescent="0.2">
      <c r="A6">
        <v>5</v>
      </c>
      <c r="B6" s="13" t="s">
        <v>23</v>
      </c>
    </row>
    <row r="7" spans="1:2" x14ac:dyDescent="0.2">
      <c r="A7">
        <v>6</v>
      </c>
      <c r="B7" s="13" t="s">
        <v>8</v>
      </c>
    </row>
    <row r="8" spans="1:2" x14ac:dyDescent="0.2">
      <c r="A8">
        <v>7</v>
      </c>
      <c r="B8" s="13" t="s">
        <v>120</v>
      </c>
    </row>
    <row r="9" spans="1:2" x14ac:dyDescent="0.2">
      <c r="A9">
        <v>8</v>
      </c>
      <c r="B9" s="13" t="s">
        <v>44</v>
      </c>
    </row>
    <row r="10" spans="1:2" x14ac:dyDescent="0.2">
      <c r="A10">
        <v>9</v>
      </c>
      <c r="B10" s="13" t="s">
        <v>78</v>
      </c>
    </row>
    <row r="11" spans="1:2" x14ac:dyDescent="0.2">
      <c r="A11">
        <v>10</v>
      </c>
      <c r="B11" s="13" t="s">
        <v>62</v>
      </c>
    </row>
    <row r="12" spans="1:2" x14ac:dyDescent="0.2">
      <c r="A12">
        <v>11</v>
      </c>
      <c r="B12" s="13" t="s">
        <v>25</v>
      </c>
    </row>
    <row r="13" spans="1:2" x14ac:dyDescent="0.2">
      <c r="A13">
        <v>12</v>
      </c>
      <c r="B13" s="13" t="s">
        <v>73</v>
      </c>
    </row>
    <row r="14" spans="1:2" x14ac:dyDescent="0.2">
      <c r="A14">
        <v>13</v>
      </c>
      <c r="B14" s="13" t="s">
        <v>68</v>
      </c>
    </row>
    <row r="15" spans="1:2" x14ac:dyDescent="0.2">
      <c r="A15">
        <v>14</v>
      </c>
      <c r="B15" s="13" t="s">
        <v>38</v>
      </c>
    </row>
    <row r="16" spans="1:2" x14ac:dyDescent="0.2">
      <c r="A16">
        <v>15</v>
      </c>
      <c r="B16" s="13" t="s">
        <v>13</v>
      </c>
    </row>
    <row r="17" spans="1:2" x14ac:dyDescent="0.2">
      <c r="A17">
        <v>16</v>
      </c>
      <c r="B17" s="13" t="s">
        <v>17</v>
      </c>
    </row>
    <row r="18" spans="1:2" x14ac:dyDescent="0.2">
      <c r="B18" s="13"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16"/>
  <sheetViews>
    <sheetView showGridLines="0" tabSelected="1" zoomScale="110" zoomScaleNormal="110" workbookViewId="0">
      <selection activeCell="B3" sqref="B3:C136"/>
    </sheetView>
  </sheetViews>
  <sheetFormatPr baseColWidth="10" defaultColWidth="8.83203125" defaultRowHeight="15" x14ac:dyDescent="0.2"/>
  <cols>
    <col min="1" max="1" width="4" bestFit="1" customWidth="1"/>
    <col min="2" max="2" width="18" customWidth="1"/>
    <col min="3" max="3" width="23" customWidth="1"/>
    <col min="4" max="4" width="32" bestFit="1" customWidth="1"/>
    <col min="5" max="5" width="22.83203125" hidden="1" customWidth="1"/>
    <col min="6" max="20" width="5.6640625" customWidth="1"/>
    <col min="21" max="21" width="30.6640625" customWidth="1"/>
    <col min="22" max="22" width="17.6640625" customWidth="1"/>
  </cols>
  <sheetData>
    <row r="1" spans="1:29" ht="286" thickBot="1" x14ac:dyDescent="0.25">
      <c r="A1" s="14"/>
      <c r="B1" s="19" t="s">
        <v>238</v>
      </c>
      <c r="C1" s="110" t="s">
        <v>371</v>
      </c>
      <c r="D1" s="30" t="s">
        <v>171</v>
      </c>
      <c r="E1" s="31" t="s">
        <v>172</v>
      </c>
      <c r="F1" s="118" t="s">
        <v>173</v>
      </c>
      <c r="G1" s="118"/>
      <c r="H1" s="118"/>
      <c r="I1" s="118"/>
      <c r="J1" s="118"/>
      <c r="K1" s="118"/>
      <c r="L1" s="118"/>
      <c r="M1" s="118"/>
      <c r="N1" s="118"/>
      <c r="O1" s="118"/>
      <c r="P1" s="118"/>
      <c r="Q1" s="118"/>
      <c r="R1" s="118"/>
      <c r="S1" s="118"/>
      <c r="T1" s="118"/>
      <c r="U1" s="32" t="s">
        <v>174</v>
      </c>
      <c r="V1" s="29" t="s">
        <v>175</v>
      </c>
      <c r="W1" s="78" t="s">
        <v>343</v>
      </c>
      <c r="X1" s="79" t="s">
        <v>344</v>
      </c>
      <c r="Y1" s="79" t="s">
        <v>345</v>
      </c>
      <c r="Z1" s="79" t="s">
        <v>346</v>
      </c>
      <c r="AA1" s="78" t="s">
        <v>347</v>
      </c>
      <c r="AB1" s="78" t="s">
        <v>348</v>
      </c>
      <c r="AC1" s="80" t="s">
        <v>349</v>
      </c>
    </row>
    <row r="2" spans="1:29" ht="16" thickBot="1" x14ac:dyDescent="0.25">
      <c r="A2" s="20"/>
      <c r="B2" s="21" t="s">
        <v>390</v>
      </c>
      <c r="C2" s="21" t="s">
        <v>370</v>
      </c>
      <c r="D2" s="33" t="s">
        <v>178</v>
      </c>
      <c r="E2" s="21"/>
      <c r="F2" s="38">
        <v>84</v>
      </c>
      <c r="G2" s="39">
        <v>92</v>
      </c>
      <c r="H2" s="48" t="s">
        <v>180</v>
      </c>
      <c r="I2" s="52" t="s">
        <v>181</v>
      </c>
      <c r="J2" s="58" t="s">
        <v>182</v>
      </c>
      <c r="K2" s="61" t="s">
        <v>183</v>
      </c>
      <c r="L2" s="65" t="s">
        <v>184</v>
      </c>
      <c r="M2" s="68" t="s">
        <v>185</v>
      </c>
      <c r="N2" s="70" t="s">
        <v>186</v>
      </c>
      <c r="O2" s="72" t="s">
        <v>187</v>
      </c>
      <c r="P2" s="74" t="s">
        <v>188</v>
      </c>
      <c r="Q2" s="48" t="s">
        <v>189</v>
      </c>
      <c r="R2" s="77" t="s">
        <v>190</v>
      </c>
      <c r="S2" s="90" t="s">
        <v>350</v>
      </c>
      <c r="T2" s="100" t="s">
        <v>351</v>
      </c>
      <c r="U2" s="21"/>
      <c r="V2" s="22" t="s">
        <v>179</v>
      </c>
      <c r="W2" s="81"/>
      <c r="X2" s="82"/>
      <c r="Y2" s="82"/>
      <c r="Z2" s="82"/>
      <c r="AA2" s="83"/>
      <c r="AB2" s="83"/>
      <c r="AC2" s="84"/>
    </row>
    <row r="3" spans="1:29" ht="16" x14ac:dyDescent="0.2">
      <c r="A3" s="18">
        <v>1</v>
      </c>
      <c r="B3" s="23"/>
      <c r="C3" s="23"/>
      <c r="D3" s="36" t="s">
        <v>207</v>
      </c>
      <c r="E3" s="34"/>
      <c r="F3" s="15">
        <v>2</v>
      </c>
      <c r="G3" s="15"/>
      <c r="H3" s="15"/>
      <c r="I3" s="55"/>
      <c r="J3" s="55"/>
      <c r="K3" s="55"/>
      <c r="L3" s="55"/>
      <c r="M3" s="55"/>
      <c r="N3" s="55"/>
      <c r="O3" s="55"/>
      <c r="P3" s="55"/>
      <c r="Q3" s="55"/>
      <c r="R3" s="55"/>
      <c r="S3" s="55"/>
      <c r="T3" s="55"/>
      <c r="U3" s="25"/>
      <c r="V3" s="27"/>
      <c r="W3" s="85">
        <f t="shared" ref="W3:W34" si="0">SUM(F3:T3)</f>
        <v>2</v>
      </c>
      <c r="X3" s="86">
        <f t="shared" ref="X3:X34" si="1">COUNTIF(F3:T3, "&gt;0")</f>
        <v>1</v>
      </c>
      <c r="Y3" s="87">
        <f t="shared" ref="Y3:Y34" si="2">LN(15/X3)</f>
        <v>2.7080502011022101</v>
      </c>
      <c r="Z3" s="87">
        <f t="shared" ref="Z3:Z34" si="3">W3*Y3</f>
        <v>5.4161004022044201</v>
      </c>
      <c r="AA3" s="88"/>
      <c r="AB3" s="86">
        <f t="shared" ref="AB3:AB34" si="4">MAX(F3:T3)</f>
        <v>2</v>
      </c>
      <c r="AC3" s="89">
        <f t="shared" ref="AC3:AC34" si="5">IFERROR(AB3/W3,"")</f>
        <v>1</v>
      </c>
    </row>
    <row r="4" spans="1:29" ht="16" x14ac:dyDescent="0.2">
      <c r="A4" s="18">
        <f>1+A3</f>
        <v>2</v>
      </c>
      <c r="B4" s="24"/>
      <c r="C4" s="24"/>
      <c r="D4" s="36" t="s">
        <v>195</v>
      </c>
      <c r="E4" s="17"/>
      <c r="F4" s="16">
        <v>3</v>
      </c>
      <c r="G4" s="16"/>
      <c r="H4" s="16"/>
      <c r="I4" s="56"/>
      <c r="J4" s="56"/>
      <c r="K4" s="56"/>
      <c r="L4" s="56"/>
      <c r="M4" s="56"/>
      <c r="N4" s="56"/>
      <c r="O4" s="56"/>
      <c r="P4" s="56"/>
      <c r="Q4" s="56"/>
      <c r="R4" s="56"/>
      <c r="S4" s="56"/>
      <c r="T4" s="56"/>
      <c r="U4" s="26"/>
      <c r="V4" s="28"/>
      <c r="W4" s="85">
        <f t="shared" si="0"/>
        <v>3</v>
      </c>
      <c r="X4" s="86">
        <f t="shared" si="1"/>
        <v>1</v>
      </c>
      <c r="Y4" s="87">
        <f t="shared" si="2"/>
        <v>2.7080502011022101</v>
      </c>
      <c r="Z4" s="87">
        <f t="shared" si="3"/>
        <v>8.1241506033066297</v>
      </c>
      <c r="AA4" s="88"/>
      <c r="AB4" s="86">
        <f t="shared" si="4"/>
        <v>3</v>
      </c>
      <c r="AC4" s="89">
        <f t="shared" si="5"/>
        <v>1</v>
      </c>
    </row>
    <row r="5" spans="1:29" ht="16" x14ac:dyDescent="0.2">
      <c r="A5" s="18">
        <f t="shared" ref="A5:A69" si="6">1+A4</f>
        <v>3</v>
      </c>
      <c r="B5" s="24"/>
      <c r="C5" s="24"/>
      <c r="D5" s="36" t="s">
        <v>197</v>
      </c>
      <c r="E5" s="17"/>
      <c r="F5" s="16">
        <v>3</v>
      </c>
      <c r="G5" s="16"/>
      <c r="H5" s="16"/>
      <c r="I5" s="56"/>
      <c r="J5" s="56"/>
      <c r="K5" s="56"/>
      <c r="L5" s="56"/>
      <c r="M5" s="56"/>
      <c r="N5" s="56"/>
      <c r="O5" s="56"/>
      <c r="P5" s="56"/>
      <c r="Q5" s="56"/>
      <c r="R5" s="56"/>
      <c r="S5" s="56"/>
      <c r="T5" s="56"/>
      <c r="U5" s="26"/>
      <c r="V5" s="28"/>
      <c r="W5" s="85">
        <f t="shared" si="0"/>
        <v>3</v>
      </c>
      <c r="X5" s="86">
        <f t="shared" si="1"/>
        <v>1</v>
      </c>
      <c r="Y5" s="87">
        <f t="shared" si="2"/>
        <v>2.7080502011022101</v>
      </c>
      <c r="Z5" s="87">
        <f t="shared" si="3"/>
        <v>8.1241506033066297</v>
      </c>
      <c r="AA5" s="88"/>
      <c r="AB5" s="86">
        <f t="shared" si="4"/>
        <v>3</v>
      </c>
      <c r="AC5" s="89">
        <f t="shared" si="5"/>
        <v>1</v>
      </c>
    </row>
    <row r="6" spans="1:29" ht="16" x14ac:dyDescent="0.2">
      <c r="A6" s="18">
        <f t="shared" si="6"/>
        <v>4</v>
      </c>
      <c r="B6" s="24"/>
      <c r="C6" s="24"/>
      <c r="D6" s="36" t="s">
        <v>201</v>
      </c>
      <c r="E6" s="17"/>
      <c r="F6" s="16">
        <v>2</v>
      </c>
      <c r="G6" s="16"/>
      <c r="H6" s="16"/>
      <c r="I6" s="56"/>
      <c r="J6" s="56"/>
      <c r="K6" s="56"/>
      <c r="L6" s="56"/>
      <c r="M6" s="56"/>
      <c r="N6" s="56"/>
      <c r="O6" s="56"/>
      <c r="P6" s="56"/>
      <c r="Q6" s="56"/>
      <c r="R6" s="56"/>
      <c r="S6" s="56"/>
      <c r="T6" s="56"/>
      <c r="U6" s="26"/>
      <c r="V6" s="28"/>
      <c r="W6" s="85">
        <f t="shared" si="0"/>
        <v>2</v>
      </c>
      <c r="X6" s="86">
        <f t="shared" si="1"/>
        <v>1</v>
      </c>
      <c r="Y6" s="87">
        <f t="shared" si="2"/>
        <v>2.7080502011022101</v>
      </c>
      <c r="Z6" s="87">
        <f t="shared" si="3"/>
        <v>5.4161004022044201</v>
      </c>
      <c r="AA6" s="88"/>
      <c r="AB6" s="86">
        <f t="shared" si="4"/>
        <v>2</v>
      </c>
      <c r="AC6" s="89">
        <f t="shared" si="5"/>
        <v>1</v>
      </c>
    </row>
    <row r="7" spans="1:29" ht="16" x14ac:dyDescent="0.2">
      <c r="A7" s="18">
        <f t="shared" si="6"/>
        <v>5</v>
      </c>
      <c r="B7" s="24" t="s">
        <v>239</v>
      </c>
      <c r="C7" s="24" t="s">
        <v>372</v>
      </c>
      <c r="D7" s="36" t="s">
        <v>199</v>
      </c>
      <c r="E7" s="17"/>
      <c r="F7" s="16">
        <v>3</v>
      </c>
      <c r="G7" s="16">
        <v>14</v>
      </c>
      <c r="H7" s="16"/>
      <c r="I7" s="56"/>
      <c r="J7" s="56"/>
      <c r="K7" s="56"/>
      <c r="L7" s="56"/>
      <c r="M7" s="56">
        <v>4</v>
      </c>
      <c r="N7" s="56"/>
      <c r="O7" s="56">
        <v>8</v>
      </c>
      <c r="P7" s="56"/>
      <c r="Q7" s="56">
        <v>11</v>
      </c>
      <c r="R7" s="56">
        <v>10</v>
      </c>
      <c r="S7" s="56"/>
      <c r="T7" s="56">
        <v>11</v>
      </c>
      <c r="U7" s="26"/>
      <c r="V7" s="28"/>
      <c r="W7" s="85">
        <f t="shared" si="0"/>
        <v>61</v>
      </c>
      <c r="X7" s="86">
        <f t="shared" si="1"/>
        <v>7</v>
      </c>
      <c r="Y7" s="87">
        <f t="shared" si="2"/>
        <v>0.76214005204689672</v>
      </c>
      <c r="Z7" s="87">
        <f t="shared" si="3"/>
        <v>46.490543174860697</v>
      </c>
      <c r="AA7" s="88"/>
      <c r="AB7" s="86">
        <f t="shared" si="4"/>
        <v>14</v>
      </c>
      <c r="AC7" s="89">
        <f t="shared" si="5"/>
        <v>0.22950819672131148</v>
      </c>
    </row>
    <row r="8" spans="1:29" ht="16" x14ac:dyDescent="0.2">
      <c r="A8" s="18">
        <f t="shared" si="6"/>
        <v>6</v>
      </c>
      <c r="B8" s="24" t="s">
        <v>239</v>
      </c>
      <c r="C8" s="24" t="s">
        <v>372</v>
      </c>
      <c r="D8" s="37" t="s">
        <v>217</v>
      </c>
      <c r="E8" s="17"/>
      <c r="F8" s="16"/>
      <c r="G8" s="16">
        <v>2</v>
      </c>
      <c r="H8" s="16"/>
      <c r="I8" s="56"/>
      <c r="J8" s="56"/>
      <c r="K8" s="56"/>
      <c r="L8" s="56"/>
      <c r="M8" s="56">
        <v>1</v>
      </c>
      <c r="N8" s="56"/>
      <c r="O8" s="56"/>
      <c r="P8" s="56"/>
      <c r="Q8" s="56"/>
      <c r="R8" s="56">
        <v>2</v>
      </c>
      <c r="S8" s="56"/>
      <c r="T8" s="56">
        <v>6</v>
      </c>
      <c r="U8" s="26"/>
      <c r="V8" s="28"/>
      <c r="W8" s="85">
        <f t="shared" si="0"/>
        <v>11</v>
      </c>
      <c r="X8" s="86">
        <f t="shared" si="1"/>
        <v>4</v>
      </c>
      <c r="Y8" s="87">
        <f t="shared" si="2"/>
        <v>1.3217558399823195</v>
      </c>
      <c r="Z8" s="87">
        <f t="shared" si="3"/>
        <v>14.539314239805515</v>
      </c>
      <c r="AA8" s="88"/>
      <c r="AB8" s="86">
        <f t="shared" si="4"/>
        <v>6</v>
      </c>
      <c r="AC8" s="89">
        <f t="shared" si="5"/>
        <v>0.54545454545454541</v>
      </c>
    </row>
    <row r="9" spans="1:29" ht="16" x14ac:dyDescent="0.2">
      <c r="A9" s="18">
        <f t="shared" si="6"/>
        <v>7</v>
      </c>
      <c r="B9" s="24" t="s">
        <v>374</v>
      </c>
      <c r="C9" s="24" t="s">
        <v>372</v>
      </c>
      <c r="D9" s="116" t="s">
        <v>342</v>
      </c>
      <c r="E9" s="17"/>
      <c r="F9" s="16"/>
      <c r="G9" s="16"/>
      <c r="H9" s="16"/>
      <c r="I9" s="56"/>
      <c r="J9" s="56"/>
      <c r="K9" s="56"/>
      <c r="L9" s="56"/>
      <c r="M9" s="56"/>
      <c r="N9" s="56"/>
      <c r="O9" s="56"/>
      <c r="P9" s="56"/>
      <c r="Q9" s="56"/>
      <c r="R9" s="56">
        <v>1</v>
      </c>
      <c r="S9" s="56"/>
      <c r="T9" s="56">
        <v>1</v>
      </c>
      <c r="U9" s="26"/>
      <c r="V9" s="28"/>
      <c r="W9" s="85">
        <f t="shared" si="0"/>
        <v>2</v>
      </c>
      <c r="X9" s="86">
        <f t="shared" si="1"/>
        <v>2</v>
      </c>
      <c r="Y9" s="87">
        <f t="shared" si="2"/>
        <v>2.0149030205422647</v>
      </c>
      <c r="Z9" s="87">
        <f t="shared" si="3"/>
        <v>4.0298060410845293</v>
      </c>
      <c r="AA9" s="88"/>
      <c r="AB9" s="86">
        <f t="shared" si="4"/>
        <v>1</v>
      </c>
      <c r="AC9" s="89">
        <f t="shared" si="5"/>
        <v>0.5</v>
      </c>
    </row>
    <row r="10" spans="1:29" ht="16" x14ac:dyDescent="0.2">
      <c r="A10" s="18">
        <f t="shared" si="6"/>
        <v>8</v>
      </c>
      <c r="B10" s="24"/>
      <c r="C10" s="24"/>
      <c r="D10" s="36" t="s">
        <v>210</v>
      </c>
      <c r="E10" s="17"/>
      <c r="F10" s="16">
        <v>2</v>
      </c>
      <c r="G10" s="16"/>
      <c r="H10" s="16"/>
      <c r="I10" s="56"/>
      <c r="J10" s="56"/>
      <c r="K10" s="56"/>
      <c r="L10" s="56"/>
      <c r="M10" s="56"/>
      <c r="N10" s="56"/>
      <c r="O10" s="56"/>
      <c r="P10" s="56"/>
      <c r="Q10" s="56"/>
      <c r="R10" s="56"/>
      <c r="S10" s="56"/>
      <c r="T10" s="56"/>
      <c r="U10" s="26"/>
      <c r="V10" s="28"/>
      <c r="W10" s="85">
        <f t="shared" si="0"/>
        <v>2</v>
      </c>
      <c r="X10" s="86">
        <f t="shared" si="1"/>
        <v>1</v>
      </c>
      <c r="Y10" s="87">
        <f t="shared" si="2"/>
        <v>2.7080502011022101</v>
      </c>
      <c r="Z10" s="87">
        <f t="shared" si="3"/>
        <v>5.4161004022044201</v>
      </c>
      <c r="AA10" s="88"/>
      <c r="AB10" s="86">
        <f t="shared" si="4"/>
        <v>2</v>
      </c>
      <c r="AC10" s="89">
        <f t="shared" si="5"/>
        <v>1</v>
      </c>
    </row>
    <row r="11" spans="1:29" ht="16" x14ac:dyDescent="0.2">
      <c r="A11" s="18">
        <f t="shared" si="6"/>
        <v>9</v>
      </c>
      <c r="B11" s="24"/>
      <c r="C11" s="24"/>
      <c r="D11" s="36" t="s">
        <v>213</v>
      </c>
      <c r="E11" s="17"/>
      <c r="F11" s="16">
        <v>2</v>
      </c>
      <c r="G11" s="16"/>
      <c r="H11" s="16"/>
      <c r="I11" s="56"/>
      <c r="J11" s="56"/>
      <c r="K11" s="56"/>
      <c r="L11" s="56"/>
      <c r="M11" s="56"/>
      <c r="N11" s="56"/>
      <c r="O11" s="56"/>
      <c r="P11" s="56"/>
      <c r="Q11" s="56"/>
      <c r="R11" s="56"/>
      <c r="S11" s="56"/>
      <c r="T11" s="56"/>
      <c r="U11" s="26"/>
      <c r="V11" s="28"/>
      <c r="W11" s="85">
        <f t="shared" si="0"/>
        <v>2</v>
      </c>
      <c r="X11" s="86">
        <f t="shared" si="1"/>
        <v>1</v>
      </c>
      <c r="Y11" s="87">
        <f t="shared" si="2"/>
        <v>2.7080502011022101</v>
      </c>
      <c r="Z11" s="87">
        <f t="shared" si="3"/>
        <v>5.4161004022044201</v>
      </c>
      <c r="AA11" s="88"/>
      <c r="AB11" s="86">
        <f t="shared" si="4"/>
        <v>2</v>
      </c>
      <c r="AC11" s="89">
        <f t="shared" si="5"/>
        <v>1</v>
      </c>
    </row>
    <row r="12" spans="1:29" ht="16" x14ac:dyDescent="0.2">
      <c r="A12" s="18">
        <f t="shared" si="6"/>
        <v>10</v>
      </c>
      <c r="B12" s="24"/>
      <c r="C12" s="24"/>
      <c r="D12" s="36" t="s">
        <v>198</v>
      </c>
      <c r="E12" s="17"/>
      <c r="F12" s="16">
        <v>3</v>
      </c>
      <c r="G12" s="16"/>
      <c r="H12" s="16"/>
      <c r="I12" s="56"/>
      <c r="J12" s="56"/>
      <c r="K12" s="56"/>
      <c r="L12" s="56"/>
      <c r="M12" s="56"/>
      <c r="N12" s="56"/>
      <c r="O12" s="56"/>
      <c r="P12" s="56"/>
      <c r="Q12" s="56"/>
      <c r="R12" s="56"/>
      <c r="S12" s="56"/>
      <c r="T12" s="56"/>
      <c r="U12" s="26"/>
      <c r="V12" s="28"/>
      <c r="W12" s="85">
        <f t="shared" si="0"/>
        <v>3</v>
      </c>
      <c r="X12" s="86">
        <f t="shared" si="1"/>
        <v>1</v>
      </c>
      <c r="Y12" s="87">
        <f t="shared" si="2"/>
        <v>2.7080502011022101</v>
      </c>
      <c r="Z12" s="87">
        <f t="shared" si="3"/>
        <v>8.1241506033066297</v>
      </c>
      <c r="AA12" s="88"/>
      <c r="AB12" s="86">
        <f t="shared" si="4"/>
        <v>3</v>
      </c>
      <c r="AC12" s="89">
        <f t="shared" si="5"/>
        <v>1</v>
      </c>
    </row>
    <row r="13" spans="1:29" ht="16" x14ac:dyDescent="0.2">
      <c r="A13" s="18">
        <f t="shared" si="6"/>
        <v>11</v>
      </c>
      <c r="B13" s="24" t="s">
        <v>239</v>
      </c>
      <c r="C13" s="24" t="s">
        <v>373</v>
      </c>
      <c r="D13" s="36" t="s">
        <v>196</v>
      </c>
      <c r="E13" s="17"/>
      <c r="F13" s="16">
        <v>3</v>
      </c>
      <c r="G13" s="16"/>
      <c r="H13" s="16"/>
      <c r="I13" s="56"/>
      <c r="J13" s="56"/>
      <c r="K13" s="56"/>
      <c r="L13" s="56"/>
      <c r="M13" s="56"/>
      <c r="N13" s="56"/>
      <c r="O13" s="56"/>
      <c r="P13" s="56"/>
      <c r="Q13" s="56"/>
      <c r="R13" s="56"/>
      <c r="S13" s="56"/>
      <c r="T13" s="56"/>
      <c r="U13" s="26"/>
      <c r="V13" s="28"/>
      <c r="W13" s="85">
        <f t="shared" si="0"/>
        <v>3</v>
      </c>
      <c r="X13" s="86">
        <f t="shared" si="1"/>
        <v>1</v>
      </c>
      <c r="Y13" s="87">
        <f t="shared" si="2"/>
        <v>2.7080502011022101</v>
      </c>
      <c r="Z13" s="87">
        <f t="shared" si="3"/>
        <v>8.1241506033066297</v>
      </c>
      <c r="AA13" s="88"/>
      <c r="AB13" s="86">
        <f t="shared" si="4"/>
        <v>3</v>
      </c>
      <c r="AC13" s="89">
        <f t="shared" si="5"/>
        <v>1</v>
      </c>
    </row>
    <row r="14" spans="1:29" ht="16" x14ac:dyDescent="0.2">
      <c r="A14" s="18">
        <f t="shared" si="6"/>
        <v>12</v>
      </c>
      <c r="B14" s="24" t="s">
        <v>239</v>
      </c>
      <c r="C14" s="24" t="s">
        <v>373</v>
      </c>
      <c r="D14" s="36" t="s">
        <v>194</v>
      </c>
      <c r="E14" s="17"/>
      <c r="F14" s="16">
        <v>4</v>
      </c>
      <c r="G14" s="16"/>
      <c r="H14" s="16"/>
      <c r="I14" s="56"/>
      <c r="J14" s="56"/>
      <c r="K14" s="56"/>
      <c r="L14" s="56"/>
      <c r="M14" s="56"/>
      <c r="N14" s="56"/>
      <c r="O14" s="56"/>
      <c r="P14" s="56"/>
      <c r="Q14" s="56"/>
      <c r="R14" s="56"/>
      <c r="S14" s="56"/>
      <c r="T14" s="56"/>
      <c r="U14" s="26"/>
      <c r="V14" s="28"/>
      <c r="W14" s="85">
        <f t="shared" si="0"/>
        <v>4</v>
      </c>
      <c r="X14" s="86">
        <f t="shared" si="1"/>
        <v>1</v>
      </c>
      <c r="Y14" s="87">
        <f t="shared" si="2"/>
        <v>2.7080502011022101</v>
      </c>
      <c r="Z14" s="87">
        <f t="shared" si="3"/>
        <v>10.83220080440884</v>
      </c>
      <c r="AA14" s="88"/>
      <c r="AB14" s="86">
        <f t="shared" si="4"/>
        <v>4</v>
      </c>
      <c r="AC14" s="89">
        <f t="shared" si="5"/>
        <v>1</v>
      </c>
    </row>
    <row r="15" spans="1:29" ht="16" x14ac:dyDescent="0.2">
      <c r="A15" s="18">
        <f t="shared" si="6"/>
        <v>13</v>
      </c>
      <c r="B15" s="24" t="s">
        <v>375</v>
      </c>
      <c r="C15" s="24" t="s">
        <v>372</v>
      </c>
      <c r="D15" s="36" t="s">
        <v>200</v>
      </c>
      <c r="E15" s="17"/>
      <c r="F15" s="16">
        <v>3</v>
      </c>
      <c r="G15" s="16"/>
      <c r="H15" s="16"/>
      <c r="I15" s="56"/>
      <c r="J15" s="56"/>
      <c r="K15" s="56"/>
      <c r="L15" s="56"/>
      <c r="M15" s="56"/>
      <c r="N15" s="56"/>
      <c r="O15" s="56"/>
      <c r="P15" s="56"/>
      <c r="Q15" s="56"/>
      <c r="R15" s="56"/>
      <c r="S15" s="56"/>
      <c r="T15" s="56"/>
      <c r="U15" s="26"/>
      <c r="V15" s="28"/>
      <c r="W15" s="85">
        <f t="shared" si="0"/>
        <v>3</v>
      </c>
      <c r="X15" s="86">
        <f t="shared" si="1"/>
        <v>1</v>
      </c>
      <c r="Y15" s="87">
        <f t="shared" si="2"/>
        <v>2.7080502011022101</v>
      </c>
      <c r="Z15" s="87">
        <f t="shared" si="3"/>
        <v>8.1241506033066297</v>
      </c>
      <c r="AA15" s="88"/>
      <c r="AB15" s="86">
        <f t="shared" si="4"/>
        <v>3</v>
      </c>
      <c r="AC15" s="89">
        <f t="shared" si="5"/>
        <v>1</v>
      </c>
    </row>
    <row r="16" spans="1:29" ht="16" x14ac:dyDescent="0.2">
      <c r="A16" s="18">
        <f t="shared" si="6"/>
        <v>14</v>
      </c>
      <c r="B16" s="24" t="s">
        <v>239</v>
      </c>
      <c r="C16" s="24" t="s">
        <v>376</v>
      </c>
      <c r="D16" s="36" t="s">
        <v>214</v>
      </c>
      <c r="E16" s="17"/>
      <c r="F16" s="16">
        <v>1</v>
      </c>
      <c r="G16" s="16"/>
      <c r="H16" s="16"/>
      <c r="I16" s="56"/>
      <c r="J16" s="56"/>
      <c r="K16" s="56"/>
      <c r="L16" s="56"/>
      <c r="M16" s="56"/>
      <c r="N16" s="56"/>
      <c r="O16" s="56"/>
      <c r="P16" s="56"/>
      <c r="Q16" s="56"/>
      <c r="R16" s="56"/>
      <c r="S16" s="56"/>
      <c r="T16" s="56"/>
      <c r="U16" s="26"/>
      <c r="V16" s="28"/>
      <c r="W16" s="85">
        <f t="shared" si="0"/>
        <v>1</v>
      </c>
      <c r="X16" s="86">
        <f t="shared" si="1"/>
        <v>1</v>
      </c>
      <c r="Y16" s="87">
        <f t="shared" si="2"/>
        <v>2.7080502011022101</v>
      </c>
      <c r="Z16" s="87">
        <f t="shared" si="3"/>
        <v>2.7080502011022101</v>
      </c>
      <c r="AA16" s="88"/>
      <c r="AB16" s="86">
        <f t="shared" si="4"/>
        <v>1</v>
      </c>
      <c r="AC16" s="89">
        <f t="shared" si="5"/>
        <v>1</v>
      </c>
    </row>
    <row r="17" spans="1:29" ht="16" x14ac:dyDescent="0.2">
      <c r="A17" s="18">
        <f t="shared" si="6"/>
        <v>15</v>
      </c>
      <c r="B17" s="24"/>
      <c r="C17" s="24"/>
      <c r="D17" s="36" t="s">
        <v>203</v>
      </c>
      <c r="E17" s="17"/>
      <c r="F17" s="16">
        <v>2</v>
      </c>
      <c r="G17" s="16"/>
      <c r="H17" s="16"/>
      <c r="I17" s="56"/>
      <c r="J17" s="56"/>
      <c r="K17" s="56"/>
      <c r="L17" s="56"/>
      <c r="M17" s="56"/>
      <c r="N17" s="56"/>
      <c r="O17" s="56"/>
      <c r="P17" s="56"/>
      <c r="Q17" s="56"/>
      <c r="R17" s="56"/>
      <c r="S17" s="56"/>
      <c r="T17" s="56"/>
      <c r="U17" s="26"/>
      <c r="V17" s="28"/>
      <c r="W17" s="85">
        <f t="shared" si="0"/>
        <v>2</v>
      </c>
      <c r="X17" s="86">
        <f t="shared" si="1"/>
        <v>1</v>
      </c>
      <c r="Y17" s="87">
        <f t="shared" si="2"/>
        <v>2.7080502011022101</v>
      </c>
      <c r="Z17" s="87">
        <f t="shared" si="3"/>
        <v>5.4161004022044201</v>
      </c>
      <c r="AA17" s="88"/>
      <c r="AB17" s="86">
        <f t="shared" si="4"/>
        <v>2</v>
      </c>
      <c r="AC17" s="89">
        <f t="shared" si="5"/>
        <v>1</v>
      </c>
    </row>
    <row r="18" spans="1:29" ht="16" x14ac:dyDescent="0.2">
      <c r="A18" s="18">
        <f t="shared" si="6"/>
        <v>16</v>
      </c>
      <c r="B18" s="24"/>
      <c r="C18" s="24"/>
      <c r="D18" s="36" t="s">
        <v>202</v>
      </c>
      <c r="E18" s="17"/>
      <c r="F18" s="16">
        <v>2</v>
      </c>
      <c r="G18" s="16"/>
      <c r="H18" s="16"/>
      <c r="I18" s="56"/>
      <c r="J18" s="56"/>
      <c r="K18" s="56"/>
      <c r="L18" s="56"/>
      <c r="M18" s="56"/>
      <c r="N18" s="56"/>
      <c r="O18" s="56"/>
      <c r="P18" s="56"/>
      <c r="Q18" s="56"/>
      <c r="R18" s="56"/>
      <c r="S18" s="56"/>
      <c r="T18" s="56"/>
      <c r="U18" s="26"/>
      <c r="V18" s="28"/>
      <c r="W18" s="85">
        <f t="shared" si="0"/>
        <v>2</v>
      </c>
      <c r="X18" s="86">
        <f t="shared" si="1"/>
        <v>1</v>
      </c>
      <c r="Y18" s="87">
        <f t="shared" si="2"/>
        <v>2.7080502011022101</v>
      </c>
      <c r="Z18" s="87">
        <f t="shared" si="3"/>
        <v>5.4161004022044201</v>
      </c>
      <c r="AA18" s="88"/>
      <c r="AB18" s="86">
        <f t="shared" si="4"/>
        <v>2</v>
      </c>
      <c r="AC18" s="89">
        <f t="shared" si="5"/>
        <v>1</v>
      </c>
    </row>
    <row r="19" spans="1:29" ht="16" x14ac:dyDescent="0.2">
      <c r="A19" s="18">
        <f t="shared" si="6"/>
        <v>17</v>
      </c>
      <c r="B19" s="24" t="s">
        <v>239</v>
      </c>
      <c r="C19" s="24" t="s">
        <v>372</v>
      </c>
      <c r="D19" s="36" t="s">
        <v>206</v>
      </c>
      <c r="E19" s="17"/>
      <c r="F19" s="16">
        <v>2</v>
      </c>
      <c r="G19" s="16"/>
      <c r="H19" s="16"/>
      <c r="I19" s="56"/>
      <c r="J19" s="56"/>
      <c r="K19" s="56"/>
      <c r="L19" s="56"/>
      <c r="M19" s="56"/>
      <c r="N19" s="56"/>
      <c r="O19" s="56"/>
      <c r="P19" s="56"/>
      <c r="Q19" s="56"/>
      <c r="R19" s="56"/>
      <c r="S19" s="56"/>
      <c r="T19" s="56"/>
      <c r="U19" s="26"/>
      <c r="V19" s="28"/>
      <c r="W19" s="85">
        <f t="shared" si="0"/>
        <v>2</v>
      </c>
      <c r="X19" s="86">
        <f t="shared" si="1"/>
        <v>1</v>
      </c>
      <c r="Y19" s="87">
        <f t="shared" si="2"/>
        <v>2.7080502011022101</v>
      </c>
      <c r="Z19" s="87">
        <f t="shared" si="3"/>
        <v>5.4161004022044201</v>
      </c>
      <c r="AA19" s="88"/>
      <c r="AB19" s="86">
        <f t="shared" si="4"/>
        <v>2</v>
      </c>
      <c r="AC19" s="89">
        <f t="shared" si="5"/>
        <v>1</v>
      </c>
    </row>
    <row r="20" spans="1:29" ht="16" x14ac:dyDescent="0.2">
      <c r="A20" s="18">
        <f t="shared" si="6"/>
        <v>18</v>
      </c>
      <c r="B20" s="24" t="s">
        <v>239</v>
      </c>
      <c r="C20" s="24" t="s">
        <v>372</v>
      </c>
      <c r="D20" s="36" t="s">
        <v>212</v>
      </c>
      <c r="E20" s="17"/>
      <c r="F20" s="16">
        <v>2</v>
      </c>
      <c r="G20" s="16"/>
      <c r="H20" s="16"/>
      <c r="I20" s="56"/>
      <c r="J20" s="56"/>
      <c r="K20" s="56"/>
      <c r="L20" s="56"/>
      <c r="M20" s="56"/>
      <c r="N20" s="56"/>
      <c r="O20" s="56"/>
      <c r="P20" s="56"/>
      <c r="Q20" s="56"/>
      <c r="R20" s="56"/>
      <c r="S20" s="56"/>
      <c r="T20" s="56"/>
      <c r="U20" s="26"/>
      <c r="V20" s="28"/>
      <c r="W20" s="85">
        <f t="shared" si="0"/>
        <v>2</v>
      </c>
      <c r="X20" s="86">
        <f t="shared" si="1"/>
        <v>1</v>
      </c>
      <c r="Y20" s="87">
        <f t="shared" si="2"/>
        <v>2.7080502011022101</v>
      </c>
      <c r="Z20" s="87">
        <f t="shared" si="3"/>
        <v>5.4161004022044201</v>
      </c>
      <c r="AA20" s="88"/>
      <c r="AB20" s="86">
        <f t="shared" si="4"/>
        <v>2</v>
      </c>
      <c r="AC20" s="89">
        <f t="shared" si="5"/>
        <v>1</v>
      </c>
    </row>
    <row r="21" spans="1:29" ht="16" x14ac:dyDescent="0.2">
      <c r="A21" s="18">
        <f t="shared" si="6"/>
        <v>19</v>
      </c>
      <c r="B21" s="24"/>
      <c r="C21" s="24"/>
      <c r="D21" s="36" t="s">
        <v>211</v>
      </c>
      <c r="E21" s="17"/>
      <c r="F21" s="16">
        <v>2</v>
      </c>
      <c r="G21" s="16"/>
      <c r="H21" s="16"/>
      <c r="I21" s="56"/>
      <c r="J21" s="56"/>
      <c r="K21" s="56"/>
      <c r="L21" s="56"/>
      <c r="M21" s="56"/>
      <c r="N21" s="56"/>
      <c r="O21" s="56"/>
      <c r="P21" s="56"/>
      <c r="Q21" s="56"/>
      <c r="R21" s="56"/>
      <c r="S21" s="56"/>
      <c r="T21" s="56"/>
      <c r="U21" s="26"/>
      <c r="V21" s="28"/>
      <c r="W21" s="85">
        <f t="shared" si="0"/>
        <v>2</v>
      </c>
      <c r="X21" s="86">
        <f t="shared" si="1"/>
        <v>1</v>
      </c>
      <c r="Y21" s="87">
        <f t="shared" si="2"/>
        <v>2.7080502011022101</v>
      </c>
      <c r="Z21" s="87">
        <f t="shared" si="3"/>
        <v>5.4161004022044201</v>
      </c>
      <c r="AA21" s="88"/>
      <c r="AB21" s="86">
        <f t="shared" si="4"/>
        <v>2</v>
      </c>
      <c r="AC21" s="89">
        <f t="shared" si="5"/>
        <v>1</v>
      </c>
    </row>
    <row r="22" spans="1:29" ht="16" x14ac:dyDescent="0.2">
      <c r="A22" s="18">
        <f t="shared" si="6"/>
        <v>20</v>
      </c>
      <c r="B22" s="24" t="s">
        <v>377</v>
      </c>
      <c r="C22" s="24" t="s">
        <v>372</v>
      </c>
      <c r="D22" s="36" t="s">
        <v>205</v>
      </c>
      <c r="E22" s="17"/>
      <c r="F22" s="16">
        <v>2</v>
      </c>
      <c r="G22" s="16"/>
      <c r="H22" s="16"/>
      <c r="I22" s="56"/>
      <c r="J22" s="56"/>
      <c r="K22" s="56"/>
      <c r="L22" s="56"/>
      <c r="M22" s="56"/>
      <c r="N22" s="56"/>
      <c r="O22" s="56"/>
      <c r="P22" s="56"/>
      <c r="Q22" s="56"/>
      <c r="R22" s="56"/>
      <c r="S22" s="56"/>
      <c r="T22" s="56"/>
      <c r="U22" s="26"/>
      <c r="V22" s="28"/>
      <c r="W22" s="85">
        <f t="shared" si="0"/>
        <v>2</v>
      </c>
      <c r="X22" s="86">
        <f t="shared" si="1"/>
        <v>1</v>
      </c>
      <c r="Y22" s="87">
        <f t="shared" si="2"/>
        <v>2.7080502011022101</v>
      </c>
      <c r="Z22" s="87">
        <f t="shared" si="3"/>
        <v>5.4161004022044201</v>
      </c>
      <c r="AA22" s="88"/>
      <c r="AB22" s="86">
        <f t="shared" si="4"/>
        <v>2</v>
      </c>
      <c r="AC22" s="89">
        <f t="shared" si="5"/>
        <v>1</v>
      </c>
    </row>
    <row r="23" spans="1:29" ht="16" x14ac:dyDescent="0.2">
      <c r="A23" s="18">
        <f t="shared" si="6"/>
        <v>21</v>
      </c>
      <c r="B23" s="24" t="s">
        <v>239</v>
      </c>
      <c r="C23" s="24" t="s">
        <v>372</v>
      </c>
      <c r="D23" s="36" t="s">
        <v>192</v>
      </c>
      <c r="E23" s="17"/>
      <c r="F23" s="16">
        <v>6</v>
      </c>
      <c r="G23" s="16"/>
      <c r="H23" s="16">
        <v>2</v>
      </c>
      <c r="I23" s="56"/>
      <c r="J23" s="56"/>
      <c r="K23" s="56"/>
      <c r="L23" s="56"/>
      <c r="M23" s="56"/>
      <c r="N23" s="56"/>
      <c r="O23" s="56"/>
      <c r="P23" s="56"/>
      <c r="Q23" s="56"/>
      <c r="R23" s="56"/>
      <c r="S23" s="56">
        <v>1</v>
      </c>
      <c r="T23" s="56"/>
      <c r="U23" s="26"/>
      <c r="V23" s="28"/>
      <c r="W23" s="85">
        <f t="shared" si="0"/>
        <v>9</v>
      </c>
      <c r="X23" s="86">
        <f t="shared" si="1"/>
        <v>3</v>
      </c>
      <c r="Y23" s="87">
        <f t="shared" si="2"/>
        <v>1.6094379124341003</v>
      </c>
      <c r="Z23" s="87">
        <f t="shared" si="3"/>
        <v>14.484941211906902</v>
      </c>
      <c r="AA23" s="88"/>
      <c r="AB23" s="86">
        <f t="shared" si="4"/>
        <v>6</v>
      </c>
      <c r="AC23" s="89">
        <f t="shared" si="5"/>
        <v>0.66666666666666663</v>
      </c>
    </row>
    <row r="24" spans="1:29" ht="16" x14ac:dyDescent="0.2">
      <c r="A24" s="18">
        <f t="shared" si="6"/>
        <v>22</v>
      </c>
      <c r="B24" s="24" t="s">
        <v>239</v>
      </c>
      <c r="C24" s="24" t="s">
        <v>372</v>
      </c>
      <c r="D24" s="47" t="s">
        <v>235</v>
      </c>
      <c r="E24" s="17"/>
      <c r="F24" s="16"/>
      <c r="G24" s="16">
        <v>2</v>
      </c>
      <c r="H24" s="16">
        <v>1</v>
      </c>
      <c r="I24" s="56"/>
      <c r="J24" s="56"/>
      <c r="K24" s="56">
        <v>8</v>
      </c>
      <c r="L24" s="56"/>
      <c r="M24" s="56"/>
      <c r="N24" s="56"/>
      <c r="O24" s="56">
        <v>6</v>
      </c>
      <c r="P24" s="56"/>
      <c r="Q24" s="56"/>
      <c r="R24" s="56"/>
      <c r="S24" s="56"/>
      <c r="T24" s="56"/>
      <c r="U24" s="26"/>
      <c r="V24" s="28"/>
      <c r="W24" s="85">
        <f t="shared" si="0"/>
        <v>17</v>
      </c>
      <c r="X24" s="86">
        <f t="shared" si="1"/>
        <v>4</v>
      </c>
      <c r="Y24" s="87">
        <f t="shared" si="2"/>
        <v>1.3217558399823195</v>
      </c>
      <c r="Z24" s="87">
        <f t="shared" si="3"/>
        <v>22.469849279699432</v>
      </c>
      <c r="AA24" s="88"/>
      <c r="AB24" s="86">
        <f t="shared" si="4"/>
        <v>8</v>
      </c>
      <c r="AC24" s="89">
        <f t="shared" si="5"/>
        <v>0.47058823529411764</v>
      </c>
    </row>
    <row r="25" spans="1:29" ht="16" x14ac:dyDescent="0.2">
      <c r="A25" s="18">
        <f t="shared" si="6"/>
        <v>23</v>
      </c>
      <c r="B25" s="24" t="s">
        <v>239</v>
      </c>
      <c r="C25" s="24" t="s">
        <v>372</v>
      </c>
      <c r="D25" s="47" t="s">
        <v>236</v>
      </c>
      <c r="E25" s="17"/>
      <c r="F25" s="16"/>
      <c r="G25" s="16">
        <v>15</v>
      </c>
      <c r="H25" s="16"/>
      <c r="I25" s="56"/>
      <c r="J25" s="56"/>
      <c r="K25" s="56">
        <v>13</v>
      </c>
      <c r="L25" s="56">
        <v>3</v>
      </c>
      <c r="M25" s="56"/>
      <c r="N25" s="56">
        <v>6</v>
      </c>
      <c r="O25" s="56"/>
      <c r="P25" s="56">
        <v>3</v>
      </c>
      <c r="Q25" s="56"/>
      <c r="R25" s="56"/>
      <c r="S25" s="56">
        <v>4</v>
      </c>
      <c r="T25" s="56"/>
      <c r="U25" s="26"/>
      <c r="V25" s="28"/>
      <c r="W25" s="85">
        <f t="shared" si="0"/>
        <v>44</v>
      </c>
      <c r="X25" s="86">
        <f t="shared" si="1"/>
        <v>6</v>
      </c>
      <c r="Y25" s="87">
        <f t="shared" si="2"/>
        <v>0.91629073187415511</v>
      </c>
      <c r="Z25" s="87">
        <f t="shared" si="3"/>
        <v>40.316792202462821</v>
      </c>
      <c r="AA25" s="88"/>
      <c r="AB25" s="86">
        <f t="shared" si="4"/>
        <v>15</v>
      </c>
      <c r="AC25" s="89">
        <f t="shared" si="5"/>
        <v>0.34090909090909088</v>
      </c>
    </row>
    <row r="26" spans="1:29" ht="16" x14ac:dyDescent="0.2">
      <c r="A26" s="18">
        <f t="shared" si="6"/>
        <v>24</v>
      </c>
      <c r="B26" s="24" t="s">
        <v>239</v>
      </c>
      <c r="C26" s="24" t="s">
        <v>372</v>
      </c>
      <c r="D26" s="47" t="s">
        <v>256</v>
      </c>
      <c r="E26" s="17"/>
      <c r="F26" s="16"/>
      <c r="G26" s="16"/>
      <c r="H26" s="16">
        <v>3</v>
      </c>
      <c r="I26" s="56"/>
      <c r="J26" s="56"/>
      <c r="K26" s="56"/>
      <c r="L26" s="56"/>
      <c r="M26" s="56"/>
      <c r="N26" s="56"/>
      <c r="O26" s="56"/>
      <c r="P26" s="56"/>
      <c r="Q26" s="56"/>
      <c r="R26" s="56"/>
      <c r="S26" s="56"/>
      <c r="T26" s="56"/>
      <c r="U26" s="26"/>
      <c r="V26" s="28"/>
      <c r="W26" s="85">
        <f t="shared" si="0"/>
        <v>3</v>
      </c>
      <c r="X26" s="86">
        <f t="shared" si="1"/>
        <v>1</v>
      </c>
      <c r="Y26" s="87">
        <f t="shared" si="2"/>
        <v>2.7080502011022101</v>
      </c>
      <c r="Z26" s="87">
        <f t="shared" si="3"/>
        <v>8.1241506033066297</v>
      </c>
      <c r="AA26" s="88"/>
      <c r="AB26" s="86">
        <f t="shared" si="4"/>
        <v>3</v>
      </c>
      <c r="AC26" s="89">
        <f t="shared" si="5"/>
        <v>1</v>
      </c>
    </row>
    <row r="27" spans="1:29" ht="16" x14ac:dyDescent="0.2">
      <c r="A27" s="18">
        <f t="shared" si="6"/>
        <v>25</v>
      </c>
      <c r="B27" s="24"/>
      <c r="C27" s="24"/>
      <c r="D27" s="36" t="s">
        <v>204</v>
      </c>
      <c r="E27" s="17"/>
      <c r="F27" s="16">
        <v>2</v>
      </c>
      <c r="G27" s="16"/>
      <c r="H27" s="16"/>
      <c r="I27" s="56">
        <v>1</v>
      </c>
      <c r="J27" s="56"/>
      <c r="K27" s="56">
        <v>5</v>
      </c>
      <c r="L27" s="56"/>
      <c r="M27" s="56"/>
      <c r="N27" s="56"/>
      <c r="O27" s="56"/>
      <c r="P27" s="56"/>
      <c r="Q27" s="56"/>
      <c r="R27" s="56"/>
      <c r="S27" s="56">
        <v>3</v>
      </c>
      <c r="T27" s="56"/>
      <c r="U27" s="26"/>
      <c r="V27" s="28"/>
      <c r="W27" s="85">
        <f t="shared" si="0"/>
        <v>11</v>
      </c>
      <c r="X27" s="86">
        <f t="shared" si="1"/>
        <v>4</v>
      </c>
      <c r="Y27" s="87">
        <f t="shared" si="2"/>
        <v>1.3217558399823195</v>
      </c>
      <c r="Z27" s="87">
        <f t="shared" si="3"/>
        <v>14.539314239805515</v>
      </c>
      <c r="AA27" s="88"/>
      <c r="AB27" s="86">
        <f t="shared" si="4"/>
        <v>5</v>
      </c>
      <c r="AC27" s="89">
        <f t="shared" si="5"/>
        <v>0.45454545454545453</v>
      </c>
    </row>
    <row r="28" spans="1:29" ht="16" x14ac:dyDescent="0.2">
      <c r="A28" s="18">
        <f t="shared" si="6"/>
        <v>26</v>
      </c>
      <c r="B28" s="24" t="s">
        <v>378</v>
      </c>
      <c r="C28" s="24" t="s">
        <v>372</v>
      </c>
      <c r="D28" s="36" t="s">
        <v>208</v>
      </c>
      <c r="E28" s="17"/>
      <c r="F28" s="16">
        <v>2</v>
      </c>
      <c r="G28" s="16"/>
      <c r="H28" s="16"/>
      <c r="I28" s="56"/>
      <c r="J28" s="56"/>
      <c r="K28" s="56"/>
      <c r="L28" s="56"/>
      <c r="M28" s="56"/>
      <c r="N28" s="56"/>
      <c r="O28" s="56"/>
      <c r="P28" s="56"/>
      <c r="Q28" s="56"/>
      <c r="R28" s="56"/>
      <c r="S28" s="56"/>
      <c r="T28" s="56"/>
      <c r="U28" s="26"/>
      <c r="V28" s="28"/>
      <c r="W28" s="85">
        <f t="shared" si="0"/>
        <v>2</v>
      </c>
      <c r="X28" s="86">
        <f t="shared" si="1"/>
        <v>1</v>
      </c>
      <c r="Y28" s="87">
        <f t="shared" si="2"/>
        <v>2.7080502011022101</v>
      </c>
      <c r="Z28" s="87">
        <f t="shared" si="3"/>
        <v>5.4161004022044201</v>
      </c>
      <c r="AA28" s="88"/>
      <c r="AB28" s="86">
        <f t="shared" si="4"/>
        <v>2</v>
      </c>
      <c r="AC28" s="89">
        <f t="shared" si="5"/>
        <v>1</v>
      </c>
    </row>
    <row r="29" spans="1:29" ht="16" x14ac:dyDescent="0.2">
      <c r="A29" s="18">
        <f t="shared" si="6"/>
        <v>27</v>
      </c>
      <c r="B29" s="24"/>
      <c r="C29" s="24"/>
      <c r="D29" s="36" t="s">
        <v>209</v>
      </c>
      <c r="E29" s="17"/>
      <c r="F29" s="16">
        <v>2</v>
      </c>
      <c r="G29" s="16"/>
      <c r="H29" s="16"/>
      <c r="I29" s="56"/>
      <c r="J29" s="56"/>
      <c r="K29" s="56"/>
      <c r="L29" s="56"/>
      <c r="M29" s="56"/>
      <c r="N29" s="56"/>
      <c r="O29" s="56"/>
      <c r="P29" s="56"/>
      <c r="Q29" s="56"/>
      <c r="R29" s="56"/>
      <c r="S29" s="56"/>
      <c r="T29" s="56"/>
      <c r="U29" s="26"/>
      <c r="V29" s="28"/>
      <c r="W29" s="85">
        <f t="shared" si="0"/>
        <v>2</v>
      </c>
      <c r="X29" s="86">
        <f t="shared" si="1"/>
        <v>1</v>
      </c>
      <c r="Y29" s="87">
        <f t="shared" si="2"/>
        <v>2.7080502011022101</v>
      </c>
      <c r="Z29" s="87">
        <f t="shared" si="3"/>
        <v>5.4161004022044201</v>
      </c>
      <c r="AA29" s="88"/>
      <c r="AB29" s="86">
        <f t="shared" si="4"/>
        <v>2</v>
      </c>
      <c r="AC29" s="89">
        <f t="shared" si="5"/>
        <v>1</v>
      </c>
    </row>
    <row r="30" spans="1:29" ht="16" x14ac:dyDescent="0.2">
      <c r="A30" s="18">
        <f t="shared" si="6"/>
        <v>28</v>
      </c>
      <c r="B30" s="24" t="s">
        <v>374</v>
      </c>
      <c r="C30" s="24" t="s">
        <v>372</v>
      </c>
      <c r="D30" s="36" t="s">
        <v>193</v>
      </c>
      <c r="E30" s="17"/>
      <c r="F30" s="16">
        <v>5</v>
      </c>
      <c r="G30" s="16"/>
      <c r="H30" s="16">
        <v>1</v>
      </c>
      <c r="I30" s="56">
        <v>1</v>
      </c>
      <c r="J30" s="56"/>
      <c r="K30" s="56"/>
      <c r="L30" s="56"/>
      <c r="M30" s="56"/>
      <c r="N30" s="56">
        <v>1</v>
      </c>
      <c r="O30" s="56"/>
      <c r="P30" s="56"/>
      <c r="Q30" s="56"/>
      <c r="R30" s="56"/>
      <c r="S30" s="56"/>
      <c r="T30" s="56"/>
      <c r="U30" s="26"/>
      <c r="V30" s="28"/>
      <c r="W30" s="85">
        <f t="shared" si="0"/>
        <v>8</v>
      </c>
      <c r="X30" s="86">
        <f t="shared" si="1"/>
        <v>4</v>
      </c>
      <c r="Y30" s="87">
        <f t="shared" si="2"/>
        <v>1.3217558399823195</v>
      </c>
      <c r="Z30" s="87">
        <f t="shared" si="3"/>
        <v>10.574046719858556</v>
      </c>
      <c r="AA30" s="88"/>
      <c r="AB30" s="86">
        <f t="shared" si="4"/>
        <v>5</v>
      </c>
      <c r="AC30" s="89">
        <f t="shared" si="5"/>
        <v>0.625</v>
      </c>
    </row>
    <row r="31" spans="1:29" ht="16" x14ac:dyDescent="0.2">
      <c r="A31" s="18">
        <f t="shared" si="6"/>
        <v>29</v>
      </c>
      <c r="B31" s="24" t="s">
        <v>379</v>
      </c>
      <c r="C31" s="24" t="s">
        <v>372</v>
      </c>
      <c r="D31" s="40" t="s">
        <v>219</v>
      </c>
      <c r="E31" s="17"/>
      <c r="F31" s="16"/>
      <c r="G31" s="16"/>
      <c r="H31" s="16"/>
      <c r="I31" s="56">
        <v>1</v>
      </c>
      <c r="J31" s="56"/>
      <c r="K31" s="56">
        <v>2</v>
      </c>
      <c r="L31" s="56"/>
      <c r="M31" s="56"/>
      <c r="N31" s="56">
        <v>1</v>
      </c>
      <c r="O31" s="56"/>
      <c r="P31" s="56"/>
      <c r="Q31" s="56"/>
      <c r="R31" s="56"/>
      <c r="S31" s="56"/>
      <c r="T31" s="56"/>
      <c r="U31" s="26"/>
      <c r="V31" s="28"/>
      <c r="W31" s="85">
        <f t="shared" si="0"/>
        <v>4</v>
      </c>
      <c r="X31" s="86">
        <f t="shared" si="1"/>
        <v>3</v>
      </c>
      <c r="Y31" s="87">
        <f t="shared" si="2"/>
        <v>1.6094379124341003</v>
      </c>
      <c r="Z31" s="87">
        <f t="shared" si="3"/>
        <v>6.4377516497364011</v>
      </c>
      <c r="AA31" s="88"/>
      <c r="AB31" s="86">
        <f t="shared" si="4"/>
        <v>2</v>
      </c>
      <c r="AC31" s="89">
        <f t="shared" si="5"/>
        <v>0.5</v>
      </c>
    </row>
    <row r="32" spans="1:29" ht="16" x14ac:dyDescent="0.2">
      <c r="A32" s="18">
        <f t="shared" si="6"/>
        <v>30</v>
      </c>
      <c r="B32" s="24" t="s">
        <v>374</v>
      </c>
      <c r="C32" s="24" t="s">
        <v>372</v>
      </c>
      <c r="D32" s="40" t="s">
        <v>220</v>
      </c>
      <c r="E32" s="17"/>
      <c r="F32" s="16"/>
      <c r="G32" s="16"/>
      <c r="H32" s="16">
        <v>7</v>
      </c>
      <c r="I32" s="56">
        <v>5</v>
      </c>
      <c r="J32" s="56">
        <v>14</v>
      </c>
      <c r="K32" s="56">
        <v>6</v>
      </c>
      <c r="L32" s="56">
        <v>4</v>
      </c>
      <c r="M32" s="56">
        <v>5</v>
      </c>
      <c r="N32" s="56"/>
      <c r="O32" s="56"/>
      <c r="P32" s="56">
        <v>3</v>
      </c>
      <c r="Q32" s="56"/>
      <c r="R32" s="56">
        <v>6</v>
      </c>
      <c r="S32" s="56">
        <v>9</v>
      </c>
      <c r="T32" s="56">
        <v>14</v>
      </c>
      <c r="U32" s="26"/>
      <c r="V32" s="28"/>
      <c r="W32" s="85">
        <f t="shared" si="0"/>
        <v>73</v>
      </c>
      <c r="X32" s="86">
        <f t="shared" si="1"/>
        <v>10</v>
      </c>
      <c r="Y32" s="87">
        <f t="shared" si="2"/>
        <v>0.40546510810816438</v>
      </c>
      <c r="Z32" s="87">
        <f t="shared" si="3"/>
        <v>29.598952891896001</v>
      </c>
      <c r="AA32" s="88"/>
      <c r="AB32" s="86">
        <f t="shared" si="4"/>
        <v>14</v>
      </c>
      <c r="AC32" s="89">
        <f t="shared" si="5"/>
        <v>0.19178082191780821</v>
      </c>
    </row>
    <row r="33" spans="1:29" ht="16" x14ac:dyDescent="0.2">
      <c r="A33" s="18">
        <f t="shared" si="6"/>
        <v>31</v>
      </c>
      <c r="B33" s="24" t="s">
        <v>374</v>
      </c>
      <c r="C33" s="24" t="s">
        <v>372</v>
      </c>
      <c r="D33" s="40" t="s">
        <v>221</v>
      </c>
      <c r="E33" s="17"/>
      <c r="F33" s="16"/>
      <c r="G33" s="16"/>
      <c r="H33" s="16"/>
      <c r="I33" s="56">
        <v>1</v>
      </c>
      <c r="J33" s="56"/>
      <c r="K33" s="56"/>
      <c r="L33" s="56"/>
      <c r="M33" s="56"/>
      <c r="N33" s="56"/>
      <c r="O33" s="56"/>
      <c r="P33" s="56"/>
      <c r="Q33" s="56"/>
      <c r="R33" s="56"/>
      <c r="S33" s="56"/>
      <c r="T33" s="56"/>
      <c r="U33" s="26"/>
      <c r="V33" s="28"/>
      <c r="W33" s="85">
        <f t="shared" si="0"/>
        <v>1</v>
      </c>
      <c r="X33" s="86">
        <f t="shared" si="1"/>
        <v>1</v>
      </c>
      <c r="Y33" s="87">
        <f t="shared" si="2"/>
        <v>2.7080502011022101</v>
      </c>
      <c r="Z33" s="87">
        <f t="shared" si="3"/>
        <v>2.7080502011022101</v>
      </c>
      <c r="AA33" s="88"/>
      <c r="AB33" s="86">
        <f t="shared" si="4"/>
        <v>1</v>
      </c>
      <c r="AC33" s="89">
        <f t="shared" si="5"/>
        <v>1</v>
      </c>
    </row>
    <row r="34" spans="1:29" ht="16" x14ac:dyDescent="0.2">
      <c r="A34" s="18">
        <f t="shared" si="6"/>
        <v>32</v>
      </c>
      <c r="B34" s="24" t="s">
        <v>374</v>
      </c>
      <c r="C34" s="24" t="s">
        <v>372</v>
      </c>
      <c r="D34" s="40" t="s">
        <v>266</v>
      </c>
      <c r="E34" s="17"/>
      <c r="F34" s="16"/>
      <c r="G34" s="16"/>
      <c r="H34" s="16"/>
      <c r="I34" s="56">
        <v>1</v>
      </c>
      <c r="J34" s="56"/>
      <c r="K34" s="56"/>
      <c r="L34" s="56"/>
      <c r="M34" s="56"/>
      <c r="N34" s="56"/>
      <c r="O34" s="56"/>
      <c r="P34" s="56"/>
      <c r="Q34" s="56"/>
      <c r="R34" s="56"/>
      <c r="S34" s="56"/>
      <c r="T34" s="56">
        <v>2</v>
      </c>
      <c r="U34" s="26"/>
      <c r="V34" s="28"/>
      <c r="W34" s="85">
        <f t="shared" si="0"/>
        <v>3</v>
      </c>
      <c r="X34" s="86">
        <f t="shared" si="1"/>
        <v>2</v>
      </c>
      <c r="Y34" s="87">
        <f t="shared" si="2"/>
        <v>2.0149030205422647</v>
      </c>
      <c r="Z34" s="87">
        <f t="shared" si="3"/>
        <v>6.0447090616267936</v>
      </c>
      <c r="AA34" s="88"/>
      <c r="AB34" s="86">
        <f t="shared" si="4"/>
        <v>2</v>
      </c>
      <c r="AC34" s="89">
        <f t="shared" si="5"/>
        <v>0.66666666666666663</v>
      </c>
    </row>
    <row r="35" spans="1:29" ht="16" x14ac:dyDescent="0.2">
      <c r="A35" s="18">
        <f t="shared" si="6"/>
        <v>33</v>
      </c>
      <c r="B35" s="24" t="s">
        <v>379</v>
      </c>
      <c r="C35" s="24" t="s">
        <v>372</v>
      </c>
      <c r="D35" s="40" t="s">
        <v>248</v>
      </c>
      <c r="E35" s="17"/>
      <c r="F35" s="16"/>
      <c r="G35" s="16"/>
      <c r="H35" s="16">
        <v>1</v>
      </c>
      <c r="I35" s="56">
        <v>1</v>
      </c>
      <c r="J35" s="56"/>
      <c r="K35" s="56"/>
      <c r="L35" s="56"/>
      <c r="M35" s="56">
        <v>1</v>
      </c>
      <c r="N35" s="56"/>
      <c r="O35" s="56"/>
      <c r="P35" s="56"/>
      <c r="Q35" s="56"/>
      <c r="R35" s="56"/>
      <c r="S35" s="56"/>
      <c r="T35" s="56"/>
      <c r="U35" s="26"/>
      <c r="V35" s="28"/>
      <c r="W35" s="85">
        <f t="shared" ref="W35:W64" si="7">SUM(F35:T35)</f>
        <v>3</v>
      </c>
      <c r="X35" s="86">
        <f t="shared" ref="X35:X64" si="8">COUNTIF(F35:T35, "&gt;0")</f>
        <v>3</v>
      </c>
      <c r="Y35" s="87">
        <f t="shared" ref="Y35:Y66" si="9">LN(15/X35)</f>
        <v>1.6094379124341003</v>
      </c>
      <c r="Z35" s="87">
        <f t="shared" ref="Z35:Z66" si="10">W35*Y35</f>
        <v>4.8283137373023006</v>
      </c>
      <c r="AA35" s="88"/>
      <c r="AB35" s="86">
        <f t="shared" ref="AB35:AB64" si="11">MAX(F35:T35)</f>
        <v>1</v>
      </c>
      <c r="AC35" s="89">
        <f t="shared" ref="AC35:AC66" si="12">IFERROR(AB35/W35,"")</f>
        <v>0.33333333333333331</v>
      </c>
    </row>
    <row r="36" spans="1:29" ht="16" x14ac:dyDescent="0.2">
      <c r="A36" s="18">
        <f t="shared" si="6"/>
        <v>34</v>
      </c>
      <c r="B36" s="24" t="s">
        <v>379</v>
      </c>
      <c r="C36" s="24" t="s">
        <v>380</v>
      </c>
      <c r="D36" s="41" t="s">
        <v>215</v>
      </c>
      <c r="E36" s="17"/>
      <c r="F36" s="16">
        <v>1</v>
      </c>
      <c r="G36" s="16"/>
      <c r="H36" s="16">
        <v>2</v>
      </c>
      <c r="I36" s="56"/>
      <c r="J36" s="56"/>
      <c r="K36" s="56"/>
      <c r="L36" s="56"/>
      <c r="M36" s="56"/>
      <c r="N36" s="56"/>
      <c r="O36" s="56">
        <v>2</v>
      </c>
      <c r="P36" s="56"/>
      <c r="Q36" s="56"/>
      <c r="R36" s="56">
        <v>7</v>
      </c>
      <c r="S36" s="56"/>
      <c r="T36" s="56"/>
      <c r="U36" s="26"/>
      <c r="V36" s="28"/>
      <c r="W36" s="85">
        <f t="shared" si="7"/>
        <v>12</v>
      </c>
      <c r="X36" s="86">
        <f t="shared" si="8"/>
        <v>4</v>
      </c>
      <c r="Y36" s="87">
        <f t="shared" si="9"/>
        <v>1.3217558399823195</v>
      </c>
      <c r="Z36" s="87">
        <f t="shared" si="10"/>
        <v>15.861070079787833</v>
      </c>
      <c r="AA36" s="88"/>
      <c r="AB36" s="86">
        <f t="shared" si="11"/>
        <v>7</v>
      </c>
      <c r="AC36" s="89">
        <f t="shared" si="12"/>
        <v>0.58333333333333337</v>
      </c>
    </row>
    <row r="37" spans="1:29" ht="16" x14ac:dyDescent="0.2">
      <c r="A37" s="18">
        <f t="shared" si="6"/>
        <v>35</v>
      </c>
      <c r="B37" s="24" t="s">
        <v>379</v>
      </c>
      <c r="C37" s="24" t="s">
        <v>380</v>
      </c>
      <c r="D37" s="40" t="s">
        <v>218</v>
      </c>
      <c r="E37" s="17"/>
      <c r="F37" s="16"/>
      <c r="G37" s="16">
        <v>9</v>
      </c>
      <c r="H37" s="16">
        <v>2</v>
      </c>
      <c r="I37" s="56"/>
      <c r="J37" s="56"/>
      <c r="K37" s="56"/>
      <c r="L37" s="56"/>
      <c r="M37" s="56">
        <v>3</v>
      </c>
      <c r="N37" s="56"/>
      <c r="O37" s="56"/>
      <c r="P37" s="56"/>
      <c r="Q37" s="56"/>
      <c r="R37" s="56"/>
      <c r="S37" s="56"/>
      <c r="T37" s="56"/>
      <c r="U37" s="26"/>
      <c r="V37" s="28"/>
      <c r="W37" s="85">
        <f t="shared" si="7"/>
        <v>14</v>
      </c>
      <c r="X37" s="86">
        <f t="shared" si="8"/>
        <v>3</v>
      </c>
      <c r="Y37" s="87">
        <f t="shared" si="9"/>
        <v>1.6094379124341003</v>
      </c>
      <c r="Z37" s="87">
        <f t="shared" si="10"/>
        <v>22.532130774077405</v>
      </c>
      <c r="AA37" s="88"/>
      <c r="AB37" s="86">
        <f t="shared" si="11"/>
        <v>9</v>
      </c>
      <c r="AC37" s="89">
        <f t="shared" si="12"/>
        <v>0.6428571428571429</v>
      </c>
    </row>
    <row r="38" spans="1:29" ht="16" x14ac:dyDescent="0.2">
      <c r="A38" s="18">
        <f t="shared" si="6"/>
        <v>36</v>
      </c>
      <c r="B38" s="24" t="s">
        <v>379</v>
      </c>
      <c r="C38" s="24" t="s">
        <v>380</v>
      </c>
      <c r="D38" s="40" t="s">
        <v>230</v>
      </c>
      <c r="E38" s="17"/>
      <c r="F38" s="16"/>
      <c r="G38" s="16">
        <v>3</v>
      </c>
      <c r="H38" s="16"/>
      <c r="I38" s="56"/>
      <c r="J38" s="56"/>
      <c r="K38" s="56"/>
      <c r="L38" s="56"/>
      <c r="M38" s="56"/>
      <c r="N38" s="56"/>
      <c r="O38" s="56"/>
      <c r="P38" s="56"/>
      <c r="Q38" s="56"/>
      <c r="R38" s="56"/>
      <c r="S38" s="56"/>
      <c r="T38" s="56"/>
      <c r="U38" s="26"/>
      <c r="V38" s="28"/>
      <c r="W38" s="85">
        <f t="shared" si="7"/>
        <v>3</v>
      </c>
      <c r="X38" s="86">
        <f t="shared" si="8"/>
        <v>1</v>
      </c>
      <c r="Y38" s="87">
        <f t="shared" si="9"/>
        <v>2.7080502011022101</v>
      </c>
      <c r="Z38" s="87">
        <f t="shared" si="10"/>
        <v>8.1241506033066297</v>
      </c>
      <c r="AA38" s="88"/>
      <c r="AB38" s="86">
        <f t="shared" si="11"/>
        <v>3</v>
      </c>
      <c r="AC38" s="89">
        <f t="shared" si="12"/>
        <v>1</v>
      </c>
    </row>
    <row r="39" spans="1:29" ht="16" x14ac:dyDescent="0.2">
      <c r="A39" s="18">
        <f t="shared" si="6"/>
        <v>37</v>
      </c>
      <c r="B39" s="24" t="s">
        <v>381</v>
      </c>
      <c r="C39" s="24" t="s">
        <v>372</v>
      </c>
      <c r="D39" s="41" t="s">
        <v>191</v>
      </c>
      <c r="E39" s="35"/>
      <c r="F39" s="16">
        <v>13</v>
      </c>
      <c r="G39" s="16"/>
      <c r="H39" s="16"/>
      <c r="I39" s="56"/>
      <c r="J39" s="56"/>
      <c r="K39" s="56"/>
      <c r="L39" s="56"/>
      <c r="M39" s="56">
        <v>2</v>
      </c>
      <c r="N39" s="56">
        <v>5</v>
      </c>
      <c r="O39" s="56"/>
      <c r="P39" s="56"/>
      <c r="Q39" s="56"/>
      <c r="R39" s="56">
        <v>5</v>
      </c>
      <c r="S39" s="56">
        <v>7</v>
      </c>
      <c r="T39" s="56"/>
      <c r="U39" s="26"/>
      <c r="V39" s="28"/>
      <c r="W39" s="85">
        <f t="shared" si="7"/>
        <v>32</v>
      </c>
      <c r="X39" s="86">
        <f t="shared" si="8"/>
        <v>5</v>
      </c>
      <c r="Y39" s="87">
        <f t="shared" si="9"/>
        <v>1.0986122886681098</v>
      </c>
      <c r="Z39" s="87">
        <f t="shared" si="10"/>
        <v>35.155593237379513</v>
      </c>
      <c r="AA39" s="88"/>
      <c r="AB39" s="86">
        <f t="shared" si="11"/>
        <v>13</v>
      </c>
      <c r="AC39" s="89">
        <f t="shared" si="12"/>
        <v>0.40625</v>
      </c>
    </row>
    <row r="40" spans="1:29" ht="16" x14ac:dyDescent="0.2">
      <c r="A40" s="18">
        <f t="shared" si="6"/>
        <v>38</v>
      </c>
      <c r="B40" s="24" t="s">
        <v>377</v>
      </c>
      <c r="C40" s="24" t="s">
        <v>382</v>
      </c>
      <c r="D40" s="42" t="s">
        <v>216</v>
      </c>
      <c r="E40" s="17"/>
      <c r="F40" s="16"/>
      <c r="G40" s="16">
        <v>4</v>
      </c>
      <c r="H40" s="16">
        <v>1</v>
      </c>
      <c r="I40" s="56"/>
      <c r="J40" s="56"/>
      <c r="K40" s="56"/>
      <c r="L40" s="56"/>
      <c r="M40" s="56"/>
      <c r="N40" s="56"/>
      <c r="O40" s="56">
        <v>2</v>
      </c>
      <c r="P40" s="56"/>
      <c r="Q40" s="56"/>
      <c r="R40" s="56">
        <v>4</v>
      </c>
      <c r="S40" s="56"/>
      <c r="T40" s="56"/>
      <c r="U40" s="26"/>
      <c r="V40" s="28"/>
      <c r="W40" s="85">
        <f t="shared" si="7"/>
        <v>11</v>
      </c>
      <c r="X40" s="86">
        <f t="shared" si="8"/>
        <v>4</v>
      </c>
      <c r="Y40" s="87">
        <f t="shared" si="9"/>
        <v>1.3217558399823195</v>
      </c>
      <c r="Z40" s="87">
        <f t="shared" si="10"/>
        <v>14.539314239805515</v>
      </c>
      <c r="AA40" s="88"/>
      <c r="AB40" s="86">
        <f t="shared" si="11"/>
        <v>4</v>
      </c>
      <c r="AC40" s="89">
        <f t="shared" si="12"/>
        <v>0.36363636363636365</v>
      </c>
    </row>
    <row r="41" spans="1:29" ht="16" x14ac:dyDescent="0.2">
      <c r="A41" s="18">
        <f t="shared" si="6"/>
        <v>39</v>
      </c>
      <c r="B41" s="24" t="s">
        <v>239</v>
      </c>
      <c r="C41" s="24" t="s">
        <v>383</v>
      </c>
      <c r="D41" s="43" t="s">
        <v>222</v>
      </c>
      <c r="E41" s="17"/>
      <c r="F41" s="16"/>
      <c r="G41" s="16">
        <v>1</v>
      </c>
      <c r="H41" s="16"/>
      <c r="I41" s="56"/>
      <c r="J41" s="56"/>
      <c r="K41" s="56"/>
      <c r="L41" s="56"/>
      <c r="M41" s="56"/>
      <c r="N41" s="56"/>
      <c r="O41" s="56"/>
      <c r="P41" s="56"/>
      <c r="Q41" s="56"/>
      <c r="R41" s="56"/>
      <c r="S41" s="56"/>
      <c r="T41" s="56"/>
      <c r="U41" s="26"/>
      <c r="V41" s="28"/>
      <c r="W41" s="85">
        <f t="shared" si="7"/>
        <v>1</v>
      </c>
      <c r="X41" s="86">
        <f t="shared" si="8"/>
        <v>1</v>
      </c>
      <c r="Y41" s="87">
        <f t="shared" si="9"/>
        <v>2.7080502011022101</v>
      </c>
      <c r="Z41" s="87">
        <f t="shared" si="10"/>
        <v>2.7080502011022101</v>
      </c>
      <c r="AA41" s="88"/>
      <c r="AB41" s="86">
        <f t="shared" si="11"/>
        <v>1</v>
      </c>
      <c r="AC41" s="89">
        <f t="shared" si="12"/>
        <v>1</v>
      </c>
    </row>
    <row r="42" spans="1:29" ht="16" x14ac:dyDescent="0.2">
      <c r="A42" s="18">
        <f t="shared" si="6"/>
        <v>40</v>
      </c>
      <c r="B42" s="24" t="s">
        <v>239</v>
      </c>
      <c r="C42" s="24" t="s">
        <v>383</v>
      </c>
      <c r="D42" s="44" t="s">
        <v>224</v>
      </c>
      <c r="E42" s="17"/>
      <c r="F42" s="16"/>
      <c r="G42" s="16">
        <v>1</v>
      </c>
      <c r="H42" s="16"/>
      <c r="I42" s="56"/>
      <c r="J42" s="56"/>
      <c r="K42" s="56"/>
      <c r="L42" s="56"/>
      <c r="M42" s="56"/>
      <c r="N42" s="56"/>
      <c r="O42" s="56"/>
      <c r="P42" s="56"/>
      <c r="Q42" s="56"/>
      <c r="R42" s="56"/>
      <c r="S42" s="56"/>
      <c r="T42" s="56"/>
      <c r="U42" s="26"/>
      <c r="V42" s="28"/>
      <c r="W42" s="85">
        <f t="shared" si="7"/>
        <v>1</v>
      </c>
      <c r="X42" s="86">
        <f t="shared" si="8"/>
        <v>1</v>
      </c>
      <c r="Y42" s="87">
        <f t="shared" si="9"/>
        <v>2.7080502011022101</v>
      </c>
      <c r="Z42" s="87">
        <f t="shared" si="10"/>
        <v>2.7080502011022101</v>
      </c>
      <c r="AA42" s="88"/>
      <c r="AB42" s="86">
        <f t="shared" si="11"/>
        <v>1</v>
      </c>
      <c r="AC42" s="89">
        <f t="shared" si="12"/>
        <v>1</v>
      </c>
    </row>
    <row r="43" spans="1:29" ht="16" x14ac:dyDescent="0.2">
      <c r="A43" s="18">
        <f t="shared" si="6"/>
        <v>41</v>
      </c>
      <c r="B43" s="24" t="s">
        <v>239</v>
      </c>
      <c r="C43" s="24" t="s">
        <v>383</v>
      </c>
      <c r="D43" s="44" t="s">
        <v>225</v>
      </c>
      <c r="E43" s="17"/>
      <c r="F43" s="16"/>
      <c r="G43" s="16">
        <v>1</v>
      </c>
      <c r="H43" s="16"/>
      <c r="I43" s="56"/>
      <c r="J43" s="56"/>
      <c r="K43" s="56"/>
      <c r="L43" s="56"/>
      <c r="M43" s="56"/>
      <c r="N43" s="56"/>
      <c r="O43" s="56"/>
      <c r="P43" s="56"/>
      <c r="Q43" s="56"/>
      <c r="R43" s="56"/>
      <c r="S43" s="56"/>
      <c r="T43" s="56"/>
      <c r="U43" s="26"/>
      <c r="V43" s="28"/>
      <c r="W43" s="85">
        <f t="shared" si="7"/>
        <v>1</v>
      </c>
      <c r="X43" s="86">
        <f t="shared" si="8"/>
        <v>1</v>
      </c>
      <c r="Y43" s="87">
        <f t="shared" si="9"/>
        <v>2.7080502011022101</v>
      </c>
      <c r="Z43" s="87">
        <f t="shared" si="10"/>
        <v>2.7080502011022101</v>
      </c>
      <c r="AA43" s="88"/>
      <c r="AB43" s="86">
        <f t="shared" si="11"/>
        <v>1</v>
      </c>
      <c r="AC43" s="89">
        <f t="shared" si="12"/>
        <v>1</v>
      </c>
    </row>
    <row r="44" spans="1:29" ht="16" x14ac:dyDescent="0.2">
      <c r="A44" s="18">
        <f t="shared" si="6"/>
        <v>42</v>
      </c>
      <c r="B44" s="24" t="s">
        <v>239</v>
      </c>
      <c r="C44" s="24" t="s">
        <v>383</v>
      </c>
      <c r="D44" s="44" t="s">
        <v>223</v>
      </c>
      <c r="E44" s="17"/>
      <c r="F44" s="16"/>
      <c r="G44" s="16">
        <v>2</v>
      </c>
      <c r="H44" s="16"/>
      <c r="I44" s="56"/>
      <c r="J44" s="56"/>
      <c r="K44" s="56"/>
      <c r="L44" s="56"/>
      <c r="M44" s="56"/>
      <c r="N44" s="56"/>
      <c r="O44" s="56"/>
      <c r="P44" s="56"/>
      <c r="Q44" s="56"/>
      <c r="R44" s="56"/>
      <c r="S44" s="56"/>
      <c r="T44" s="56"/>
      <c r="U44" s="26"/>
      <c r="V44" s="28"/>
      <c r="W44" s="85">
        <f t="shared" si="7"/>
        <v>2</v>
      </c>
      <c r="X44" s="86">
        <f t="shared" si="8"/>
        <v>1</v>
      </c>
      <c r="Y44" s="87">
        <f t="shared" si="9"/>
        <v>2.7080502011022101</v>
      </c>
      <c r="Z44" s="87">
        <f t="shared" si="10"/>
        <v>5.4161004022044201</v>
      </c>
      <c r="AA44" s="88"/>
      <c r="AB44" s="86">
        <f t="shared" si="11"/>
        <v>2</v>
      </c>
      <c r="AC44" s="89">
        <f t="shared" si="12"/>
        <v>1</v>
      </c>
    </row>
    <row r="45" spans="1:29" ht="16" x14ac:dyDescent="0.2">
      <c r="A45" s="18">
        <f t="shared" si="6"/>
        <v>43</v>
      </c>
      <c r="B45" s="24" t="s">
        <v>239</v>
      </c>
      <c r="C45" s="24" t="s">
        <v>383</v>
      </c>
      <c r="D45" s="46" t="s">
        <v>231</v>
      </c>
      <c r="E45" s="17"/>
      <c r="F45" s="16">
        <v>1</v>
      </c>
      <c r="G45" s="16"/>
      <c r="H45" s="16"/>
      <c r="I45" s="56"/>
      <c r="J45" s="56"/>
      <c r="K45" s="56"/>
      <c r="L45" s="56"/>
      <c r="M45" s="56"/>
      <c r="N45" s="56"/>
      <c r="O45" s="56"/>
      <c r="P45" s="56"/>
      <c r="Q45" s="56"/>
      <c r="R45" s="56"/>
      <c r="S45" s="56"/>
      <c r="T45" s="56"/>
      <c r="U45" s="26"/>
      <c r="V45" s="28"/>
      <c r="W45" s="85">
        <f t="shared" si="7"/>
        <v>1</v>
      </c>
      <c r="X45" s="86">
        <f t="shared" si="8"/>
        <v>1</v>
      </c>
      <c r="Y45" s="87">
        <f t="shared" si="9"/>
        <v>2.7080502011022101</v>
      </c>
      <c r="Z45" s="87">
        <f t="shared" si="10"/>
        <v>2.7080502011022101</v>
      </c>
      <c r="AA45" s="88"/>
      <c r="AB45" s="86">
        <f t="shared" si="11"/>
        <v>1</v>
      </c>
      <c r="AC45" s="89">
        <f t="shared" si="12"/>
        <v>1</v>
      </c>
    </row>
    <row r="46" spans="1:29" ht="16" x14ac:dyDescent="0.2">
      <c r="A46" s="18">
        <f t="shared" si="6"/>
        <v>44</v>
      </c>
      <c r="B46" s="24" t="s">
        <v>384</v>
      </c>
      <c r="C46" s="24" t="s">
        <v>382</v>
      </c>
      <c r="D46" s="45" t="s">
        <v>226</v>
      </c>
      <c r="E46" s="17"/>
      <c r="F46" s="16"/>
      <c r="G46" s="114"/>
      <c r="H46" s="16">
        <v>1</v>
      </c>
      <c r="I46" s="56"/>
      <c r="J46" s="56"/>
      <c r="K46" s="56"/>
      <c r="L46" s="56"/>
      <c r="M46" s="56"/>
      <c r="N46" s="56"/>
      <c r="O46" s="56"/>
      <c r="P46" s="56"/>
      <c r="Q46" s="56"/>
      <c r="R46" s="56">
        <v>1</v>
      </c>
      <c r="S46" s="56"/>
      <c r="T46" s="56"/>
      <c r="U46" s="26"/>
      <c r="V46" s="28"/>
      <c r="W46" s="85">
        <f t="shared" si="7"/>
        <v>2</v>
      </c>
      <c r="X46" s="86">
        <f t="shared" si="8"/>
        <v>2</v>
      </c>
      <c r="Y46" s="87">
        <f t="shared" si="9"/>
        <v>2.0149030205422647</v>
      </c>
      <c r="Z46" s="87">
        <f t="shared" si="10"/>
        <v>4.0298060410845293</v>
      </c>
      <c r="AA46" s="88"/>
      <c r="AB46" s="86">
        <f t="shared" si="11"/>
        <v>1</v>
      </c>
      <c r="AC46" s="89">
        <f t="shared" si="12"/>
        <v>0.5</v>
      </c>
    </row>
    <row r="47" spans="1:29" ht="16" x14ac:dyDescent="0.2">
      <c r="A47" s="18">
        <f t="shared" si="6"/>
        <v>45</v>
      </c>
      <c r="B47" s="24" t="s">
        <v>384</v>
      </c>
      <c r="C47" s="24" t="s">
        <v>382</v>
      </c>
      <c r="D47" s="44" t="s">
        <v>254</v>
      </c>
      <c r="E47" s="17"/>
      <c r="F47" s="16"/>
      <c r="G47" s="16">
        <v>4</v>
      </c>
      <c r="H47" s="16"/>
      <c r="I47" s="56"/>
      <c r="J47" s="56"/>
      <c r="K47" s="56"/>
      <c r="L47" s="56"/>
      <c r="M47" s="56">
        <v>1</v>
      </c>
      <c r="N47" s="56"/>
      <c r="O47" s="56"/>
      <c r="P47" s="56"/>
      <c r="Q47" s="56"/>
      <c r="R47" s="56"/>
      <c r="S47" s="56"/>
      <c r="T47" s="56"/>
      <c r="U47" s="26"/>
      <c r="V47" s="28"/>
      <c r="W47" s="85">
        <f t="shared" si="7"/>
        <v>5</v>
      </c>
      <c r="X47" s="86">
        <f t="shared" si="8"/>
        <v>2</v>
      </c>
      <c r="Y47" s="87">
        <f t="shared" si="9"/>
        <v>2.0149030205422647</v>
      </c>
      <c r="Z47" s="87">
        <f t="shared" si="10"/>
        <v>10.074515102711324</v>
      </c>
      <c r="AA47" s="88"/>
      <c r="AB47" s="86">
        <f t="shared" si="11"/>
        <v>4</v>
      </c>
      <c r="AC47" s="89">
        <f t="shared" si="12"/>
        <v>0.8</v>
      </c>
    </row>
    <row r="48" spans="1:29" ht="16" x14ac:dyDescent="0.2">
      <c r="A48" s="18">
        <f t="shared" si="6"/>
        <v>46</v>
      </c>
      <c r="B48" s="24" t="s">
        <v>239</v>
      </c>
      <c r="C48" s="24" t="s">
        <v>373</v>
      </c>
      <c r="D48" s="45" t="s">
        <v>227</v>
      </c>
      <c r="E48" s="17"/>
      <c r="F48" s="16"/>
      <c r="G48" s="16">
        <v>3</v>
      </c>
      <c r="H48" s="16"/>
      <c r="I48" s="56"/>
      <c r="J48" s="56"/>
      <c r="K48" s="56"/>
      <c r="L48" s="56"/>
      <c r="M48" s="56"/>
      <c r="N48" s="56"/>
      <c r="O48" s="56"/>
      <c r="P48" s="56"/>
      <c r="Q48" s="56"/>
      <c r="R48" s="56"/>
      <c r="S48" s="56"/>
      <c r="T48" s="56"/>
      <c r="U48" s="26"/>
      <c r="V48" s="28"/>
      <c r="W48" s="85">
        <f t="shared" si="7"/>
        <v>3</v>
      </c>
      <c r="X48" s="86">
        <f t="shared" si="8"/>
        <v>1</v>
      </c>
      <c r="Y48" s="87">
        <f t="shared" si="9"/>
        <v>2.7080502011022101</v>
      </c>
      <c r="Z48" s="87">
        <f t="shared" si="10"/>
        <v>8.1241506033066297</v>
      </c>
      <c r="AA48" s="88"/>
      <c r="AB48" s="86">
        <f t="shared" si="11"/>
        <v>3</v>
      </c>
      <c r="AC48" s="89">
        <f t="shared" si="12"/>
        <v>1</v>
      </c>
    </row>
    <row r="49" spans="1:29" ht="16" x14ac:dyDescent="0.2">
      <c r="A49" s="18">
        <f t="shared" si="6"/>
        <v>47</v>
      </c>
      <c r="B49" s="24" t="s">
        <v>385</v>
      </c>
      <c r="C49" s="24" t="s">
        <v>373</v>
      </c>
      <c r="D49" s="45" t="s">
        <v>228</v>
      </c>
      <c r="E49" s="17"/>
      <c r="F49" s="16"/>
      <c r="G49" s="16">
        <v>4</v>
      </c>
      <c r="H49" s="16"/>
      <c r="I49" s="56"/>
      <c r="J49" s="56"/>
      <c r="K49" s="56"/>
      <c r="L49" s="56"/>
      <c r="M49" s="56"/>
      <c r="N49" s="56"/>
      <c r="O49" s="56"/>
      <c r="P49" s="56"/>
      <c r="Q49" s="56"/>
      <c r="R49" s="56">
        <v>1</v>
      </c>
      <c r="S49" s="56"/>
      <c r="T49" s="56"/>
      <c r="U49" s="26"/>
      <c r="V49" s="28"/>
      <c r="W49" s="85">
        <f t="shared" si="7"/>
        <v>5</v>
      </c>
      <c r="X49" s="86">
        <f t="shared" si="8"/>
        <v>2</v>
      </c>
      <c r="Y49" s="87">
        <f t="shared" si="9"/>
        <v>2.0149030205422647</v>
      </c>
      <c r="Z49" s="87">
        <f t="shared" si="10"/>
        <v>10.074515102711324</v>
      </c>
      <c r="AA49" s="88"/>
      <c r="AB49" s="86">
        <f t="shared" si="11"/>
        <v>4</v>
      </c>
      <c r="AC49" s="89">
        <f t="shared" si="12"/>
        <v>0.8</v>
      </c>
    </row>
    <row r="50" spans="1:29" ht="16" x14ac:dyDescent="0.2">
      <c r="A50" s="18">
        <f t="shared" si="6"/>
        <v>48</v>
      </c>
      <c r="B50" s="24" t="s">
        <v>384</v>
      </c>
      <c r="C50" s="24" t="s">
        <v>382</v>
      </c>
      <c r="D50" s="45" t="s">
        <v>229</v>
      </c>
      <c r="E50" s="17"/>
      <c r="F50" s="16"/>
      <c r="G50" s="16">
        <v>5</v>
      </c>
      <c r="H50" s="16">
        <v>1</v>
      </c>
      <c r="I50" s="56"/>
      <c r="J50" s="56"/>
      <c r="K50" s="56"/>
      <c r="L50" s="56"/>
      <c r="M50" s="56">
        <v>3</v>
      </c>
      <c r="N50" s="56"/>
      <c r="O50" s="56"/>
      <c r="P50" s="56"/>
      <c r="Q50" s="56"/>
      <c r="R50" s="56">
        <v>1</v>
      </c>
      <c r="S50" s="56"/>
      <c r="T50" s="56"/>
      <c r="U50" s="26"/>
      <c r="V50" s="28"/>
      <c r="W50" s="85">
        <f t="shared" si="7"/>
        <v>10</v>
      </c>
      <c r="X50" s="86">
        <f t="shared" si="8"/>
        <v>4</v>
      </c>
      <c r="Y50" s="87">
        <f t="shared" si="9"/>
        <v>1.3217558399823195</v>
      </c>
      <c r="Z50" s="87">
        <f t="shared" si="10"/>
        <v>13.217558399823195</v>
      </c>
      <c r="AA50" s="88"/>
      <c r="AB50" s="86">
        <f t="shared" si="11"/>
        <v>5</v>
      </c>
      <c r="AC50" s="89">
        <f t="shared" si="12"/>
        <v>0.5</v>
      </c>
    </row>
    <row r="51" spans="1:29" ht="16" x14ac:dyDescent="0.2">
      <c r="A51" s="18">
        <f t="shared" si="6"/>
        <v>49</v>
      </c>
      <c r="B51" s="24" t="s">
        <v>386</v>
      </c>
      <c r="C51" s="24"/>
      <c r="D51" s="45" t="s">
        <v>232</v>
      </c>
      <c r="E51" s="17"/>
      <c r="F51" s="16"/>
      <c r="G51" s="16">
        <v>3</v>
      </c>
      <c r="H51" s="16">
        <v>2</v>
      </c>
      <c r="I51" s="56"/>
      <c r="J51" s="56"/>
      <c r="K51" s="56"/>
      <c r="L51" s="56"/>
      <c r="M51" s="56"/>
      <c r="N51" s="56"/>
      <c r="O51" s="56"/>
      <c r="P51" s="56"/>
      <c r="Q51" s="56"/>
      <c r="R51" s="56"/>
      <c r="S51" s="56"/>
      <c r="T51" s="56"/>
      <c r="U51" s="26"/>
      <c r="V51" s="28"/>
      <c r="W51" s="85">
        <f t="shared" si="7"/>
        <v>5</v>
      </c>
      <c r="X51" s="86">
        <f t="shared" si="8"/>
        <v>2</v>
      </c>
      <c r="Y51" s="87">
        <f t="shared" si="9"/>
        <v>2.0149030205422647</v>
      </c>
      <c r="Z51" s="87">
        <f t="shared" si="10"/>
        <v>10.074515102711324</v>
      </c>
      <c r="AA51" s="88"/>
      <c r="AB51" s="86">
        <f t="shared" si="11"/>
        <v>3</v>
      </c>
      <c r="AC51" s="89">
        <f t="shared" si="12"/>
        <v>0.6</v>
      </c>
    </row>
    <row r="52" spans="1:29" ht="16" x14ac:dyDescent="0.2">
      <c r="A52" s="18">
        <f t="shared" si="6"/>
        <v>50</v>
      </c>
      <c r="B52" s="24" t="s">
        <v>387</v>
      </c>
      <c r="C52" s="24" t="s">
        <v>372</v>
      </c>
      <c r="D52" s="45" t="s">
        <v>233</v>
      </c>
      <c r="E52" s="17"/>
      <c r="F52" s="16"/>
      <c r="G52" s="16">
        <v>2</v>
      </c>
      <c r="H52" s="16"/>
      <c r="I52" s="56"/>
      <c r="J52" s="56"/>
      <c r="K52" s="56"/>
      <c r="L52" s="56"/>
      <c r="M52" s="56"/>
      <c r="N52" s="56"/>
      <c r="O52" s="56"/>
      <c r="P52" s="56"/>
      <c r="Q52" s="56"/>
      <c r="R52" s="56"/>
      <c r="S52" s="56"/>
      <c r="T52" s="56"/>
      <c r="U52" s="26"/>
      <c r="V52" s="28"/>
      <c r="W52" s="85">
        <f t="shared" si="7"/>
        <v>2</v>
      </c>
      <c r="X52" s="86">
        <f t="shared" si="8"/>
        <v>1</v>
      </c>
      <c r="Y52" s="87">
        <f t="shared" si="9"/>
        <v>2.7080502011022101</v>
      </c>
      <c r="Z52" s="87">
        <f t="shared" si="10"/>
        <v>5.4161004022044201</v>
      </c>
      <c r="AA52" s="88"/>
      <c r="AB52" s="86">
        <f t="shared" si="11"/>
        <v>2</v>
      </c>
      <c r="AC52" s="89">
        <f t="shared" si="12"/>
        <v>1</v>
      </c>
    </row>
    <row r="53" spans="1:29" ht="16" x14ac:dyDescent="0.2">
      <c r="A53" s="18">
        <f t="shared" si="6"/>
        <v>51</v>
      </c>
      <c r="B53" s="24" t="s">
        <v>387</v>
      </c>
      <c r="C53" s="24" t="s">
        <v>372</v>
      </c>
      <c r="D53" s="45" t="s">
        <v>234</v>
      </c>
      <c r="E53" s="17"/>
      <c r="F53" s="16"/>
      <c r="G53" s="16">
        <v>1</v>
      </c>
      <c r="H53" s="16"/>
      <c r="I53" s="56"/>
      <c r="J53" s="56"/>
      <c r="K53" s="56"/>
      <c r="L53" s="56"/>
      <c r="M53" s="56"/>
      <c r="N53" s="56"/>
      <c r="O53" s="56"/>
      <c r="P53" s="56"/>
      <c r="Q53" s="56"/>
      <c r="R53" s="56"/>
      <c r="S53" s="56"/>
      <c r="T53" s="56"/>
      <c r="U53" s="26"/>
      <c r="V53" s="28"/>
      <c r="W53" s="85">
        <f t="shared" si="7"/>
        <v>1</v>
      </c>
      <c r="X53" s="86">
        <f t="shared" si="8"/>
        <v>1</v>
      </c>
      <c r="Y53" s="87">
        <f t="shared" si="9"/>
        <v>2.7080502011022101</v>
      </c>
      <c r="Z53" s="87">
        <f t="shared" si="10"/>
        <v>2.7080502011022101</v>
      </c>
      <c r="AA53" s="88"/>
      <c r="AB53" s="86">
        <f t="shared" si="11"/>
        <v>1</v>
      </c>
      <c r="AC53" s="89">
        <f t="shared" si="12"/>
        <v>1</v>
      </c>
    </row>
    <row r="54" spans="1:29" ht="16" x14ac:dyDescent="0.2">
      <c r="A54" s="18">
        <f t="shared" si="6"/>
        <v>52</v>
      </c>
      <c r="B54" s="24" t="s">
        <v>375</v>
      </c>
      <c r="C54" s="24" t="s">
        <v>372</v>
      </c>
      <c r="D54" s="45" t="s">
        <v>237</v>
      </c>
      <c r="E54" s="17"/>
      <c r="F54" s="16"/>
      <c r="G54" s="16">
        <v>1</v>
      </c>
      <c r="H54" s="16"/>
      <c r="I54" s="56"/>
      <c r="J54" s="56"/>
      <c r="K54" s="56"/>
      <c r="L54" s="56"/>
      <c r="M54" s="56"/>
      <c r="N54" s="56"/>
      <c r="O54" s="56"/>
      <c r="P54" s="56"/>
      <c r="Q54" s="56"/>
      <c r="R54" s="56"/>
      <c r="S54" s="56"/>
      <c r="T54" s="56"/>
      <c r="U54" s="26"/>
      <c r="V54" s="28"/>
      <c r="W54" s="85">
        <f t="shared" si="7"/>
        <v>1</v>
      </c>
      <c r="X54" s="86">
        <f t="shared" si="8"/>
        <v>1</v>
      </c>
      <c r="Y54" s="87">
        <f t="shared" si="9"/>
        <v>2.7080502011022101</v>
      </c>
      <c r="Z54" s="87">
        <f t="shared" si="10"/>
        <v>2.7080502011022101</v>
      </c>
      <c r="AA54" s="88"/>
      <c r="AB54" s="86">
        <f t="shared" si="11"/>
        <v>1</v>
      </c>
      <c r="AC54" s="89">
        <f t="shared" si="12"/>
        <v>1</v>
      </c>
    </row>
    <row r="55" spans="1:29" ht="16" x14ac:dyDescent="0.2">
      <c r="A55" s="18">
        <f t="shared" si="6"/>
        <v>53</v>
      </c>
      <c r="B55" s="24" t="s">
        <v>388</v>
      </c>
      <c r="C55" s="24" t="s">
        <v>389</v>
      </c>
      <c r="D55" s="49" t="s">
        <v>240</v>
      </c>
      <c r="E55" s="17"/>
      <c r="F55" s="16"/>
      <c r="G55" s="16"/>
      <c r="H55" s="16">
        <v>4</v>
      </c>
      <c r="I55" s="56"/>
      <c r="J55" s="56"/>
      <c r="K55" s="56"/>
      <c r="L55" s="56"/>
      <c r="M55" s="56"/>
      <c r="N55" s="56"/>
      <c r="O55" s="56"/>
      <c r="P55" s="56"/>
      <c r="Q55" s="56"/>
      <c r="R55" s="56"/>
      <c r="S55" s="56"/>
      <c r="T55" s="56"/>
      <c r="U55" s="26"/>
      <c r="V55" s="28"/>
      <c r="W55" s="85">
        <f t="shared" si="7"/>
        <v>4</v>
      </c>
      <c r="X55" s="86">
        <f t="shared" si="8"/>
        <v>1</v>
      </c>
      <c r="Y55" s="87">
        <f t="shared" si="9"/>
        <v>2.7080502011022101</v>
      </c>
      <c r="Z55" s="87">
        <f t="shared" si="10"/>
        <v>10.83220080440884</v>
      </c>
      <c r="AA55" s="88"/>
      <c r="AB55" s="86">
        <f t="shared" si="11"/>
        <v>4</v>
      </c>
      <c r="AC55" s="89">
        <f t="shared" si="12"/>
        <v>1</v>
      </c>
    </row>
    <row r="56" spans="1:29" ht="16" x14ac:dyDescent="0.2">
      <c r="A56" s="18">
        <f t="shared" si="6"/>
        <v>54</v>
      </c>
      <c r="B56" s="24"/>
      <c r="C56" s="24"/>
      <c r="D56" s="49" t="s">
        <v>241</v>
      </c>
      <c r="E56" s="17"/>
      <c r="F56" s="16"/>
      <c r="G56" s="16"/>
      <c r="H56" s="16">
        <v>3</v>
      </c>
      <c r="I56" s="56"/>
      <c r="J56" s="56"/>
      <c r="K56" s="56"/>
      <c r="L56" s="56"/>
      <c r="M56" s="56"/>
      <c r="N56" s="56"/>
      <c r="O56" s="56"/>
      <c r="P56" s="56"/>
      <c r="Q56" s="56"/>
      <c r="R56" s="56"/>
      <c r="S56" s="56"/>
      <c r="T56" s="56"/>
      <c r="U56" s="26"/>
      <c r="V56" s="28"/>
      <c r="W56" s="85">
        <f t="shared" si="7"/>
        <v>3</v>
      </c>
      <c r="X56" s="86">
        <f t="shared" si="8"/>
        <v>1</v>
      </c>
      <c r="Y56" s="87">
        <f t="shared" si="9"/>
        <v>2.7080502011022101</v>
      </c>
      <c r="Z56" s="87">
        <f t="shared" si="10"/>
        <v>8.1241506033066297</v>
      </c>
      <c r="AA56" s="88"/>
      <c r="AB56" s="86">
        <f t="shared" si="11"/>
        <v>3</v>
      </c>
      <c r="AC56" s="89">
        <f t="shared" si="12"/>
        <v>1</v>
      </c>
    </row>
    <row r="57" spans="1:29" ht="16" x14ac:dyDescent="0.2">
      <c r="A57" s="18">
        <f t="shared" si="6"/>
        <v>55</v>
      </c>
      <c r="B57" s="24" t="s">
        <v>388</v>
      </c>
      <c r="C57" s="24" t="s">
        <v>372</v>
      </c>
      <c r="D57" s="49" t="s">
        <v>242</v>
      </c>
      <c r="E57" s="17"/>
      <c r="F57" s="16"/>
      <c r="G57" s="16"/>
      <c r="H57" s="16">
        <v>2</v>
      </c>
      <c r="I57" s="56"/>
      <c r="J57" s="56"/>
      <c r="K57" s="56"/>
      <c r="L57" s="56"/>
      <c r="M57" s="56"/>
      <c r="N57" s="56"/>
      <c r="O57" s="56"/>
      <c r="P57" s="56"/>
      <c r="Q57" s="56"/>
      <c r="R57" s="56"/>
      <c r="S57" s="56"/>
      <c r="T57" s="56"/>
      <c r="U57" s="26"/>
      <c r="V57" s="28"/>
      <c r="W57" s="85">
        <f t="shared" si="7"/>
        <v>2</v>
      </c>
      <c r="X57" s="86">
        <f t="shared" si="8"/>
        <v>1</v>
      </c>
      <c r="Y57" s="87">
        <f t="shared" si="9"/>
        <v>2.7080502011022101</v>
      </c>
      <c r="Z57" s="87">
        <f t="shared" si="10"/>
        <v>5.4161004022044201</v>
      </c>
      <c r="AA57" s="88"/>
      <c r="AB57" s="86">
        <f t="shared" si="11"/>
        <v>2</v>
      </c>
      <c r="AC57" s="89">
        <f t="shared" si="12"/>
        <v>1</v>
      </c>
    </row>
    <row r="58" spans="1:29" ht="16" x14ac:dyDescent="0.2">
      <c r="A58" s="18">
        <f t="shared" si="6"/>
        <v>56</v>
      </c>
      <c r="B58" s="24" t="s">
        <v>379</v>
      </c>
      <c r="C58" s="24" t="s">
        <v>391</v>
      </c>
      <c r="D58" s="49" t="s">
        <v>243</v>
      </c>
      <c r="E58" s="17"/>
      <c r="F58" s="16"/>
      <c r="G58" s="16"/>
      <c r="H58" s="16">
        <v>2</v>
      </c>
      <c r="I58" s="56"/>
      <c r="J58" s="56"/>
      <c r="K58" s="56"/>
      <c r="L58" s="56"/>
      <c r="M58" s="56"/>
      <c r="N58" s="56"/>
      <c r="O58" s="56"/>
      <c r="P58" s="56"/>
      <c r="Q58" s="56"/>
      <c r="R58" s="56"/>
      <c r="S58" s="56"/>
      <c r="T58" s="56"/>
      <c r="U58" s="26"/>
      <c r="V58" s="28"/>
      <c r="W58" s="85">
        <f t="shared" si="7"/>
        <v>2</v>
      </c>
      <c r="X58" s="86">
        <f t="shared" si="8"/>
        <v>1</v>
      </c>
      <c r="Y58" s="87">
        <f t="shared" si="9"/>
        <v>2.7080502011022101</v>
      </c>
      <c r="Z58" s="87">
        <f t="shared" si="10"/>
        <v>5.4161004022044201</v>
      </c>
      <c r="AA58" s="88"/>
      <c r="AB58" s="86">
        <f t="shared" si="11"/>
        <v>2</v>
      </c>
      <c r="AC58" s="89">
        <f t="shared" si="12"/>
        <v>1</v>
      </c>
    </row>
    <row r="59" spans="1:29" ht="16" x14ac:dyDescent="0.2">
      <c r="A59" s="18">
        <f t="shared" si="6"/>
        <v>57</v>
      </c>
      <c r="B59" s="24"/>
      <c r="C59" s="24"/>
      <c r="D59" s="49" t="s">
        <v>244</v>
      </c>
      <c r="E59" s="17"/>
      <c r="F59" s="16"/>
      <c r="G59" s="16"/>
      <c r="H59" s="16">
        <v>2</v>
      </c>
      <c r="I59" s="56"/>
      <c r="J59" s="56"/>
      <c r="K59" s="56"/>
      <c r="L59" s="56"/>
      <c r="M59" s="56"/>
      <c r="N59" s="56"/>
      <c r="O59" s="56"/>
      <c r="P59" s="56"/>
      <c r="Q59" s="56"/>
      <c r="R59" s="56"/>
      <c r="S59" s="56"/>
      <c r="T59" s="56"/>
      <c r="U59" s="26"/>
      <c r="V59" s="28"/>
      <c r="W59" s="85">
        <f t="shared" si="7"/>
        <v>2</v>
      </c>
      <c r="X59" s="86">
        <f t="shared" si="8"/>
        <v>1</v>
      </c>
      <c r="Y59" s="87">
        <f t="shared" si="9"/>
        <v>2.7080502011022101</v>
      </c>
      <c r="Z59" s="87">
        <f t="shared" si="10"/>
        <v>5.4161004022044201</v>
      </c>
      <c r="AA59" s="88"/>
      <c r="AB59" s="86">
        <f t="shared" si="11"/>
        <v>2</v>
      </c>
      <c r="AC59" s="89">
        <f t="shared" si="12"/>
        <v>1</v>
      </c>
    </row>
    <row r="60" spans="1:29" ht="16" x14ac:dyDescent="0.2">
      <c r="A60" s="18">
        <f t="shared" si="6"/>
        <v>58</v>
      </c>
      <c r="B60" s="24"/>
      <c r="C60" s="24"/>
      <c r="D60" s="49" t="s">
        <v>245</v>
      </c>
      <c r="E60" s="17"/>
      <c r="F60" s="16"/>
      <c r="G60" s="16"/>
      <c r="H60" s="16">
        <v>2</v>
      </c>
      <c r="I60" s="56">
        <v>1</v>
      </c>
      <c r="J60" s="56"/>
      <c r="K60" s="56"/>
      <c r="L60" s="56"/>
      <c r="M60" s="56"/>
      <c r="N60" s="56"/>
      <c r="O60" s="56"/>
      <c r="P60" s="56"/>
      <c r="Q60" s="56"/>
      <c r="R60" s="56"/>
      <c r="S60" s="56"/>
      <c r="T60" s="56"/>
      <c r="U60" s="26"/>
      <c r="V60" s="28"/>
      <c r="W60" s="85">
        <f t="shared" si="7"/>
        <v>3</v>
      </c>
      <c r="X60" s="86">
        <f t="shared" si="8"/>
        <v>2</v>
      </c>
      <c r="Y60" s="87">
        <f t="shared" si="9"/>
        <v>2.0149030205422647</v>
      </c>
      <c r="Z60" s="87">
        <f t="shared" si="10"/>
        <v>6.0447090616267936</v>
      </c>
      <c r="AA60" s="88"/>
      <c r="AB60" s="86">
        <f t="shared" si="11"/>
        <v>2</v>
      </c>
      <c r="AC60" s="89">
        <f t="shared" si="12"/>
        <v>0.66666666666666663</v>
      </c>
    </row>
    <row r="61" spans="1:29" ht="16" x14ac:dyDescent="0.2">
      <c r="A61" s="18">
        <f t="shared" si="6"/>
        <v>59</v>
      </c>
      <c r="B61" s="24"/>
      <c r="C61" s="24"/>
      <c r="D61" s="49" t="s">
        <v>246</v>
      </c>
      <c r="E61" s="17"/>
      <c r="F61" s="16"/>
      <c r="G61" s="16"/>
      <c r="H61" s="16">
        <v>2</v>
      </c>
      <c r="I61" s="56">
        <v>1</v>
      </c>
      <c r="J61" s="56"/>
      <c r="K61" s="56"/>
      <c r="L61" s="56"/>
      <c r="M61" s="56"/>
      <c r="N61" s="56"/>
      <c r="O61" s="56"/>
      <c r="P61" s="56"/>
      <c r="Q61" s="56"/>
      <c r="R61" s="56"/>
      <c r="S61" s="56"/>
      <c r="T61" s="56"/>
      <c r="U61" s="26"/>
      <c r="V61" s="28"/>
      <c r="W61" s="85">
        <f t="shared" si="7"/>
        <v>3</v>
      </c>
      <c r="X61" s="86">
        <f t="shared" si="8"/>
        <v>2</v>
      </c>
      <c r="Y61" s="87">
        <f t="shared" si="9"/>
        <v>2.0149030205422647</v>
      </c>
      <c r="Z61" s="87">
        <f t="shared" si="10"/>
        <v>6.0447090616267936</v>
      </c>
      <c r="AA61" s="88"/>
      <c r="AB61" s="86">
        <f t="shared" si="11"/>
        <v>2</v>
      </c>
      <c r="AC61" s="89">
        <f t="shared" si="12"/>
        <v>0.66666666666666663</v>
      </c>
    </row>
    <row r="62" spans="1:29" ht="16" x14ac:dyDescent="0.2">
      <c r="A62" s="18">
        <f t="shared" si="6"/>
        <v>60</v>
      </c>
      <c r="B62" s="24" t="s">
        <v>374</v>
      </c>
      <c r="C62" s="24" t="s">
        <v>372</v>
      </c>
      <c r="D62" s="49" t="s">
        <v>263</v>
      </c>
      <c r="E62" s="17"/>
      <c r="F62" s="16"/>
      <c r="G62" s="16"/>
      <c r="H62" s="16"/>
      <c r="I62" s="56">
        <v>1</v>
      </c>
      <c r="J62" s="56"/>
      <c r="K62" s="56"/>
      <c r="L62" s="56"/>
      <c r="M62" s="56"/>
      <c r="N62" s="56"/>
      <c r="O62" s="56"/>
      <c r="P62" s="56"/>
      <c r="Q62" s="56"/>
      <c r="R62" s="56"/>
      <c r="S62" s="56"/>
      <c r="T62" s="56"/>
      <c r="U62" s="26"/>
      <c r="V62" s="28"/>
      <c r="W62" s="85">
        <f t="shared" si="7"/>
        <v>1</v>
      </c>
      <c r="X62" s="86">
        <f t="shared" si="8"/>
        <v>1</v>
      </c>
      <c r="Y62" s="87">
        <f t="shared" si="9"/>
        <v>2.7080502011022101</v>
      </c>
      <c r="Z62" s="87">
        <f t="shared" si="10"/>
        <v>2.7080502011022101</v>
      </c>
      <c r="AA62" s="88"/>
      <c r="AB62" s="86">
        <f t="shared" si="11"/>
        <v>1</v>
      </c>
      <c r="AC62" s="89">
        <f t="shared" si="12"/>
        <v>1</v>
      </c>
    </row>
    <row r="63" spans="1:29" ht="16" x14ac:dyDescent="0.2">
      <c r="A63" s="18">
        <f t="shared" si="6"/>
        <v>61</v>
      </c>
      <c r="B63" s="24" t="s">
        <v>374</v>
      </c>
      <c r="C63" s="24" t="s">
        <v>372</v>
      </c>
      <c r="D63" s="51" t="s">
        <v>247</v>
      </c>
      <c r="E63" s="17"/>
      <c r="F63" s="16"/>
      <c r="G63" s="16"/>
      <c r="H63" s="16">
        <v>1</v>
      </c>
      <c r="I63" s="56">
        <v>1</v>
      </c>
      <c r="J63" s="56"/>
      <c r="K63" s="56">
        <v>1</v>
      </c>
      <c r="L63" s="56"/>
      <c r="M63" s="56"/>
      <c r="N63" s="56"/>
      <c r="O63" s="56"/>
      <c r="P63" s="56"/>
      <c r="Q63" s="56"/>
      <c r="R63" s="56"/>
      <c r="S63" s="56"/>
      <c r="T63" s="56"/>
      <c r="U63" s="26"/>
      <c r="V63" s="28"/>
      <c r="W63" s="85">
        <f t="shared" si="7"/>
        <v>3</v>
      </c>
      <c r="X63" s="86">
        <f t="shared" si="8"/>
        <v>3</v>
      </c>
      <c r="Y63" s="87">
        <f t="shared" si="9"/>
        <v>1.6094379124341003</v>
      </c>
      <c r="Z63" s="87">
        <f t="shared" si="10"/>
        <v>4.8283137373023006</v>
      </c>
      <c r="AA63" s="88"/>
      <c r="AB63" s="86">
        <f t="shared" si="11"/>
        <v>1</v>
      </c>
      <c r="AC63" s="89">
        <f t="shared" si="12"/>
        <v>0.33333333333333331</v>
      </c>
    </row>
    <row r="64" spans="1:29" ht="16" x14ac:dyDescent="0.2">
      <c r="A64" s="18">
        <f t="shared" si="6"/>
        <v>62</v>
      </c>
      <c r="B64" s="24" t="s">
        <v>392</v>
      </c>
      <c r="C64" s="24" t="s">
        <v>372</v>
      </c>
      <c r="D64" s="49" t="s">
        <v>249</v>
      </c>
      <c r="E64" s="17"/>
      <c r="F64" s="16"/>
      <c r="G64" s="16"/>
      <c r="H64" s="16">
        <v>1</v>
      </c>
      <c r="I64" s="56">
        <v>1</v>
      </c>
      <c r="J64" s="56"/>
      <c r="K64" s="56"/>
      <c r="L64" s="56"/>
      <c r="M64" s="56">
        <v>3</v>
      </c>
      <c r="N64" s="56"/>
      <c r="O64" s="56"/>
      <c r="P64" s="56"/>
      <c r="Q64" s="56"/>
      <c r="R64" s="56"/>
      <c r="S64" s="56">
        <v>1</v>
      </c>
      <c r="T64" s="56"/>
      <c r="U64" s="26"/>
      <c r="V64" s="28"/>
      <c r="W64" s="85">
        <f t="shared" si="7"/>
        <v>6</v>
      </c>
      <c r="X64" s="86">
        <f t="shared" si="8"/>
        <v>4</v>
      </c>
      <c r="Y64" s="87">
        <f t="shared" si="9"/>
        <v>1.3217558399823195</v>
      </c>
      <c r="Z64" s="87">
        <f t="shared" si="10"/>
        <v>7.9305350398939165</v>
      </c>
      <c r="AA64" s="88"/>
      <c r="AB64" s="86">
        <f t="shared" si="11"/>
        <v>3</v>
      </c>
      <c r="AC64" s="89">
        <f t="shared" si="12"/>
        <v>0.5</v>
      </c>
    </row>
    <row r="65" spans="1:29" ht="16" x14ac:dyDescent="0.2">
      <c r="A65" s="18">
        <f t="shared" si="6"/>
        <v>63</v>
      </c>
      <c r="B65" s="24" t="s">
        <v>402</v>
      </c>
      <c r="C65" s="24" t="s">
        <v>372</v>
      </c>
      <c r="D65" s="92" t="s">
        <v>354</v>
      </c>
      <c r="E65" s="17"/>
      <c r="F65" s="16"/>
      <c r="G65" s="16"/>
      <c r="H65" s="16"/>
      <c r="I65" s="56"/>
      <c r="J65" s="56"/>
      <c r="K65" s="56"/>
      <c r="L65" s="56"/>
      <c r="M65" s="56"/>
      <c r="N65" s="56"/>
      <c r="O65" s="56"/>
      <c r="P65" s="56"/>
      <c r="Q65" s="56"/>
      <c r="R65" s="56"/>
      <c r="S65" s="56">
        <v>1</v>
      </c>
      <c r="T65" s="56"/>
      <c r="U65" s="26"/>
      <c r="V65" s="28"/>
      <c r="W65" s="85"/>
      <c r="X65" s="86"/>
      <c r="Y65" s="87"/>
      <c r="Z65" s="87"/>
      <c r="AA65" s="88"/>
      <c r="AB65" s="86"/>
      <c r="AC65" s="89"/>
    </row>
    <row r="66" spans="1:29" ht="16" x14ac:dyDescent="0.2">
      <c r="A66" s="18">
        <f t="shared" si="6"/>
        <v>64</v>
      </c>
      <c r="B66" s="24" t="s">
        <v>392</v>
      </c>
      <c r="C66" s="24" t="s">
        <v>372</v>
      </c>
      <c r="D66" s="92" t="s">
        <v>355</v>
      </c>
      <c r="E66" s="17"/>
      <c r="F66" s="16"/>
      <c r="G66" s="16"/>
      <c r="H66" s="16"/>
      <c r="I66" s="56"/>
      <c r="J66" s="56"/>
      <c r="K66" s="56"/>
      <c r="L66" s="56"/>
      <c r="M66" s="56"/>
      <c r="N66" s="56"/>
      <c r="O66" s="56"/>
      <c r="P66" s="56"/>
      <c r="Q66" s="56"/>
      <c r="R66" s="56"/>
      <c r="S66" s="56">
        <v>2</v>
      </c>
      <c r="T66" s="56"/>
      <c r="U66" s="26"/>
      <c r="V66" s="28"/>
      <c r="W66" s="85"/>
      <c r="X66" s="86"/>
      <c r="Y66" s="87"/>
      <c r="Z66" s="87"/>
      <c r="AA66" s="88"/>
      <c r="AB66" s="86"/>
      <c r="AC66" s="89"/>
    </row>
    <row r="67" spans="1:29" ht="16" x14ac:dyDescent="0.2">
      <c r="A67" s="18">
        <f t="shared" si="6"/>
        <v>65</v>
      </c>
      <c r="B67" s="24" t="s">
        <v>393</v>
      </c>
      <c r="C67" s="24" t="s">
        <v>394</v>
      </c>
      <c r="D67" s="49" t="s">
        <v>250</v>
      </c>
      <c r="E67" s="17"/>
      <c r="F67" s="16"/>
      <c r="G67" s="16"/>
      <c r="H67" s="16">
        <v>1</v>
      </c>
      <c r="I67" s="56"/>
      <c r="J67" s="56"/>
      <c r="K67" s="56">
        <v>3</v>
      </c>
      <c r="L67" s="56"/>
      <c r="M67" s="56"/>
      <c r="N67" s="56"/>
      <c r="O67" s="56"/>
      <c r="P67" s="56"/>
      <c r="Q67" s="56"/>
      <c r="R67" s="56"/>
      <c r="S67" s="56"/>
      <c r="T67" s="56"/>
      <c r="U67" s="26"/>
      <c r="V67" s="28"/>
      <c r="W67" s="85">
        <f t="shared" ref="W67:W98" si="13">SUM(F67:T67)</f>
        <v>4</v>
      </c>
      <c r="X67" s="86">
        <f t="shared" ref="X67:X98" si="14">COUNTIF(F67:T67, "&gt;0")</f>
        <v>2</v>
      </c>
      <c r="Y67" s="87">
        <f t="shared" ref="Y67:Y98" si="15">LN(15/X67)</f>
        <v>2.0149030205422647</v>
      </c>
      <c r="Z67" s="87">
        <f t="shared" ref="Z67:Z98" si="16">W67*Y67</f>
        <v>8.0596120821690587</v>
      </c>
      <c r="AA67" s="88"/>
      <c r="AB67" s="86">
        <f t="shared" ref="AB67:AB98" si="17">MAX(F67:T67)</f>
        <v>3</v>
      </c>
      <c r="AC67" s="89">
        <f t="shared" ref="AC67:AC98" si="18">IFERROR(AB67/W67,"")</f>
        <v>0.75</v>
      </c>
    </row>
    <row r="68" spans="1:29" ht="16" x14ac:dyDescent="0.2">
      <c r="A68" s="18">
        <f t="shared" si="6"/>
        <v>66</v>
      </c>
      <c r="B68" s="24" t="s">
        <v>392</v>
      </c>
      <c r="C68" s="24" t="s">
        <v>372</v>
      </c>
      <c r="D68" s="53" t="s">
        <v>277</v>
      </c>
      <c r="E68" s="17"/>
      <c r="F68" s="16"/>
      <c r="G68" s="16"/>
      <c r="H68" s="16"/>
      <c r="I68" s="56">
        <v>1</v>
      </c>
      <c r="J68" s="56"/>
      <c r="K68" s="56"/>
      <c r="L68" s="56"/>
      <c r="M68" s="56">
        <v>1</v>
      </c>
      <c r="N68" s="56"/>
      <c r="O68" s="56"/>
      <c r="P68" s="56"/>
      <c r="Q68" s="56"/>
      <c r="R68" s="56"/>
      <c r="S68" s="56">
        <v>1</v>
      </c>
      <c r="T68" s="56"/>
      <c r="U68" s="26"/>
      <c r="V68" s="28"/>
      <c r="W68" s="85">
        <f t="shared" si="13"/>
        <v>3</v>
      </c>
      <c r="X68" s="86">
        <f t="shared" si="14"/>
        <v>3</v>
      </c>
      <c r="Y68" s="87">
        <f t="shared" si="15"/>
        <v>1.6094379124341003</v>
      </c>
      <c r="Z68" s="87">
        <f t="shared" si="16"/>
        <v>4.8283137373023006</v>
      </c>
      <c r="AA68" s="88"/>
      <c r="AB68" s="86">
        <f t="shared" si="17"/>
        <v>1</v>
      </c>
      <c r="AC68" s="89">
        <f t="shared" si="18"/>
        <v>0.33333333333333331</v>
      </c>
    </row>
    <row r="69" spans="1:29" ht="16" x14ac:dyDescent="0.2">
      <c r="A69" s="18">
        <f t="shared" si="6"/>
        <v>67</v>
      </c>
      <c r="B69" s="24" t="s">
        <v>393</v>
      </c>
      <c r="C69" s="24" t="s">
        <v>395</v>
      </c>
      <c r="D69" s="50" t="s">
        <v>251</v>
      </c>
      <c r="E69" s="17"/>
      <c r="F69" s="16"/>
      <c r="G69" s="16"/>
      <c r="H69" s="16">
        <v>1</v>
      </c>
      <c r="I69" s="56"/>
      <c r="J69" s="56"/>
      <c r="K69" s="56"/>
      <c r="L69" s="56"/>
      <c r="M69" s="56"/>
      <c r="N69" s="56"/>
      <c r="O69" s="56"/>
      <c r="P69" s="56"/>
      <c r="Q69" s="56"/>
      <c r="R69" s="56"/>
      <c r="S69" s="56"/>
      <c r="T69" s="56"/>
      <c r="U69" s="26"/>
      <c r="V69" s="28"/>
      <c r="W69" s="85">
        <f t="shared" si="13"/>
        <v>1</v>
      </c>
      <c r="X69" s="86">
        <f t="shared" si="14"/>
        <v>1</v>
      </c>
      <c r="Y69" s="87">
        <f t="shared" si="15"/>
        <v>2.7080502011022101</v>
      </c>
      <c r="Z69" s="87">
        <f t="shared" si="16"/>
        <v>2.7080502011022101</v>
      </c>
      <c r="AA69" s="88"/>
      <c r="AB69" s="86">
        <f t="shared" si="17"/>
        <v>1</v>
      </c>
      <c r="AC69" s="89">
        <f t="shared" si="18"/>
        <v>1</v>
      </c>
    </row>
    <row r="70" spans="1:29" ht="16" x14ac:dyDescent="0.2">
      <c r="A70" s="18">
        <f>1+A69</f>
        <v>68</v>
      </c>
      <c r="B70" s="24" t="s">
        <v>388</v>
      </c>
      <c r="C70" s="24" t="s">
        <v>372</v>
      </c>
      <c r="D70" s="49" t="s">
        <v>252</v>
      </c>
      <c r="E70" s="17"/>
      <c r="F70" s="16"/>
      <c r="G70" s="16"/>
      <c r="H70" s="16">
        <v>1</v>
      </c>
      <c r="I70" s="56"/>
      <c r="J70" s="56"/>
      <c r="K70" s="56"/>
      <c r="L70" s="56"/>
      <c r="M70" s="56"/>
      <c r="N70" s="56"/>
      <c r="O70" s="56"/>
      <c r="P70" s="56"/>
      <c r="Q70" s="56"/>
      <c r="R70" s="56"/>
      <c r="S70" s="56"/>
      <c r="T70" s="56"/>
      <c r="U70" s="26"/>
      <c r="V70" s="28"/>
      <c r="W70" s="85">
        <f t="shared" si="13"/>
        <v>1</v>
      </c>
      <c r="X70" s="86">
        <f t="shared" si="14"/>
        <v>1</v>
      </c>
      <c r="Y70" s="87">
        <f t="shared" si="15"/>
        <v>2.7080502011022101</v>
      </c>
      <c r="Z70" s="87">
        <f t="shared" si="16"/>
        <v>2.7080502011022101</v>
      </c>
      <c r="AA70" s="88"/>
      <c r="AB70" s="86">
        <f t="shared" si="17"/>
        <v>1</v>
      </c>
      <c r="AC70" s="89">
        <f t="shared" si="18"/>
        <v>1</v>
      </c>
    </row>
    <row r="71" spans="1:29" ht="16" x14ac:dyDescent="0.2">
      <c r="A71" s="18">
        <f t="shared" ref="A71:A132" si="19">1+A70</f>
        <v>69</v>
      </c>
      <c r="B71" s="24" t="s">
        <v>393</v>
      </c>
      <c r="C71" s="24" t="s">
        <v>396</v>
      </c>
      <c r="D71" s="49" t="s">
        <v>253</v>
      </c>
      <c r="E71" s="17"/>
      <c r="F71" s="16"/>
      <c r="G71" s="16"/>
      <c r="H71" s="16">
        <v>1</v>
      </c>
      <c r="I71" s="56"/>
      <c r="J71" s="56"/>
      <c r="K71" s="56"/>
      <c r="L71" s="56"/>
      <c r="M71" s="56"/>
      <c r="N71" s="56"/>
      <c r="O71" s="56"/>
      <c r="P71" s="56"/>
      <c r="Q71" s="56"/>
      <c r="R71" s="56"/>
      <c r="S71" s="56"/>
      <c r="T71" s="56"/>
      <c r="U71" s="26"/>
      <c r="V71" s="28"/>
      <c r="W71" s="85">
        <f t="shared" si="13"/>
        <v>1</v>
      </c>
      <c r="X71" s="86">
        <f t="shared" si="14"/>
        <v>1</v>
      </c>
      <c r="Y71" s="87">
        <f t="shared" si="15"/>
        <v>2.7080502011022101</v>
      </c>
      <c r="Z71" s="87">
        <f t="shared" si="16"/>
        <v>2.7080502011022101</v>
      </c>
      <c r="AA71" s="88"/>
      <c r="AB71" s="86">
        <f t="shared" si="17"/>
        <v>1</v>
      </c>
      <c r="AC71" s="89">
        <f t="shared" si="18"/>
        <v>1</v>
      </c>
    </row>
    <row r="72" spans="1:29" ht="16" x14ac:dyDescent="0.2">
      <c r="A72" s="18">
        <f t="shared" si="19"/>
        <v>70</v>
      </c>
      <c r="B72" s="24" t="s">
        <v>393</v>
      </c>
      <c r="C72" s="24" t="s">
        <v>397</v>
      </c>
      <c r="D72" s="49" t="s">
        <v>255</v>
      </c>
      <c r="E72" s="17"/>
      <c r="F72" s="16"/>
      <c r="G72" s="16"/>
      <c r="H72" s="16">
        <v>1</v>
      </c>
      <c r="I72" s="56"/>
      <c r="J72" s="56"/>
      <c r="K72" s="56"/>
      <c r="L72" s="56"/>
      <c r="M72" s="56"/>
      <c r="N72" s="56"/>
      <c r="O72" s="56"/>
      <c r="P72" s="56"/>
      <c r="Q72" s="56"/>
      <c r="R72" s="56"/>
      <c r="S72" s="56"/>
      <c r="T72" s="56"/>
      <c r="U72" s="26"/>
      <c r="V72" s="28"/>
      <c r="W72" s="85">
        <f t="shared" si="13"/>
        <v>1</v>
      </c>
      <c r="X72" s="86">
        <f t="shared" si="14"/>
        <v>1</v>
      </c>
      <c r="Y72" s="87">
        <f t="shared" si="15"/>
        <v>2.7080502011022101</v>
      </c>
      <c r="Z72" s="87">
        <f t="shared" si="16"/>
        <v>2.7080502011022101</v>
      </c>
      <c r="AA72" s="88"/>
      <c r="AB72" s="86">
        <f t="shared" si="17"/>
        <v>1</v>
      </c>
      <c r="AC72" s="89">
        <f t="shared" si="18"/>
        <v>1</v>
      </c>
    </row>
    <row r="73" spans="1:29" ht="16" x14ac:dyDescent="0.2">
      <c r="A73" s="18">
        <f t="shared" si="19"/>
        <v>71</v>
      </c>
      <c r="B73" s="24"/>
      <c r="C73" s="24"/>
      <c r="D73" s="49" t="s">
        <v>5</v>
      </c>
      <c r="E73" s="17"/>
      <c r="F73" s="16"/>
      <c r="G73" s="16"/>
      <c r="H73" s="16">
        <v>1</v>
      </c>
      <c r="I73" s="56">
        <v>3</v>
      </c>
      <c r="J73" s="56">
        <v>2</v>
      </c>
      <c r="K73" s="56"/>
      <c r="L73" s="56"/>
      <c r="M73" s="56"/>
      <c r="N73" s="56"/>
      <c r="O73" s="56"/>
      <c r="P73" s="56"/>
      <c r="Q73" s="56"/>
      <c r="R73" s="56"/>
      <c r="S73" s="56"/>
      <c r="T73" s="56">
        <v>4</v>
      </c>
      <c r="U73" s="26"/>
      <c r="V73" s="28"/>
      <c r="W73" s="85">
        <f t="shared" si="13"/>
        <v>10</v>
      </c>
      <c r="X73" s="86">
        <f t="shared" si="14"/>
        <v>4</v>
      </c>
      <c r="Y73" s="87">
        <f t="shared" si="15"/>
        <v>1.3217558399823195</v>
      </c>
      <c r="Z73" s="87">
        <f t="shared" si="16"/>
        <v>13.217558399823195</v>
      </c>
      <c r="AA73" s="88"/>
      <c r="AB73" s="86">
        <f t="shared" si="17"/>
        <v>4</v>
      </c>
      <c r="AC73" s="89">
        <f t="shared" si="18"/>
        <v>0.4</v>
      </c>
    </row>
    <row r="74" spans="1:29" ht="16" x14ac:dyDescent="0.2">
      <c r="A74" s="18">
        <f t="shared" si="19"/>
        <v>72</v>
      </c>
      <c r="B74" s="24" t="s">
        <v>379</v>
      </c>
      <c r="C74" s="24" t="s">
        <v>391</v>
      </c>
      <c r="D74" s="53" t="s">
        <v>117</v>
      </c>
      <c r="E74" s="17"/>
      <c r="F74" s="16"/>
      <c r="G74" s="16"/>
      <c r="H74" s="16"/>
      <c r="I74" s="56">
        <v>2</v>
      </c>
      <c r="J74" s="56"/>
      <c r="K74" s="56"/>
      <c r="L74" s="56">
        <v>3</v>
      </c>
      <c r="M74" s="56"/>
      <c r="N74" s="56"/>
      <c r="O74" s="56"/>
      <c r="P74" s="56"/>
      <c r="Q74" s="56"/>
      <c r="R74" s="56"/>
      <c r="S74" s="56"/>
      <c r="T74" s="56"/>
      <c r="U74" s="26"/>
      <c r="V74" s="28"/>
      <c r="W74" s="85">
        <f t="shared" si="13"/>
        <v>5</v>
      </c>
      <c r="X74" s="86">
        <f t="shared" si="14"/>
        <v>2</v>
      </c>
      <c r="Y74" s="87">
        <f t="shared" si="15"/>
        <v>2.0149030205422647</v>
      </c>
      <c r="Z74" s="87">
        <f t="shared" si="16"/>
        <v>10.074515102711324</v>
      </c>
      <c r="AA74" s="88"/>
      <c r="AB74" s="86">
        <f t="shared" si="17"/>
        <v>3</v>
      </c>
      <c r="AC74" s="89">
        <f t="shared" si="18"/>
        <v>0.6</v>
      </c>
    </row>
    <row r="75" spans="1:29" ht="16" x14ac:dyDescent="0.2">
      <c r="A75" s="18">
        <f t="shared" si="19"/>
        <v>73</v>
      </c>
      <c r="B75" s="24" t="s">
        <v>239</v>
      </c>
      <c r="C75" s="24" t="s">
        <v>372</v>
      </c>
      <c r="D75" s="53" t="s">
        <v>257</v>
      </c>
      <c r="E75" s="17"/>
      <c r="F75" s="16"/>
      <c r="G75" s="16"/>
      <c r="H75" s="16"/>
      <c r="I75" s="56">
        <v>2</v>
      </c>
      <c r="J75" s="56"/>
      <c r="K75" s="56"/>
      <c r="L75" s="56"/>
      <c r="M75" s="56"/>
      <c r="N75" s="56"/>
      <c r="O75" s="56"/>
      <c r="P75" s="56"/>
      <c r="Q75" s="56"/>
      <c r="R75" s="56"/>
      <c r="S75" s="56"/>
      <c r="T75" s="56"/>
      <c r="U75" s="26"/>
      <c r="V75" s="28"/>
      <c r="W75" s="85">
        <f t="shared" si="13"/>
        <v>2</v>
      </c>
      <c r="X75" s="86">
        <f t="shared" si="14"/>
        <v>1</v>
      </c>
      <c r="Y75" s="87">
        <f t="shared" si="15"/>
        <v>2.7080502011022101</v>
      </c>
      <c r="Z75" s="87">
        <f t="shared" si="16"/>
        <v>5.4161004022044201</v>
      </c>
      <c r="AA75" s="88"/>
      <c r="AB75" s="86">
        <f t="shared" si="17"/>
        <v>2</v>
      </c>
      <c r="AC75" s="89">
        <f t="shared" si="18"/>
        <v>1</v>
      </c>
    </row>
    <row r="76" spans="1:29" ht="16" x14ac:dyDescent="0.2">
      <c r="A76" s="18">
        <f t="shared" si="19"/>
        <v>74</v>
      </c>
      <c r="B76" s="24" t="s">
        <v>398</v>
      </c>
      <c r="C76" s="24" t="s">
        <v>400</v>
      </c>
      <c r="D76" s="53" t="s">
        <v>278</v>
      </c>
      <c r="E76" s="17"/>
      <c r="F76" s="16"/>
      <c r="G76" s="16"/>
      <c r="H76" s="16"/>
      <c r="I76" s="56">
        <v>1</v>
      </c>
      <c r="J76" s="56"/>
      <c r="K76" s="56">
        <v>2</v>
      </c>
      <c r="L76" s="56"/>
      <c r="M76" s="56"/>
      <c r="N76" s="56"/>
      <c r="O76" s="56"/>
      <c r="P76" s="56"/>
      <c r="Q76" s="56"/>
      <c r="R76" s="56"/>
      <c r="S76" s="56"/>
      <c r="T76" s="56"/>
      <c r="U76" s="26"/>
      <c r="V76" s="28"/>
      <c r="W76" s="85">
        <f t="shared" si="13"/>
        <v>3</v>
      </c>
      <c r="X76" s="86">
        <f t="shared" si="14"/>
        <v>2</v>
      </c>
      <c r="Y76" s="87">
        <f t="shared" si="15"/>
        <v>2.0149030205422647</v>
      </c>
      <c r="Z76" s="87">
        <f t="shared" si="16"/>
        <v>6.0447090616267936</v>
      </c>
      <c r="AA76" s="88"/>
      <c r="AB76" s="86">
        <f t="shared" si="17"/>
        <v>2</v>
      </c>
      <c r="AC76" s="89">
        <f t="shared" si="18"/>
        <v>0.66666666666666663</v>
      </c>
    </row>
    <row r="77" spans="1:29" ht="16" x14ac:dyDescent="0.2">
      <c r="A77" s="18">
        <f t="shared" si="19"/>
        <v>75</v>
      </c>
      <c r="B77" s="24" t="s">
        <v>239</v>
      </c>
      <c r="C77" s="24" t="s">
        <v>372</v>
      </c>
      <c r="D77" s="53" t="s">
        <v>258</v>
      </c>
      <c r="E77" s="17"/>
      <c r="F77" s="16"/>
      <c r="G77" s="16"/>
      <c r="H77" s="16"/>
      <c r="I77" s="56">
        <v>2</v>
      </c>
      <c r="J77" s="56">
        <v>1</v>
      </c>
      <c r="K77" s="56"/>
      <c r="L77" s="56"/>
      <c r="M77" s="56"/>
      <c r="N77" s="56"/>
      <c r="O77" s="56"/>
      <c r="P77" s="56"/>
      <c r="Q77" s="56"/>
      <c r="R77" s="56"/>
      <c r="S77" s="56">
        <v>1</v>
      </c>
      <c r="T77" s="56"/>
      <c r="U77" s="26"/>
      <c r="V77" s="28"/>
      <c r="W77" s="85">
        <f t="shared" si="13"/>
        <v>4</v>
      </c>
      <c r="X77" s="86">
        <f t="shared" si="14"/>
        <v>3</v>
      </c>
      <c r="Y77" s="87">
        <f t="shared" si="15"/>
        <v>1.6094379124341003</v>
      </c>
      <c r="Z77" s="87">
        <f t="shared" si="16"/>
        <v>6.4377516497364011</v>
      </c>
      <c r="AA77" s="88"/>
      <c r="AB77" s="86">
        <f t="shared" si="17"/>
        <v>2</v>
      </c>
      <c r="AC77" s="89">
        <f t="shared" si="18"/>
        <v>0.5</v>
      </c>
    </row>
    <row r="78" spans="1:29" ht="16" x14ac:dyDescent="0.2">
      <c r="A78" s="18">
        <f t="shared" si="19"/>
        <v>76</v>
      </c>
      <c r="B78" s="24" t="s">
        <v>239</v>
      </c>
      <c r="C78" s="24" t="s">
        <v>372</v>
      </c>
      <c r="D78" s="53" t="s">
        <v>259</v>
      </c>
      <c r="E78" s="17"/>
      <c r="F78" s="16"/>
      <c r="G78" s="16"/>
      <c r="H78" s="16"/>
      <c r="I78" s="56">
        <v>3</v>
      </c>
      <c r="J78" s="56">
        <v>1</v>
      </c>
      <c r="K78" s="56"/>
      <c r="L78" s="56"/>
      <c r="M78" s="56"/>
      <c r="N78" s="56"/>
      <c r="O78" s="56"/>
      <c r="P78" s="56">
        <v>4</v>
      </c>
      <c r="Q78" s="56"/>
      <c r="R78" s="56"/>
      <c r="S78" s="56">
        <v>1</v>
      </c>
      <c r="T78" s="56"/>
      <c r="U78" s="26"/>
      <c r="V78" s="28"/>
      <c r="W78" s="85">
        <f t="shared" si="13"/>
        <v>9</v>
      </c>
      <c r="X78" s="86">
        <f t="shared" si="14"/>
        <v>4</v>
      </c>
      <c r="Y78" s="87">
        <f t="shared" si="15"/>
        <v>1.3217558399823195</v>
      </c>
      <c r="Z78" s="87">
        <f t="shared" si="16"/>
        <v>11.895802559840876</v>
      </c>
      <c r="AA78" s="88"/>
      <c r="AB78" s="86">
        <f t="shared" si="17"/>
        <v>4</v>
      </c>
      <c r="AC78" s="89">
        <f t="shared" si="18"/>
        <v>0.44444444444444442</v>
      </c>
    </row>
    <row r="79" spans="1:29" ht="16" x14ac:dyDescent="0.2">
      <c r="A79" s="18">
        <f t="shared" si="19"/>
        <v>77</v>
      </c>
      <c r="B79" s="24" t="s">
        <v>379</v>
      </c>
      <c r="C79" s="24" t="s">
        <v>372</v>
      </c>
      <c r="D79" s="54" t="s">
        <v>272</v>
      </c>
      <c r="E79" s="17"/>
      <c r="F79" s="16"/>
      <c r="G79" s="16"/>
      <c r="H79" s="16"/>
      <c r="I79" s="56">
        <v>1</v>
      </c>
      <c r="J79" s="56"/>
      <c r="K79" s="56"/>
      <c r="L79" s="56"/>
      <c r="M79" s="56"/>
      <c r="N79" s="56"/>
      <c r="O79" s="56"/>
      <c r="P79" s="56"/>
      <c r="Q79" s="56"/>
      <c r="R79" s="56"/>
      <c r="S79" s="56"/>
      <c r="T79" s="56"/>
      <c r="U79" s="26"/>
      <c r="V79" s="28"/>
      <c r="W79" s="85">
        <f t="shared" si="13"/>
        <v>1</v>
      </c>
      <c r="X79" s="86">
        <f t="shared" si="14"/>
        <v>1</v>
      </c>
      <c r="Y79" s="87">
        <f t="shared" si="15"/>
        <v>2.7080502011022101</v>
      </c>
      <c r="Z79" s="87">
        <f t="shared" si="16"/>
        <v>2.7080502011022101</v>
      </c>
      <c r="AA79" s="88"/>
      <c r="AB79" s="86">
        <f t="shared" si="17"/>
        <v>1</v>
      </c>
      <c r="AC79" s="89">
        <f t="shared" si="18"/>
        <v>1</v>
      </c>
    </row>
    <row r="80" spans="1:29" ht="16" x14ac:dyDescent="0.2">
      <c r="A80" s="18">
        <f t="shared" si="19"/>
        <v>78</v>
      </c>
      <c r="B80" s="24" t="s">
        <v>239</v>
      </c>
      <c r="C80" s="24" t="s">
        <v>372</v>
      </c>
      <c r="D80" s="53" t="s">
        <v>260</v>
      </c>
      <c r="E80" s="17"/>
      <c r="F80" s="16"/>
      <c r="G80" s="16"/>
      <c r="H80" s="16"/>
      <c r="I80" s="56">
        <v>3</v>
      </c>
      <c r="J80" s="56">
        <v>1</v>
      </c>
      <c r="K80" s="56"/>
      <c r="L80" s="56">
        <v>2</v>
      </c>
      <c r="M80" s="56"/>
      <c r="N80" s="56"/>
      <c r="O80" s="56"/>
      <c r="P80" s="56">
        <v>8</v>
      </c>
      <c r="Q80" s="56"/>
      <c r="R80" s="56"/>
      <c r="S80" s="56"/>
      <c r="T80" s="56"/>
      <c r="U80" s="26"/>
      <c r="V80" s="28"/>
      <c r="W80" s="85">
        <f t="shared" si="13"/>
        <v>14</v>
      </c>
      <c r="X80" s="86">
        <f t="shared" si="14"/>
        <v>4</v>
      </c>
      <c r="Y80" s="87">
        <f t="shared" si="15"/>
        <v>1.3217558399823195</v>
      </c>
      <c r="Z80" s="87">
        <f t="shared" si="16"/>
        <v>18.504581759752472</v>
      </c>
      <c r="AA80" s="88"/>
      <c r="AB80" s="86">
        <f t="shared" si="17"/>
        <v>8</v>
      </c>
      <c r="AC80" s="89">
        <f t="shared" si="18"/>
        <v>0.5714285714285714</v>
      </c>
    </row>
    <row r="81" spans="1:29" ht="16" x14ac:dyDescent="0.2">
      <c r="A81" s="18">
        <f t="shared" si="19"/>
        <v>79</v>
      </c>
      <c r="B81" s="24" t="s">
        <v>379</v>
      </c>
      <c r="C81" s="24" t="s">
        <v>372</v>
      </c>
      <c r="D81" s="75" t="s">
        <v>329</v>
      </c>
      <c r="E81" s="17"/>
      <c r="F81" s="16"/>
      <c r="G81" s="16"/>
      <c r="H81" s="16"/>
      <c r="I81" s="56"/>
      <c r="J81" s="56"/>
      <c r="K81" s="56"/>
      <c r="L81" s="56"/>
      <c r="M81" s="56"/>
      <c r="N81" s="56"/>
      <c r="O81" s="56"/>
      <c r="P81" s="56">
        <v>5</v>
      </c>
      <c r="Q81" s="56"/>
      <c r="R81" s="56"/>
      <c r="S81" s="56"/>
      <c r="T81" s="56"/>
      <c r="U81" s="26"/>
      <c r="V81" s="28"/>
      <c r="W81" s="85">
        <f t="shared" si="13"/>
        <v>5</v>
      </c>
      <c r="X81" s="86">
        <f t="shared" si="14"/>
        <v>1</v>
      </c>
      <c r="Y81" s="87">
        <f t="shared" si="15"/>
        <v>2.7080502011022101</v>
      </c>
      <c r="Z81" s="87">
        <f t="shared" si="16"/>
        <v>13.540251005511051</v>
      </c>
      <c r="AA81" s="88"/>
      <c r="AB81" s="86">
        <f t="shared" si="17"/>
        <v>5</v>
      </c>
      <c r="AC81" s="89">
        <f t="shared" si="18"/>
        <v>1</v>
      </c>
    </row>
    <row r="82" spans="1:29" ht="16" x14ac:dyDescent="0.2">
      <c r="A82" s="18">
        <f t="shared" si="19"/>
        <v>80</v>
      </c>
      <c r="B82" s="24" t="s">
        <v>398</v>
      </c>
      <c r="C82" s="24" t="s">
        <v>399</v>
      </c>
      <c r="D82" s="53" t="s">
        <v>261</v>
      </c>
      <c r="E82" s="17"/>
      <c r="F82" s="16"/>
      <c r="G82" s="16"/>
      <c r="H82" s="16"/>
      <c r="I82" s="56">
        <v>1</v>
      </c>
      <c r="J82" s="56"/>
      <c r="K82" s="56"/>
      <c r="L82" s="56">
        <v>4</v>
      </c>
      <c r="M82" s="56"/>
      <c r="N82" s="56"/>
      <c r="O82" s="56"/>
      <c r="P82" s="56"/>
      <c r="Q82" s="56"/>
      <c r="R82" s="56"/>
      <c r="S82" s="56"/>
      <c r="T82" s="56"/>
      <c r="U82" s="26"/>
      <c r="V82" s="28"/>
      <c r="W82" s="85">
        <f t="shared" si="13"/>
        <v>5</v>
      </c>
      <c r="X82" s="86">
        <f t="shared" si="14"/>
        <v>2</v>
      </c>
      <c r="Y82" s="87">
        <f t="shared" si="15"/>
        <v>2.0149030205422647</v>
      </c>
      <c r="Z82" s="87">
        <f t="shared" si="16"/>
        <v>10.074515102711324</v>
      </c>
      <c r="AA82" s="88"/>
      <c r="AB82" s="86">
        <f t="shared" si="17"/>
        <v>4</v>
      </c>
      <c r="AC82" s="89">
        <f t="shared" si="18"/>
        <v>0.8</v>
      </c>
    </row>
    <row r="83" spans="1:29" ht="16" x14ac:dyDescent="0.2">
      <c r="A83" s="18">
        <f t="shared" si="19"/>
        <v>81</v>
      </c>
      <c r="B83" s="24" t="s">
        <v>392</v>
      </c>
      <c r="C83" s="24" t="s">
        <v>372</v>
      </c>
      <c r="D83" s="53" t="s">
        <v>274</v>
      </c>
      <c r="E83" s="17"/>
      <c r="F83" s="16"/>
      <c r="G83" s="16"/>
      <c r="H83" s="16"/>
      <c r="I83" s="56">
        <v>3</v>
      </c>
      <c r="J83" s="56"/>
      <c r="K83" s="56"/>
      <c r="L83" s="56"/>
      <c r="M83" s="56"/>
      <c r="N83" s="56"/>
      <c r="O83" s="56"/>
      <c r="P83" s="56"/>
      <c r="Q83" s="56"/>
      <c r="R83" s="56"/>
      <c r="S83" s="56"/>
      <c r="T83" s="56"/>
      <c r="U83" s="26"/>
      <c r="V83" s="28"/>
      <c r="W83" s="85">
        <f t="shared" si="13"/>
        <v>3</v>
      </c>
      <c r="X83" s="86">
        <f t="shared" si="14"/>
        <v>1</v>
      </c>
      <c r="Y83" s="87">
        <f t="shared" si="15"/>
        <v>2.7080502011022101</v>
      </c>
      <c r="Z83" s="87">
        <f t="shared" si="16"/>
        <v>8.1241506033066297</v>
      </c>
      <c r="AA83" s="88"/>
      <c r="AB83" s="86">
        <f t="shared" si="17"/>
        <v>3</v>
      </c>
      <c r="AC83" s="89">
        <f t="shared" si="18"/>
        <v>1</v>
      </c>
    </row>
    <row r="84" spans="1:29" ht="16" x14ac:dyDescent="0.2">
      <c r="A84" s="18">
        <f t="shared" si="19"/>
        <v>82</v>
      </c>
      <c r="B84" s="24"/>
      <c r="C84" s="24"/>
      <c r="D84" s="53" t="s">
        <v>262</v>
      </c>
      <c r="E84" s="17"/>
      <c r="F84" s="16"/>
      <c r="G84" s="16"/>
      <c r="H84" s="16"/>
      <c r="I84" s="56">
        <v>1</v>
      </c>
      <c r="J84" s="56"/>
      <c r="K84" s="56"/>
      <c r="L84" s="56"/>
      <c r="M84" s="56"/>
      <c r="N84" s="56"/>
      <c r="O84" s="56"/>
      <c r="P84" s="56"/>
      <c r="Q84" s="56"/>
      <c r="R84" s="56"/>
      <c r="S84" s="56"/>
      <c r="T84" s="56"/>
      <c r="U84" s="26"/>
      <c r="V84" s="28"/>
      <c r="W84" s="85">
        <f t="shared" si="13"/>
        <v>1</v>
      </c>
      <c r="X84" s="86">
        <f t="shared" si="14"/>
        <v>1</v>
      </c>
      <c r="Y84" s="87">
        <f t="shared" si="15"/>
        <v>2.7080502011022101</v>
      </c>
      <c r="Z84" s="87">
        <f t="shared" si="16"/>
        <v>2.7080502011022101</v>
      </c>
      <c r="AA84" s="88"/>
      <c r="AB84" s="86">
        <f t="shared" si="17"/>
        <v>1</v>
      </c>
      <c r="AC84" s="89">
        <f t="shared" si="18"/>
        <v>1</v>
      </c>
    </row>
    <row r="85" spans="1:29" ht="16" x14ac:dyDescent="0.2">
      <c r="A85" s="18">
        <f t="shared" si="19"/>
        <v>83</v>
      </c>
      <c r="B85" s="24" t="s">
        <v>379</v>
      </c>
      <c r="C85" s="24" t="s">
        <v>391</v>
      </c>
      <c r="D85" s="53" t="s">
        <v>264</v>
      </c>
      <c r="E85" s="17"/>
      <c r="F85" s="16"/>
      <c r="G85" s="16"/>
      <c r="H85" s="16"/>
      <c r="I85" s="56">
        <v>1</v>
      </c>
      <c r="J85" s="56"/>
      <c r="K85" s="56"/>
      <c r="L85" s="56"/>
      <c r="M85" s="56"/>
      <c r="N85" s="56"/>
      <c r="O85" s="56"/>
      <c r="P85" s="56"/>
      <c r="Q85" s="56"/>
      <c r="R85" s="56"/>
      <c r="S85" s="56"/>
      <c r="T85" s="56"/>
      <c r="U85" s="26"/>
      <c r="V85" s="28"/>
      <c r="W85" s="85">
        <f t="shared" si="13"/>
        <v>1</v>
      </c>
      <c r="X85" s="86">
        <f t="shared" si="14"/>
        <v>1</v>
      </c>
      <c r="Y85" s="87">
        <f t="shared" si="15"/>
        <v>2.7080502011022101</v>
      </c>
      <c r="Z85" s="87">
        <f t="shared" si="16"/>
        <v>2.7080502011022101</v>
      </c>
      <c r="AA85" s="88"/>
      <c r="AB85" s="86">
        <f t="shared" si="17"/>
        <v>1</v>
      </c>
      <c r="AC85" s="89">
        <f t="shared" si="18"/>
        <v>1</v>
      </c>
    </row>
    <row r="86" spans="1:29" ht="16" x14ac:dyDescent="0.2">
      <c r="A86" s="18">
        <f t="shared" si="19"/>
        <v>84</v>
      </c>
      <c r="B86" s="24" t="s">
        <v>379</v>
      </c>
      <c r="C86" s="24" t="s">
        <v>391</v>
      </c>
      <c r="D86" s="66" t="s">
        <v>308</v>
      </c>
      <c r="E86" s="17"/>
      <c r="F86" s="16"/>
      <c r="G86" s="16"/>
      <c r="H86" s="16"/>
      <c r="I86" s="56"/>
      <c r="J86" s="56"/>
      <c r="K86" s="56"/>
      <c r="L86" s="56">
        <v>2</v>
      </c>
      <c r="M86" s="56"/>
      <c r="N86" s="56"/>
      <c r="O86" s="56"/>
      <c r="P86" s="56"/>
      <c r="Q86" s="56"/>
      <c r="R86" s="56"/>
      <c r="S86" s="56"/>
      <c r="T86" s="56"/>
      <c r="U86" s="26"/>
      <c r="V86" s="28"/>
      <c r="W86" s="85">
        <f t="shared" si="13"/>
        <v>2</v>
      </c>
      <c r="X86" s="86">
        <f t="shared" si="14"/>
        <v>1</v>
      </c>
      <c r="Y86" s="87">
        <f t="shared" si="15"/>
        <v>2.7080502011022101</v>
      </c>
      <c r="Z86" s="87">
        <f t="shared" si="16"/>
        <v>5.4161004022044201</v>
      </c>
      <c r="AA86" s="88"/>
      <c r="AB86" s="86">
        <f t="shared" si="17"/>
        <v>2</v>
      </c>
      <c r="AC86" s="89">
        <f t="shared" si="18"/>
        <v>1</v>
      </c>
    </row>
    <row r="87" spans="1:29" ht="16" x14ac:dyDescent="0.2">
      <c r="A87" s="18">
        <f t="shared" si="19"/>
        <v>85</v>
      </c>
      <c r="B87" s="24"/>
      <c r="C87" s="24"/>
      <c r="D87" s="53" t="s">
        <v>265</v>
      </c>
      <c r="E87" s="17"/>
      <c r="F87" s="16"/>
      <c r="G87" s="16"/>
      <c r="H87" s="16"/>
      <c r="I87" s="56">
        <v>2</v>
      </c>
      <c r="J87" s="56"/>
      <c r="K87" s="56"/>
      <c r="L87" s="56">
        <v>3</v>
      </c>
      <c r="M87" s="56"/>
      <c r="N87" s="56"/>
      <c r="O87" s="56"/>
      <c r="P87" s="56" t="s">
        <v>330</v>
      </c>
      <c r="Q87" s="56"/>
      <c r="R87" s="56"/>
      <c r="S87" s="56"/>
      <c r="T87" s="56"/>
      <c r="U87" s="26"/>
      <c r="V87" s="28"/>
      <c r="W87" s="85">
        <f t="shared" si="13"/>
        <v>5</v>
      </c>
      <c r="X87" s="86">
        <f t="shared" si="14"/>
        <v>2</v>
      </c>
      <c r="Y87" s="87">
        <f t="shared" si="15"/>
        <v>2.0149030205422647</v>
      </c>
      <c r="Z87" s="87">
        <f t="shared" si="16"/>
        <v>10.074515102711324</v>
      </c>
      <c r="AA87" s="88"/>
      <c r="AB87" s="86">
        <f t="shared" si="17"/>
        <v>3</v>
      </c>
      <c r="AC87" s="89">
        <f t="shared" si="18"/>
        <v>0.6</v>
      </c>
    </row>
    <row r="88" spans="1:29" ht="16" x14ac:dyDescent="0.2">
      <c r="A88" s="18">
        <f t="shared" si="19"/>
        <v>86</v>
      </c>
      <c r="B88" s="24"/>
      <c r="C88" s="24"/>
      <c r="D88" s="75" t="s">
        <v>331</v>
      </c>
      <c r="E88" s="17"/>
      <c r="F88" s="16"/>
      <c r="G88" s="16"/>
      <c r="H88" s="16"/>
      <c r="I88" s="56"/>
      <c r="J88" s="56"/>
      <c r="K88" s="56"/>
      <c r="L88" s="56"/>
      <c r="M88" s="56"/>
      <c r="N88" s="56"/>
      <c r="O88" s="56"/>
      <c r="P88" s="56">
        <v>7</v>
      </c>
      <c r="Q88" s="56"/>
      <c r="R88" s="56"/>
      <c r="S88" s="56"/>
      <c r="T88" s="56"/>
      <c r="U88" s="26"/>
      <c r="V88" s="28"/>
      <c r="W88" s="85">
        <f t="shared" si="13"/>
        <v>7</v>
      </c>
      <c r="X88" s="86">
        <f t="shared" si="14"/>
        <v>1</v>
      </c>
      <c r="Y88" s="87">
        <f t="shared" si="15"/>
        <v>2.7080502011022101</v>
      </c>
      <c r="Z88" s="87">
        <f t="shared" si="16"/>
        <v>18.95635140771547</v>
      </c>
      <c r="AA88" s="88"/>
      <c r="AB88" s="86">
        <f t="shared" si="17"/>
        <v>7</v>
      </c>
      <c r="AC88" s="89">
        <f t="shared" si="18"/>
        <v>1</v>
      </c>
    </row>
    <row r="89" spans="1:29" ht="16" x14ac:dyDescent="0.2">
      <c r="A89" s="18">
        <f t="shared" si="19"/>
        <v>87</v>
      </c>
      <c r="B89" s="24" t="s">
        <v>239</v>
      </c>
      <c r="C89" s="24" t="s">
        <v>372</v>
      </c>
      <c r="D89" s="53" t="s">
        <v>267</v>
      </c>
      <c r="E89" s="17"/>
      <c r="F89" s="16"/>
      <c r="G89" s="16"/>
      <c r="H89" s="16"/>
      <c r="I89" s="56">
        <v>1</v>
      </c>
      <c r="J89" s="56"/>
      <c r="K89" s="56"/>
      <c r="L89" s="56"/>
      <c r="M89" s="56"/>
      <c r="N89" s="56"/>
      <c r="O89" s="56"/>
      <c r="P89" s="56"/>
      <c r="Q89" s="56"/>
      <c r="R89" s="56"/>
      <c r="S89" s="56"/>
      <c r="T89" s="56"/>
      <c r="U89" s="26"/>
      <c r="V89" s="28"/>
      <c r="W89" s="85">
        <f t="shared" si="13"/>
        <v>1</v>
      </c>
      <c r="X89" s="86">
        <f t="shared" si="14"/>
        <v>1</v>
      </c>
      <c r="Y89" s="87">
        <f t="shared" si="15"/>
        <v>2.7080502011022101</v>
      </c>
      <c r="Z89" s="87">
        <f t="shared" si="16"/>
        <v>2.7080502011022101</v>
      </c>
      <c r="AA89" s="88"/>
      <c r="AB89" s="86">
        <f t="shared" si="17"/>
        <v>1</v>
      </c>
      <c r="AC89" s="89">
        <f t="shared" si="18"/>
        <v>1</v>
      </c>
    </row>
    <row r="90" spans="1:29" ht="16" x14ac:dyDescent="0.2">
      <c r="A90" s="18">
        <f t="shared" si="19"/>
        <v>88</v>
      </c>
      <c r="B90" s="24"/>
      <c r="C90" s="24"/>
      <c r="D90" s="53" t="s">
        <v>268</v>
      </c>
      <c r="E90" s="17"/>
      <c r="F90" s="16"/>
      <c r="G90" s="16"/>
      <c r="H90" s="16"/>
      <c r="I90" s="56">
        <v>1</v>
      </c>
      <c r="J90" s="56"/>
      <c r="K90" s="56"/>
      <c r="L90" s="56"/>
      <c r="M90" s="56"/>
      <c r="N90" s="56"/>
      <c r="O90" s="56"/>
      <c r="P90" s="56"/>
      <c r="Q90" s="56"/>
      <c r="R90" s="56"/>
      <c r="S90" s="56"/>
      <c r="T90" s="56"/>
      <c r="U90" s="26"/>
      <c r="V90" s="28"/>
      <c r="W90" s="85">
        <f t="shared" si="13"/>
        <v>1</v>
      </c>
      <c r="X90" s="86">
        <f t="shared" si="14"/>
        <v>1</v>
      </c>
      <c r="Y90" s="87">
        <f t="shared" si="15"/>
        <v>2.7080502011022101</v>
      </c>
      <c r="Z90" s="87">
        <f t="shared" si="16"/>
        <v>2.7080502011022101</v>
      </c>
      <c r="AA90" s="88"/>
      <c r="AB90" s="86">
        <f t="shared" si="17"/>
        <v>1</v>
      </c>
      <c r="AC90" s="89">
        <f t="shared" si="18"/>
        <v>1</v>
      </c>
    </row>
    <row r="91" spans="1:29" ht="16" x14ac:dyDescent="0.2">
      <c r="A91" s="18">
        <f t="shared" si="19"/>
        <v>89</v>
      </c>
      <c r="B91" s="24" t="s">
        <v>239</v>
      </c>
      <c r="C91" s="24" t="s">
        <v>372</v>
      </c>
      <c r="D91" s="53" t="s">
        <v>269</v>
      </c>
      <c r="E91" s="17"/>
      <c r="F91" s="16"/>
      <c r="G91" s="16"/>
      <c r="H91" s="16"/>
      <c r="I91" s="56">
        <v>1</v>
      </c>
      <c r="J91" s="56"/>
      <c r="K91" s="56"/>
      <c r="L91" s="56"/>
      <c r="M91" s="56"/>
      <c r="N91" s="56"/>
      <c r="O91" s="56"/>
      <c r="P91" s="56"/>
      <c r="Q91" s="56"/>
      <c r="R91" s="56"/>
      <c r="S91" s="56"/>
      <c r="T91" s="56"/>
      <c r="U91" s="26"/>
      <c r="V91" s="28"/>
      <c r="W91" s="85">
        <f t="shared" si="13"/>
        <v>1</v>
      </c>
      <c r="X91" s="86">
        <f t="shared" si="14"/>
        <v>1</v>
      </c>
      <c r="Y91" s="87">
        <f t="shared" si="15"/>
        <v>2.7080502011022101</v>
      </c>
      <c r="Z91" s="87">
        <f t="shared" si="16"/>
        <v>2.7080502011022101</v>
      </c>
      <c r="AA91" s="88"/>
      <c r="AB91" s="86">
        <f t="shared" si="17"/>
        <v>1</v>
      </c>
      <c r="AC91" s="89">
        <f t="shared" si="18"/>
        <v>1</v>
      </c>
    </row>
    <row r="92" spans="1:29" ht="16" x14ac:dyDescent="0.2">
      <c r="A92" s="18">
        <f t="shared" si="19"/>
        <v>90</v>
      </c>
      <c r="B92" s="24" t="s">
        <v>392</v>
      </c>
      <c r="C92" s="24" t="s">
        <v>401</v>
      </c>
      <c r="D92" s="53" t="s">
        <v>270</v>
      </c>
      <c r="E92" s="17"/>
      <c r="F92" s="16"/>
      <c r="G92" s="16"/>
      <c r="H92" s="16"/>
      <c r="I92" s="56">
        <v>1</v>
      </c>
      <c r="J92" s="56">
        <v>1</v>
      </c>
      <c r="K92" s="56"/>
      <c r="L92" s="56"/>
      <c r="M92" s="56"/>
      <c r="N92" s="56"/>
      <c r="O92" s="56"/>
      <c r="P92" s="56"/>
      <c r="Q92" s="56"/>
      <c r="R92" s="56"/>
      <c r="S92" s="56"/>
      <c r="T92" s="56"/>
      <c r="U92" s="26"/>
      <c r="V92" s="28"/>
      <c r="W92" s="85">
        <f t="shared" si="13"/>
        <v>2</v>
      </c>
      <c r="X92" s="86">
        <f t="shared" si="14"/>
        <v>2</v>
      </c>
      <c r="Y92" s="87">
        <f t="shared" si="15"/>
        <v>2.0149030205422647</v>
      </c>
      <c r="Z92" s="87">
        <f t="shared" si="16"/>
        <v>4.0298060410845293</v>
      </c>
      <c r="AA92" s="88"/>
      <c r="AB92" s="86">
        <f t="shared" si="17"/>
        <v>1</v>
      </c>
      <c r="AC92" s="89">
        <f t="shared" si="18"/>
        <v>0.5</v>
      </c>
    </row>
    <row r="93" spans="1:29" ht="16" x14ac:dyDescent="0.2">
      <c r="A93" s="18">
        <f t="shared" si="19"/>
        <v>91</v>
      </c>
      <c r="B93" s="24"/>
      <c r="C93" s="24"/>
      <c r="D93" s="53" t="s">
        <v>271</v>
      </c>
      <c r="E93" s="17"/>
      <c r="F93" s="16"/>
      <c r="G93" s="16"/>
      <c r="H93" s="16"/>
      <c r="I93" s="56">
        <v>1</v>
      </c>
      <c r="J93" s="56"/>
      <c r="K93" s="56"/>
      <c r="L93" s="56"/>
      <c r="M93" s="56"/>
      <c r="N93" s="56"/>
      <c r="O93" s="56"/>
      <c r="P93" s="56"/>
      <c r="Q93" s="56"/>
      <c r="R93" s="56"/>
      <c r="S93" s="56"/>
      <c r="T93" s="56"/>
      <c r="U93" s="26"/>
      <c r="V93" s="28"/>
      <c r="W93" s="85">
        <f t="shared" si="13"/>
        <v>1</v>
      </c>
      <c r="X93" s="86">
        <f t="shared" si="14"/>
        <v>1</v>
      </c>
      <c r="Y93" s="87">
        <f t="shared" si="15"/>
        <v>2.7080502011022101</v>
      </c>
      <c r="Z93" s="87">
        <f t="shared" si="16"/>
        <v>2.7080502011022101</v>
      </c>
      <c r="AA93" s="88"/>
      <c r="AB93" s="86">
        <f t="shared" si="17"/>
        <v>1</v>
      </c>
      <c r="AC93" s="89">
        <f t="shared" si="18"/>
        <v>1</v>
      </c>
    </row>
    <row r="94" spans="1:29" ht="16" x14ac:dyDescent="0.2">
      <c r="A94" s="18">
        <f t="shared" si="19"/>
        <v>92</v>
      </c>
      <c r="B94" s="24" t="s">
        <v>374</v>
      </c>
      <c r="C94" s="24" t="s">
        <v>372</v>
      </c>
      <c r="D94" s="53" t="s">
        <v>273</v>
      </c>
      <c r="E94" s="17"/>
      <c r="F94" s="16"/>
      <c r="G94" s="16"/>
      <c r="H94" s="16"/>
      <c r="I94" s="56">
        <v>2</v>
      </c>
      <c r="J94" s="56"/>
      <c r="K94" s="56"/>
      <c r="L94" s="56">
        <v>2</v>
      </c>
      <c r="M94" s="56"/>
      <c r="N94" s="56"/>
      <c r="O94" s="56"/>
      <c r="P94" s="56"/>
      <c r="Q94" s="56"/>
      <c r="R94" s="56"/>
      <c r="S94" s="56"/>
      <c r="T94" s="56"/>
      <c r="U94" s="26"/>
      <c r="V94" s="28"/>
      <c r="W94" s="85">
        <f t="shared" si="13"/>
        <v>4</v>
      </c>
      <c r="X94" s="86">
        <f t="shared" si="14"/>
        <v>2</v>
      </c>
      <c r="Y94" s="87">
        <f t="shared" si="15"/>
        <v>2.0149030205422647</v>
      </c>
      <c r="Z94" s="87">
        <f t="shared" si="16"/>
        <v>8.0596120821690587</v>
      </c>
      <c r="AA94" s="88"/>
      <c r="AB94" s="86">
        <f t="shared" si="17"/>
        <v>2</v>
      </c>
      <c r="AC94" s="89">
        <f t="shared" si="18"/>
        <v>0.5</v>
      </c>
    </row>
    <row r="95" spans="1:29" ht="16" x14ac:dyDescent="0.2">
      <c r="A95" s="18">
        <f>1+A68</f>
        <v>67</v>
      </c>
      <c r="B95" s="24"/>
      <c r="C95" s="24"/>
      <c r="D95" s="53" t="s">
        <v>275</v>
      </c>
      <c r="E95" s="17"/>
      <c r="F95" s="16"/>
      <c r="G95" s="16"/>
      <c r="H95" s="16"/>
      <c r="I95" s="56">
        <v>1</v>
      </c>
      <c r="J95" s="56"/>
      <c r="K95" s="56"/>
      <c r="L95" s="56"/>
      <c r="M95" s="56"/>
      <c r="N95" s="56"/>
      <c r="O95" s="56"/>
      <c r="P95" s="56"/>
      <c r="Q95" s="56"/>
      <c r="R95" s="56"/>
      <c r="S95" s="56"/>
      <c r="T95" s="56"/>
      <c r="U95" s="26"/>
      <c r="V95" s="28"/>
      <c r="W95" s="85">
        <f t="shared" si="13"/>
        <v>1</v>
      </c>
      <c r="X95" s="86">
        <f t="shared" si="14"/>
        <v>1</v>
      </c>
      <c r="Y95" s="87">
        <f t="shared" si="15"/>
        <v>2.7080502011022101</v>
      </c>
      <c r="Z95" s="87">
        <f t="shared" si="16"/>
        <v>2.7080502011022101</v>
      </c>
      <c r="AA95" s="88"/>
      <c r="AB95" s="86">
        <f t="shared" si="17"/>
        <v>1</v>
      </c>
      <c r="AC95" s="89">
        <f t="shared" si="18"/>
        <v>1</v>
      </c>
    </row>
    <row r="96" spans="1:29" ht="16" x14ac:dyDescent="0.2">
      <c r="A96" s="18">
        <f t="shared" si="19"/>
        <v>68</v>
      </c>
      <c r="B96" s="24"/>
      <c r="C96" s="24"/>
      <c r="D96" s="53" t="s">
        <v>276</v>
      </c>
      <c r="E96" s="17"/>
      <c r="F96" s="16"/>
      <c r="G96" s="16"/>
      <c r="H96" s="16"/>
      <c r="I96" s="56">
        <v>1</v>
      </c>
      <c r="J96" s="56"/>
      <c r="K96" s="56"/>
      <c r="L96" s="56"/>
      <c r="M96" s="56"/>
      <c r="N96" s="56"/>
      <c r="O96" s="56"/>
      <c r="P96" s="56"/>
      <c r="Q96" s="56"/>
      <c r="R96" s="56"/>
      <c r="S96" s="56"/>
      <c r="T96" s="56"/>
      <c r="U96" s="26"/>
      <c r="V96" s="28"/>
      <c r="W96" s="85">
        <f t="shared" si="13"/>
        <v>1</v>
      </c>
      <c r="X96" s="86">
        <f t="shared" si="14"/>
        <v>1</v>
      </c>
      <c r="Y96" s="87">
        <f t="shared" si="15"/>
        <v>2.7080502011022101</v>
      </c>
      <c r="Z96" s="87">
        <f t="shared" si="16"/>
        <v>2.7080502011022101</v>
      </c>
      <c r="AA96" s="88"/>
      <c r="AB96" s="86">
        <f t="shared" si="17"/>
        <v>1</v>
      </c>
      <c r="AC96" s="89">
        <f t="shared" si="18"/>
        <v>1</v>
      </c>
    </row>
    <row r="97" spans="1:29" ht="16" x14ac:dyDescent="0.2">
      <c r="A97" s="18">
        <f t="shared" si="19"/>
        <v>69</v>
      </c>
      <c r="B97" s="24" t="s">
        <v>239</v>
      </c>
      <c r="C97" s="24" t="s">
        <v>372</v>
      </c>
      <c r="D97" s="53" t="s">
        <v>279</v>
      </c>
      <c r="E97" s="17"/>
      <c r="F97" s="16"/>
      <c r="G97" s="16"/>
      <c r="H97" s="16"/>
      <c r="I97" s="56">
        <v>1</v>
      </c>
      <c r="J97" s="56">
        <v>13</v>
      </c>
      <c r="K97" s="56"/>
      <c r="L97" s="56"/>
      <c r="M97" s="56"/>
      <c r="N97" s="56"/>
      <c r="O97" s="56"/>
      <c r="P97" s="56"/>
      <c r="Q97" s="56"/>
      <c r="R97" s="56"/>
      <c r="S97" s="56">
        <v>3</v>
      </c>
      <c r="T97" s="56"/>
      <c r="U97" s="26"/>
      <c r="V97" s="28"/>
      <c r="W97" s="85">
        <f t="shared" si="13"/>
        <v>17</v>
      </c>
      <c r="X97" s="86">
        <f t="shared" si="14"/>
        <v>3</v>
      </c>
      <c r="Y97" s="87">
        <f t="shared" si="15"/>
        <v>1.6094379124341003</v>
      </c>
      <c r="Z97" s="87">
        <f t="shared" si="16"/>
        <v>27.360444511379704</v>
      </c>
      <c r="AA97" s="88"/>
      <c r="AB97" s="86">
        <f t="shared" si="17"/>
        <v>13</v>
      </c>
      <c r="AC97" s="89">
        <f t="shared" si="18"/>
        <v>0.76470588235294112</v>
      </c>
    </row>
    <row r="98" spans="1:29" ht="16" x14ac:dyDescent="0.2">
      <c r="A98" s="18">
        <f t="shared" si="19"/>
        <v>70</v>
      </c>
      <c r="B98" s="24" t="s">
        <v>379</v>
      </c>
      <c r="C98" s="24" t="s">
        <v>372</v>
      </c>
      <c r="D98" s="59" t="s">
        <v>281</v>
      </c>
      <c r="E98" s="17"/>
      <c r="F98" s="16"/>
      <c r="G98" s="16"/>
      <c r="H98" s="16"/>
      <c r="I98" s="56"/>
      <c r="J98" s="56">
        <v>3</v>
      </c>
      <c r="K98" s="56"/>
      <c r="L98" s="56"/>
      <c r="M98" s="56"/>
      <c r="N98" s="56"/>
      <c r="O98" s="56"/>
      <c r="P98" s="56"/>
      <c r="Q98" s="56"/>
      <c r="R98" s="56"/>
      <c r="S98" s="56"/>
      <c r="T98" s="56"/>
      <c r="U98" s="26"/>
      <c r="V98" s="28"/>
      <c r="W98" s="85">
        <f t="shared" si="13"/>
        <v>3</v>
      </c>
      <c r="X98" s="86">
        <f t="shared" si="14"/>
        <v>1</v>
      </c>
      <c r="Y98" s="87">
        <f t="shared" si="15"/>
        <v>2.7080502011022101</v>
      </c>
      <c r="Z98" s="87">
        <f t="shared" si="16"/>
        <v>8.1241506033066297</v>
      </c>
      <c r="AA98" s="88"/>
      <c r="AB98" s="86">
        <f t="shared" si="17"/>
        <v>3</v>
      </c>
      <c r="AC98" s="89">
        <f t="shared" si="18"/>
        <v>1</v>
      </c>
    </row>
    <row r="99" spans="1:29" ht="16" x14ac:dyDescent="0.2">
      <c r="A99" s="18">
        <f t="shared" si="19"/>
        <v>71</v>
      </c>
      <c r="B99" s="24" t="s">
        <v>239</v>
      </c>
      <c r="C99" s="24" t="s">
        <v>372</v>
      </c>
      <c r="D99" s="53" t="s">
        <v>280</v>
      </c>
      <c r="E99" s="17"/>
      <c r="F99" s="16"/>
      <c r="G99" s="16"/>
      <c r="H99" s="16"/>
      <c r="I99" s="56">
        <v>1</v>
      </c>
      <c r="J99" s="56"/>
      <c r="K99" s="56"/>
      <c r="L99" s="56"/>
      <c r="M99" s="56"/>
      <c r="N99" s="56"/>
      <c r="O99" s="56"/>
      <c r="P99" s="56"/>
      <c r="Q99" s="56"/>
      <c r="R99" s="56"/>
      <c r="S99" s="56"/>
      <c r="T99" s="56"/>
      <c r="U99" s="26"/>
      <c r="V99" s="28"/>
      <c r="W99" s="85">
        <f t="shared" ref="W99:W130" si="20">SUM(F99:T99)</f>
        <v>1</v>
      </c>
      <c r="X99" s="86">
        <f t="shared" ref="X99:X130" si="21">COUNTIF(F99:T99, "&gt;0")</f>
        <v>1</v>
      </c>
      <c r="Y99" s="87">
        <f t="shared" ref="Y99:Y130" si="22">LN(15/X99)</f>
        <v>2.7080502011022101</v>
      </c>
      <c r="Z99" s="87">
        <f t="shared" ref="Z99:Z130" si="23">W99*Y99</f>
        <v>2.7080502011022101</v>
      </c>
      <c r="AA99" s="88"/>
      <c r="AB99" s="86">
        <f t="shared" ref="AB99:AB130" si="24">MAX(F99:T99)</f>
        <v>1</v>
      </c>
      <c r="AC99" s="89">
        <f t="shared" ref="AC99:AC130" si="25">IFERROR(AB99/W99,"")</f>
        <v>1</v>
      </c>
    </row>
    <row r="100" spans="1:29" ht="16" x14ac:dyDescent="0.2">
      <c r="A100" s="18">
        <f t="shared" si="19"/>
        <v>72</v>
      </c>
      <c r="B100" s="24"/>
      <c r="C100" s="24"/>
      <c r="D100" s="57" t="s">
        <v>282</v>
      </c>
      <c r="E100" s="17"/>
      <c r="F100" s="16"/>
      <c r="G100" s="16"/>
      <c r="H100" s="16"/>
      <c r="I100" s="56"/>
      <c r="J100" s="56">
        <v>3</v>
      </c>
      <c r="K100" s="56"/>
      <c r="L100" s="56"/>
      <c r="M100" s="56"/>
      <c r="N100" s="56"/>
      <c r="O100" s="56"/>
      <c r="P100" s="56"/>
      <c r="Q100" s="56"/>
      <c r="R100" s="56"/>
      <c r="S100" s="56"/>
      <c r="T100" s="56"/>
      <c r="U100" s="26"/>
      <c r="V100" s="28"/>
      <c r="W100" s="85">
        <f t="shared" si="20"/>
        <v>3</v>
      </c>
      <c r="X100" s="86">
        <f t="shared" si="21"/>
        <v>1</v>
      </c>
      <c r="Y100" s="87">
        <f t="shared" si="22"/>
        <v>2.7080502011022101</v>
      </c>
      <c r="Z100" s="87">
        <f t="shared" si="23"/>
        <v>8.1241506033066297</v>
      </c>
      <c r="AA100" s="88"/>
      <c r="AB100" s="86">
        <f t="shared" si="24"/>
        <v>3</v>
      </c>
      <c r="AC100" s="89">
        <f t="shared" si="25"/>
        <v>1</v>
      </c>
    </row>
    <row r="101" spans="1:29" ht="16" x14ac:dyDescent="0.2">
      <c r="A101" s="18">
        <f t="shared" si="19"/>
        <v>73</v>
      </c>
      <c r="B101" s="24"/>
      <c r="C101" s="24"/>
      <c r="D101" s="57" t="s">
        <v>295</v>
      </c>
      <c r="E101" s="17"/>
      <c r="F101" s="16"/>
      <c r="G101" s="16"/>
      <c r="H101" s="16"/>
      <c r="I101" s="56"/>
      <c r="J101" s="56">
        <v>3</v>
      </c>
      <c r="K101" s="56"/>
      <c r="L101" s="56"/>
      <c r="M101" s="56"/>
      <c r="N101" s="56"/>
      <c r="O101" s="56"/>
      <c r="P101" s="56"/>
      <c r="Q101" s="56"/>
      <c r="R101" s="56"/>
      <c r="S101" s="56"/>
      <c r="T101" s="56"/>
      <c r="U101" s="26"/>
      <c r="V101" s="28"/>
      <c r="W101" s="85">
        <f t="shared" si="20"/>
        <v>3</v>
      </c>
      <c r="X101" s="86">
        <f t="shared" si="21"/>
        <v>1</v>
      </c>
      <c r="Y101" s="87">
        <f t="shared" si="22"/>
        <v>2.7080502011022101</v>
      </c>
      <c r="Z101" s="87">
        <f t="shared" si="23"/>
        <v>8.1241506033066297</v>
      </c>
      <c r="AA101" s="88"/>
      <c r="AB101" s="86">
        <f t="shared" si="24"/>
        <v>3</v>
      </c>
      <c r="AC101" s="89">
        <f t="shared" si="25"/>
        <v>1</v>
      </c>
    </row>
    <row r="102" spans="1:29" ht="16" x14ac:dyDescent="0.2">
      <c r="A102" s="18">
        <f t="shared" si="19"/>
        <v>74</v>
      </c>
      <c r="B102" s="24" t="s">
        <v>374</v>
      </c>
      <c r="C102" s="24" t="s">
        <v>372</v>
      </c>
      <c r="D102" s="57" t="s">
        <v>283</v>
      </c>
      <c r="E102" s="17"/>
      <c r="F102" s="16"/>
      <c r="G102" s="16"/>
      <c r="H102" s="16"/>
      <c r="I102" s="56"/>
      <c r="J102" s="56">
        <v>7</v>
      </c>
      <c r="K102" s="56"/>
      <c r="L102" s="56"/>
      <c r="M102" s="56"/>
      <c r="N102" s="56"/>
      <c r="O102" s="56"/>
      <c r="P102" s="56"/>
      <c r="Q102" s="56"/>
      <c r="R102" s="56"/>
      <c r="S102" s="56"/>
      <c r="T102" s="56"/>
      <c r="U102" s="26"/>
      <c r="V102" s="28"/>
      <c r="W102" s="85">
        <f t="shared" si="20"/>
        <v>7</v>
      </c>
      <c r="X102" s="86">
        <f t="shared" si="21"/>
        <v>1</v>
      </c>
      <c r="Y102" s="87">
        <f t="shared" si="22"/>
        <v>2.7080502011022101</v>
      </c>
      <c r="Z102" s="87">
        <f t="shared" si="23"/>
        <v>18.95635140771547</v>
      </c>
      <c r="AA102" s="88"/>
      <c r="AB102" s="86">
        <f t="shared" si="24"/>
        <v>7</v>
      </c>
      <c r="AC102" s="89">
        <f t="shared" si="25"/>
        <v>1</v>
      </c>
    </row>
    <row r="103" spans="1:29" ht="16" x14ac:dyDescent="0.2">
      <c r="A103" s="18">
        <f t="shared" si="19"/>
        <v>75</v>
      </c>
      <c r="B103" s="24" t="s">
        <v>374</v>
      </c>
      <c r="C103" s="24" t="s">
        <v>372</v>
      </c>
      <c r="D103" s="59" t="s">
        <v>299</v>
      </c>
      <c r="E103" s="17"/>
      <c r="F103" s="16"/>
      <c r="G103" s="16"/>
      <c r="H103" s="16"/>
      <c r="I103" s="56"/>
      <c r="J103" s="56">
        <v>1</v>
      </c>
      <c r="K103" s="56"/>
      <c r="L103" s="56"/>
      <c r="M103" s="56"/>
      <c r="N103" s="56"/>
      <c r="O103" s="56"/>
      <c r="P103" s="56"/>
      <c r="Q103" s="56"/>
      <c r="R103" s="56"/>
      <c r="S103" s="56"/>
      <c r="T103" s="56"/>
      <c r="U103" s="26"/>
      <c r="V103" s="28"/>
      <c r="W103" s="85">
        <f t="shared" si="20"/>
        <v>1</v>
      </c>
      <c r="X103" s="86">
        <f t="shared" si="21"/>
        <v>1</v>
      </c>
      <c r="Y103" s="87">
        <f t="shared" si="22"/>
        <v>2.7080502011022101</v>
      </c>
      <c r="Z103" s="87">
        <f t="shared" si="23"/>
        <v>2.7080502011022101</v>
      </c>
      <c r="AA103" s="88"/>
      <c r="AB103" s="86">
        <f t="shared" si="24"/>
        <v>1</v>
      </c>
      <c r="AC103" s="89">
        <f t="shared" si="25"/>
        <v>1</v>
      </c>
    </row>
    <row r="104" spans="1:29" ht="16" x14ac:dyDescent="0.2">
      <c r="A104" s="18">
        <f t="shared" si="19"/>
        <v>76</v>
      </c>
      <c r="B104" s="24" t="s">
        <v>374</v>
      </c>
      <c r="C104" s="24" t="s">
        <v>372</v>
      </c>
      <c r="D104" s="59" t="s">
        <v>300</v>
      </c>
      <c r="E104" s="17"/>
      <c r="F104" s="16"/>
      <c r="G104" s="16"/>
      <c r="H104" s="16"/>
      <c r="I104" s="56"/>
      <c r="J104" s="56">
        <v>1</v>
      </c>
      <c r="K104" s="56"/>
      <c r="L104" s="56"/>
      <c r="M104" s="56"/>
      <c r="N104" s="56"/>
      <c r="O104" s="56"/>
      <c r="P104" s="56"/>
      <c r="Q104" s="56"/>
      <c r="R104" s="56"/>
      <c r="S104" s="56"/>
      <c r="T104" s="56"/>
      <c r="U104" s="26"/>
      <c r="V104" s="28"/>
      <c r="W104" s="85">
        <f t="shared" si="20"/>
        <v>1</v>
      </c>
      <c r="X104" s="86">
        <f t="shared" si="21"/>
        <v>1</v>
      </c>
      <c r="Y104" s="87">
        <f t="shared" si="22"/>
        <v>2.7080502011022101</v>
      </c>
      <c r="Z104" s="87">
        <f t="shared" si="23"/>
        <v>2.7080502011022101</v>
      </c>
      <c r="AA104" s="88"/>
      <c r="AB104" s="86">
        <f t="shared" si="24"/>
        <v>1</v>
      </c>
      <c r="AC104" s="89">
        <f t="shared" si="25"/>
        <v>1</v>
      </c>
    </row>
    <row r="105" spans="1:29" ht="16" x14ac:dyDescent="0.2">
      <c r="A105" s="18">
        <f t="shared" si="19"/>
        <v>77</v>
      </c>
      <c r="B105" s="24" t="s">
        <v>379</v>
      </c>
      <c r="C105" s="24" t="s">
        <v>403</v>
      </c>
      <c r="D105" s="57" t="s">
        <v>284</v>
      </c>
      <c r="E105" s="17"/>
      <c r="F105" s="16"/>
      <c r="G105" s="16"/>
      <c r="H105" s="16"/>
      <c r="I105" s="56"/>
      <c r="J105" s="56">
        <v>2</v>
      </c>
      <c r="K105" s="56"/>
      <c r="L105" s="56"/>
      <c r="M105" s="56"/>
      <c r="N105" s="56"/>
      <c r="O105" s="56"/>
      <c r="P105" s="56"/>
      <c r="Q105" s="56"/>
      <c r="R105" s="56"/>
      <c r="S105" s="56"/>
      <c r="T105" s="56"/>
      <c r="U105" s="26"/>
      <c r="V105" s="28"/>
      <c r="W105" s="85">
        <f t="shared" si="20"/>
        <v>2</v>
      </c>
      <c r="X105" s="86">
        <f t="shared" si="21"/>
        <v>1</v>
      </c>
      <c r="Y105" s="87">
        <f t="shared" si="22"/>
        <v>2.7080502011022101</v>
      </c>
      <c r="Z105" s="87">
        <f t="shared" si="23"/>
        <v>5.4161004022044201</v>
      </c>
      <c r="AA105" s="88"/>
      <c r="AB105" s="86">
        <f t="shared" si="24"/>
        <v>2</v>
      </c>
      <c r="AC105" s="89">
        <f t="shared" si="25"/>
        <v>1</v>
      </c>
    </row>
    <row r="106" spans="1:29" ht="16" x14ac:dyDescent="0.2">
      <c r="A106" s="18">
        <f t="shared" si="19"/>
        <v>78</v>
      </c>
      <c r="B106" s="24" t="s">
        <v>379</v>
      </c>
      <c r="C106" s="24" t="s">
        <v>376</v>
      </c>
      <c r="D106" s="57" t="s">
        <v>89</v>
      </c>
      <c r="E106" s="17"/>
      <c r="F106" s="16"/>
      <c r="G106" s="16"/>
      <c r="H106" s="16"/>
      <c r="I106" s="56"/>
      <c r="J106" s="56">
        <v>2</v>
      </c>
      <c r="K106" s="56"/>
      <c r="L106" s="56"/>
      <c r="M106" s="56"/>
      <c r="N106" s="56"/>
      <c r="O106" s="56"/>
      <c r="P106" s="56"/>
      <c r="Q106" s="56"/>
      <c r="R106" s="56"/>
      <c r="S106" s="56"/>
      <c r="T106" s="56"/>
      <c r="U106" s="26"/>
      <c r="V106" s="28"/>
      <c r="W106" s="85">
        <f t="shared" si="20"/>
        <v>2</v>
      </c>
      <c r="X106" s="86">
        <f t="shared" si="21"/>
        <v>1</v>
      </c>
      <c r="Y106" s="87">
        <f t="shared" si="22"/>
        <v>2.7080502011022101</v>
      </c>
      <c r="Z106" s="87">
        <f t="shared" si="23"/>
        <v>5.4161004022044201</v>
      </c>
      <c r="AA106" s="88"/>
      <c r="AB106" s="86">
        <f t="shared" si="24"/>
        <v>2</v>
      </c>
      <c r="AC106" s="89">
        <f t="shared" si="25"/>
        <v>1</v>
      </c>
    </row>
    <row r="107" spans="1:29" ht="16" x14ac:dyDescent="0.2">
      <c r="A107" s="18">
        <f t="shared" si="19"/>
        <v>79</v>
      </c>
      <c r="B107" s="24" t="s">
        <v>377</v>
      </c>
      <c r="C107" s="24" t="s">
        <v>372</v>
      </c>
      <c r="D107" s="62" t="s">
        <v>285</v>
      </c>
      <c r="E107" s="17"/>
      <c r="F107" s="16"/>
      <c r="G107" s="16"/>
      <c r="H107" s="16"/>
      <c r="I107" s="56"/>
      <c r="J107" s="56"/>
      <c r="K107" s="56">
        <v>1</v>
      </c>
      <c r="L107" s="56"/>
      <c r="M107" s="56"/>
      <c r="N107" s="56"/>
      <c r="O107" s="56"/>
      <c r="P107" s="56"/>
      <c r="Q107" s="56"/>
      <c r="R107" s="56"/>
      <c r="S107" s="56"/>
      <c r="T107" s="56"/>
      <c r="U107" s="26"/>
      <c r="V107" s="28"/>
      <c r="W107" s="85">
        <f t="shared" si="20"/>
        <v>1</v>
      </c>
      <c r="X107" s="86">
        <f t="shared" si="21"/>
        <v>1</v>
      </c>
      <c r="Y107" s="87">
        <f t="shared" si="22"/>
        <v>2.7080502011022101</v>
      </c>
      <c r="Z107" s="87">
        <f t="shared" si="23"/>
        <v>2.7080502011022101</v>
      </c>
      <c r="AA107" s="88"/>
      <c r="AB107" s="86">
        <f t="shared" si="24"/>
        <v>1</v>
      </c>
      <c r="AC107" s="89">
        <f t="shared" si="25"/>
        <v>1</v>
      </c>
    </row>
    <row r="108" spans="1:29" ht="16" x14ac:dyDescent="0.2">
      <c r="A108" s="18">
        <f t="shared" si="19"/>
        <v>80</v>
      </c>
      <c r="B108" s="24" t="s">
        <v>377</v>
      </c>
      <c r="C108" s="24" t="s">
        <v>372</v>
      </c>
      <c r="D108" s="63" t="s">
        <v>286</v>
      </c>
      <c r="E108" s="17"/>
      <c r="F108" s="16"/>
      <c r="G108" s="16"/>
      <c r="H108" s="16"/>
      <c r="I108" s="56"/>
      <c r="J108" s="56"/>
      <c r="K108" s="56">
        <v>2</v>
      </c>
      <c r="L108" s="56"/>
      <c r="M108" s="56"/>
      <c r="N108" s="56"/>
      <c r="O108" s="56"/>
      <c r="P108" s="56"/>
      <c r="Q108" s="56"/>
      <c r="R108" s="56"/>
      <c r="S108" s="56"/>
      <c r="T108" s="56"/>
      <c r="U108" s="26"/>
      <c r="V108" s="28"/>
      <c r="W108" s="85">
        <f t="shared" si="20"/>
        <v>2</v>
      </c>
      <c r="X108" s="86">
        <f t="shared" si="21"/>
        <v>1</v>
      </c>
      <c r="Y108" s="87">
        <f t="shared" si="22"/>
        <v>2.7080502011022101</v>
      </c>
      <c r="Z108" s="87">
        <f t="shared" si="23"/>
        <v>5.4161004022044201</v>
      </c>
      <c r="AA108" s="88"/>
      <c r="AB108" s="86">
        <f t="shared" si="24"/>
        <v>2</v>
      </c>
      <c r="AC108" s="89">
        <f t="shared" si="25"/>
        <v>1</v>
      </c>
    </row>
    <row r="109" spans="1:29" ht="16" x14ac:dyDescent="0.2">
      <c r="A109" s="18">
        <f t="shared" si="19"/>
        <v>81</v>
      </c>
      <c r="B109" s="24"/>
      <c r="C109" s="24"/>
      <c r="D109" s="62" t="s">
        <v>287</v>
      </c>
      <c r="E109" s="17"/>
      <c r="F109" s="16"/>
      <c r="G109" s="16"/>
      <c r="H109" s="16"/>
      <c r="I109" s="56"/>
      <c r="J109" s="56"/>
      <c r="K109" s="56">
        <v>2</v>
      </c>
      <c r="L109" s="56"/>
      <c r="M109" s="56"/>
      <c r="N109" s="56">
        <v>1</v>
      </c>
      <c r="O109" s="56"/>
      <c r="P109" s="56"/>
      <c r="Q109" s="56"/>
      <c r="R109" s="56"/>
      <c r="S109" s="56"/>
      <c r="T109" s="56"/>
      <c r="U109" s="26"/>
      <c r="V109" s="28"/>
      <c r="W109" s="85">
        <f t="shared" si="20"/>
        <v>3</v>
      </c>
      <c r="X109" s="86">
        <f t="shared" si="21"/>
        <v>2</v>
      </c>
      <c r="Y109" s="87">
        <f t="shared" si="22"/>
        <v>2.0149030205422647</v>
      </c>
      <c r="Z109" s="87">
        <f t="shared" si="23"/>
        <v>6.0447090616267936</v>
      </c>
      <c r="AA109" s="88"/>
      <c r="AB109" s="86">
        <f t="shared" si="24"/>
        <v>2</v>
      </c>
      <c r="AC109" s="89">
        <f t="shared" si="25"/>
        <v>0.66666666666666663</v>
      </c>
    </row>
    <row r="110" spans="1:29" ht="16" x14ac:dyDescent="0.2">
      <c r="A110" s="18">
        <f t="shared" si="19"/>
        <v>82</v>
      </c>
      <c r="B110" s="24" t="s">
        <v>398</v>
      </c>
      <c r="C110" s="24" t="s">
        <v>404</v>
      </c>
      <c r="D110" s="62" t="s">
        <v>288</v>
      </c>
      <c r="E110" s="17"/>
      <c r="F110" s="16"/>
      <c r="G110" s="16"/>
      <c r="H110" s="16"/>
      <c r="I110" s="56"/>
      <c r="J110" s="56"/>
      <c r="K110" s="56">
        <v>2</v>
      </c>
      <c r="L110" s="56"/>
      <c r="M110" s="56"/>
      <c r="N110" s="56"/>
      <c r="O110" s="56"/>
      <c r="P110" s="56"/>
      <c r="Q110" s="56"/>
      <c r="R110" s="56"/>
      <c r="S110" s="56"/>
      <c r="T110" s="56"/>
      <c r="U110" s="26"/>
      <c r="V110" s="28"/>
      <c r="W110" s="85">
        <f t="shared" si="20"/>
        <v>2</v>
      </c>
      <c r="X110" s="86">
        <f t="shared" si="21"/>
        <v>1</v>
      </c>
      <c r="Y110" s="87">
        <f t="shared" si="22"/>
        <v>2.7080502011022101</v>
      </c>
      <c r="Z110" s="87">
        <f t="shared" si="23"/>
        <v>5.4161004022044201</v>
      </c>
      <c r="AA110" s="88"/>
      <c r="AB110" s="86">
        <f t="shared" si="24"/>
        <v>2</v>
      </c>
      <c r="AC110" s="89">
        <f t="shared" si="25"/>
        <v>1</v>
      </c>
    </row>
    <row r="111" spans="1:29" ht="16" x14ac:dyDescent="0.2">
      <c r="A111" s="18">
        <f t="shared" si="19"/>
        <v>83</v>
      </c>
      <c r="B111" s="24"/>
      <c r="C111" s="24"/>
      <c r="D111" s="62" t="s">
        <v>289</v>
      </c>
      <c r="E111" s="17"/>
      <c r="F111" s="16"/>
      <c r="G111" s="16"/>
      <c r="H111" s="16"/>
      <c r="I111" s="56"/>
      <c r="J111" s="56"/>
      <c r="K111" s="56">
        <v>4</v>
      </c>
      <c r="L111" s="56"/>
      <c r="M111" s="56"/>
      <c r="N111" s="56"/>
      <c r="O111" s="56"/>
      <c r="P111" s="56"/>
      <c r="Q111" s="56"/>
      <c r="R111" s="56"/>
      <c r="S111" s="56"/>
      <c r="T111" s="56"/>
      <c r="U111" s="26"/>
      <c r="V111" s="28"/>
      <c r="W111" s="85">
        <f t="shared" si="20"/>
        <v>4</v>
      </c>
      <c r="X111" s="86">
        <f t="shared" si="21"/>
        <v>1</v>
      </c>
      <c r="Y111" s="87">
        <f t="shared" si="22"/>
        <v>2.7080502011022101</v>
      </c>
      <c r="Z111" s="87">
        <f t="shared" si="23"/>
        <v>10.83220080440884</v>
      </c>
      <c r="AA111" s="88"/>
      <c r="AB111" s="86">
        <f t="shared" si="24"/>
        <v>4</v>
      </c>
      <c r="AC111" s="89">
        <f t="shared" si="25"/>
        <v>1</v>
      </c>
    </row>
    <row r="112" spans="1:29" ht="16" x14ac:dyDescent="0.2">
      <c r="A112" s="18">
        <f t="shared" si="19"/>
        <v>84</v>
      </c>
      <c r="B112" s="24"/>
      <c r="C112" s="24"/>
      <c r="D112" s="62" t="s">
        <v>290</v>
      </c>
      <c r="E112" s="17"/>
      <c r="F112" s="16"/>
      <c r="G112" s="16"/>
      <c r="H112" s="16"/>
      <c r="I112" s="56"/>
      <c r="J112" s="56"/>
      <c r="K112" s="56">
        <v>2</v>
      </c>
      <c r="L112" s="56"/>
      <c r="M112" s="56"/>
      <c r="N112" s="56"/>
      <c r="O112" s="56">
        <v>3</v>
      </c>
      <c r="P112" s="56"/>
      <c r="Q112" s="56"/>
      <c r="R112" s="56"/>
      <c r="S112" s="56"/>
      <c r="T112" s="56"/>
      <c r="U112" s="26"/>
      <c r="V112" s="28"/>
      <c r="W112" s="85">
        <f t="shared" si="20"/>
        <v>5</v>
      </c>
      <c r="X112" s="86">
        <f t="shared" si="21"/>
        <v>2</v>
      </c>
      <c r="Y112" s="87">
        <f t="shared" si="22"/>
        <v>2.0149030205422647</v>
      </c>
      <c r="Z112" s="87">
        <f t="shared" si="23"/>
        <v>10.074515102711324</v>
      </c>
      <c r="AA112" s="88"/>
      <c r="AB112" s="86">
        <f t="shared" si="24"/>
        <v>3</v>
      </c>
      <c r="AC112" s="89">
        <f t="shared" si="25"/>
        <v>0.6</v>
      </c>
    </row>
    <row r="113" spans="1:29" ht="16" x14ac:dyDescent="0.2">
      <c r="A113" s="18">
        <f t="shared" si="19"/>
        <v>85</v>
      </c>
      <c r="B113" s="24"/>
      <c r="C113" s="24"/>
      <c r="D113" s="51" t="s">
        <v>339</v>
      </c>
      <c r="E113" s="17"/>
      <c r="F113" s="16"/>
      <c r="G113" s="16"/>
      <c r="H113" s="16"/>
      <c r="I113" s="56"/>
      <c r="J113" s="56"/>
      <c r="K113" s="56"/>
      <c r="L113" s="56"/>
      <c r="M113" s="56"/>
      <c r="N113" s="56"/>
      <c r="O113" s="56"/>
      <c r="P113" s="56"/>
      <c r="Q113" s="56"/>
      <c r="R113" s="56">
        <v>1</v>
      </c>
      <c r="S113" s="56"/>
      <c r="T113" s="56"/>
      <c r="U113" s="26"/>
      <c r="V113" s="28"/>
      <c r="W113" s="85">
        <f t="shared" si="20"/>
        <v>1</v>
      </c>
      <c r="X113" s="86">
        <f t="shared" si="21"/>
        <v>1</v>
      </c>
      <c r="Y113" s="87">
        <f t="shared" si="22"/>
        <v>2.7080502011022101</v>
      </c>
      <c r="Z113" s="87">
        <f t="shared" si="23"/>
        <v>2.7080502011022101</v>
      </c>
      <c r="AA113" s="88"/>
      <c r="AB113" s="86">
        <f t="shared" si="24"/>
        <v>1</v>
      </c>
      <c r="AC113" s="89">
        <f t="shared" si="25"/>
        <v>1</v>
      </c>
    </row>
    <row r="114" spans="1:29" ht="16" x14ac:dyDescent="0.2">
      <c r="A114" s="18">
        <f t="shared" si="19"/>
        <v>86</v>
      </c>
      <c r="B114" s="24"/>
      <c r="C114" s="24"/>
      <c r="D114" s="62" t="s">
        <v>291</v>
      </c>
      <c r="E114" s="17"/>
      <c r="F114" s="16"/>
      <c r="G114" s="16"/>
      <c r="H114" s="16"/>
      <c r="I114" s="16"/>
      <c r="J114" s="56"/>
      <c r="K114" s="56">
        <v>3</v>
      </c>
      <c r="L114" s="56"/>
      <c r="M114" s="56"/>
      <c r="N114" s="56"/>
      <c r="O114" s="56"/>
      <c r="P114" s="56"/>
      <c r="Q114" s="56"/>
      <c r="R114" s="56"/>
      <c r="S114" s="56"/>
      <c r="T114" s="56"/>
      <c r="U114" s="26"/>
      <c r="V114" s="28"/>
      <c r="W114" s="85">
        <f t="shared" si="20"/>
        <v>3</v>
      </c>
      <c r="X114" s="86">
        <f t="shared" si="21"/>
        <v>1</v>
      </c>
      <c r="Y114" s="87">
        <f t="shared" si="22"/>
        <v>2.7080502011022101</v>
      </c>
      <c r="Z114" s="87">
        <f t="shared" si="23"/>
        <v>8.1241506033066297</v>
      </c>
      <c r="AA114" s="88"/>
      <c r="AB114" s="86">
        <f t="shared" si="24"/>
        <v>3</v>
      </c>
      <c r="AC114" s="89">
        <f t="shared" si="25"/>
        <v>1</v>
      </c>
    </row>
    <row r="115" spans="1:29" ht="16" x14ac:dyDescent="0.2">
      <c r="A115" s="18">
        <f t="shared" si="19"/>
        <v>87</v>
      </c>
      <c r="B115" s="24" t="s">
        <v>374</v>
      </c>
      <c r="C115" s="24" t="s">
        <v>372</v>
      </c>
      <c r="D115" s="62" t="s">
        <v>292</v>
      </c>
      <c r="E115" s="17"/>
      <c r="F115" s="16"/>
      <c r="G115" s="16"/>
      <c r="H115" s="16"/>
      <c r="I115" s="16"/>
      <c r="J115" s="56"/>
      <c r="K115" s="56">
        <v>1</v>
      </c>
      <c r="L115" s="56"/>
      <c r="M115" s="56"/>
      <c r="N115" s="56"/>
      <c r="O115" s="56"/>
      <c r="P115" s="56"/>
      <c r="Q115" s="56"/>
      <c r="R115" s="56"/>
      <c r="S115" s="56"/>
      <c r="T115" s="56"/>
      <c r="U115" s="26"/>
      <c r="V115" s="28"/>
      <c r="W115" s="85">
        <f t="shared" si="20"/>
        <v>1</v>
      </c>
      <c r="X115" s="86">
        <f t="shared" si="21"/>
        <v>1</v>
      </c>
      <c r="Y115" s="87">
        <f t="shared" si="22"/>
        <v>2.7080502011022101</v>
      </c>
      <c r="Z115" s="87">
        <f t="shared" si="23"/>
        <v>2.7080502011022101</v>
      </c>
      <c r="AA115" s="88"/>
      <c r="AB115" s="86">
        <f t="shared" si="24"/>
        <v>1</v>
      </c>
      <c r="AC115" s="89">
        <f t="shared" si="25"/>
        <v>1</v>
      </c>
    </row>
    <row r="116" spans="1:29" ht="16" x14ac:dyDescent="0.2">
      <c r="A116" s="18">
        <f t="shared" si="19"/>
        <v>88</v>
      </c>
      <c r="B116" s="24"/>
      <c r="C116" s="24"/>
      <c r="D116" s="62" t="s">
        <v>294</v>
      </c>
      <c r="E116" s="17"/>
      <c r="F116" s="16"/>
      <c r="G116" s="16"/>
      <c r="H116" s="16"/>
      <c r="I116" s="16"/>
      <c r="J116" s="56"/>
      <c r="K116" s="56">
        <v>1</v>
      </c>
      <c r="L116" s="56"/>
      <c r="M116" s="56"/>
      <c r="N116" s="56"/>
      <c r="O116" s="56"/>
      <c r="P116" s="56"/>
      <c r="Q116" s="56"/>
      <c r="R116" s="56"/>
      <c r="S116" s="56"/>
      <c r="T116" s="56"/>
      <c r="U116" s="26"/>
      <c r="V116" s="28"/>
      <c r="W116" s="85">
        <f t="shared" si="20"/>
        <v>1</v>
      </c>
      <c r="X116" s="86">
        <f t="shared" si="21"/>
        <v>1</v>
      </c>
      <c r="Y116" s="87">
        <f t="shared" si="22"/>
        <v>2.7080502011022101</v>
      </c>
      <c r="Z116" s="87">
        <f t="shared" si="23"/>
        <v>2.7080502011022101</v>
      </c>
      <c r="AA116" s="88"/>
      <c r="AB116" s="86">
        <f t="shared" si="24"/>
        <v>1</v>
      </c>
      <c r="AC116" s="89">
        <f t="shared" si="25"/>
        <v>1</v>
      </c>
    </row>
    <row r="117" spans="1:29" ht="16" x14ac:dyDescent="0.2">
      <c r="A117" s="18">
        <f t="shared" si="19"/>
        <v>89</v>
      </c>
      <c r="B117" s="24"/>
      <c r="C117" s="24"/>
      <c r="D117" s="63" t="s">
        <v>293</v>
      </c>
      <c r="E117" s="17"/>
      <c r="F117" s="16"/>
      <c r="G117" s="16"/>
      <c r="H117" s="16"/>
      <c r="I117" s="16"/>
      <c r="J117" s="56"/>
      <c r="K117" s="56">
        <v>1</v>
      </c>
      <c r="L117" s="56"/>
      <c r="M117" s="56"/>
      <c r="N117" s="56"/>
      <c r="O117" s="56"/>
      <c r="P117" s="56"/>
      <c r="Q117" s="56"/>
      <c r="R117" s="56"/>
      <c r="S117" s="56"/>
      <c r="T117" s="56"/>
      <c r="U117" s="26"/>
      <c r="V117" s="28"/>
      <c r="W117" s="85">
        <f t="shared" si="20"/>
        <v>1</v>
      </c>
      <c r="X117" s="86">
        <f t="shared" si="21"/>
        <v>1</v>
      </c>
      <c r="Y117" s="87">
        <f t="shared" si="22"/>
        <v>2.7080502011022101</v>
      </c>
      <c r="Z117" s="87">
        <f t="shared" si="23"/>
        <v>2.7080502011022101</v>
      </c>
      <c r="AA117" s="88"/>
      <c r="AB117" s="86">
        <f t="shared" si="24"/>
        <v>1</v>
      </c>
      <c r="AC117" s="89">
        <f t="shared" si="25"/>
        <v>1</v>
      </c>
    </row>
    <row r="118" spans="1:29" ht="16" x14ac:dyDescent="0.2">
      <c r="A118" s="18">
        <f t="shared" si="19"/>
        <v>90</v>
      </c>
      <c r="B118" s="24" t="s">
        <v>374</v>
      </c>
      <c r="C118" s="24"/>
      <c r="D118" s="64" t="s">
        <v>296</v>
      </c>
      <c r="E118" s="17"/>
      <c r="F118" s="16"/>
      <c r="G118" s="16"/>
      <c r="H118" s="16"/>
      <c r="I118" s="16"/>
      <c r="J118" s="56"/>
      <c r="K118" s="56"/>
      <c r="L118" s="56">
        <v>1</v>
      </c>
      <c r="M118" s="56"/>
      <c r="N118" s="56"/>
      <c r="O118" s="56"/>
      <c r="P118" s="56"/>
      <c r="Q118" s="56"/>
      <c r="R118" s="56"/>
      <c r="S118" s="56"/>
      <c r="T118" s="56"/>
      <c r="U118" s="26"/>
      <c r="V118" s="28"/>
      <c r="W118" s="85">
        <f t="shared" si="20"/>
        <v>1</v>
      </c>
      <c r="X118" s="86">
        <f t="shared" si="21"/>
        <v>1</v>
      </c>
      <c r="Y118" s="87">
        <f t="shared" si="22"/>
        <v>2.7080502011022101</v>
      </c>
      <c r="Z118" s="87">
        <f t="shared" si="23"/>
        <v>2.7080502011022101</v>
      </c>
      <c r="AA118" s="88"/>
      <c r="AB118" s="86">
        <f t="shared" si="24"/>
        <v>1</v>
      </c>
      <c r="AC118" s="89">
        <f t="shared" si="25"/>
        <v>1</v>
      </c>
    </row>
    <row r="119" spans="1:29" ht="16" x14ac:dyDescent="0.2">
      <c r="A119" s="18">
        <f t="shared" si="19"/>
        <v>91</v>
      </c>
      <c r="B119" s="24"/>
      <c r="C119" s="24"/>
      <c r="D119" s="64" t="s">
        <v>297</v>
      </c>
      <c r="E119" s="17"/>
      <c r="F119" s="16"/>
      <c r="G119" s="16"/>
      <c r="H119" s="16"/>
      <c r="I119" s="16"/>
      <c r="J119" s="56">
        <v>3</v>
      </c>
      <c r="K119" s="56"/>
      <c r="L119" s="56">
        <v>5</v>
      </c>
      <c r="M119" s="56"/>
      <c r="N119" s="56"/>
      <c r="O119" s="56"/>
      <c r="P119" s="56"/>
      <c r="Q119" s="56"/>
      <c r="R119" s="56"/>
      <c r="S119" s="56"/>
      <c r="T119" s="56"/>
      <c r="U119" s="26"/>
      <c r="V119" s="28"/>
      <c r="W119" s="85">
        <f t="shared" si="20"/>
        <v>8</v>
      </c>
      <c r="X119" s="86">
        <f t="shared" si="21"/>
        <v>2</v>
      </c>
      <c r="Y119" s="87">
        <f t="shared" si="22"/>
        <v>2.0149030205422647</v>
      </c>
      <c r="Z119" s="87">
        <f t="shared" si="23"/>
        <v>16.119224164338117</v>
      </c>
      <c r="AA119" s="88"/>
      <c r="AB119" s="86">
        <f t="shared" si="24"/>
        <v>5</v>
      </c>
      <c r="AC119" s="89">
        <f t="shared" si="25"/>
        <v>0.625</v>
      </c>
    </row>
    <row r="120" spans="1:29" ht="16" x14ac:dyDescent="0.2">
      <c r="A120" s="18">
        <f t="shared" si="19"/>
        <v>92</v>
      </c>
      <c r="B120" s="24"/>
      <c r="C120" s="24"/>
      <c r="D120" s="66" t="s">
        <v>298</v>
      </c>
      <c r="E120" s="17"/>
      <c r="F120" s="16"/>
      <c r="G120" s="16"/>
      <c r="H120" s="16"/>
      <c r="I120" s="16"/>
      <c r="J120" s="56"/>
      <c r="K120" s="56"/>
      <c r="L120" s="56">
        <v>1</v>
      </c>
      <c r="M120" s="56"/>
      <c r="N120" s="56"/>
      <c r="O120" s="56"/>
      <c r="P120" s="56"/>
      <c r="Q120" s="56"/>
      <c r="R120" s="56"/>
      <c r="S120" s="56"/>
      <c r="T120" s="56"/>
      <c r="U120" s="26"/>
      <c r="V120" s="28"/>
      <c r="W120" s="85">
        <f t="shared" si="20"/>
        <v>1</v>
      </c>
      <c r="X120" s="86">
        <f t="shared" si="21"/>
        <v>1</v>
      </c>
      <c r="Y120" s="87">
        <f t="shared" si="22"/>
        <v>2.7080502011022101</v>
      </c>
      <c r="Z120" s="87">
        <f t="shared" si="23"/>
        <v>2.7080502011022101</v>
      </c>
      <c r="AA120" s="88"/>
      <c r="AB120" s="86">
        <f t="shared" si="24"/>
        <v>1</v>
      </c>
      <c r="AC120" s="89">
        <f t="shared" si="25"/>
        <v>1</v>
      </c>
    </row>
    <row r="121" spans="1:29" ht="16" x14ac:dyDescent="0.2">
      <c r="A121" s="18">
        <f t="shared" si="19"/>
        <v>93</v>
      </c>
      <c r="B121" s="24"/>
      <c r="C121" s="24"/>
      <c r="D121" s="64" t="s">
        <v>301</v>
      </c>
      <c r="E121" s="17"/>
      <c r="F121" s="16"/>
      <c r="G121" s="16"/>
      <c r="H121" s="16"/>
      <c r="I121" s="16"/>
      <c r="J121" s="56"/>
      <c r="K121" s="56"/>
      <c r="L121" s="56">
        <v>2</v>
      </c>
      <c r="M121" s="56"/>
      <c r="N121" s="56"/>
      <c r="O121" s="56"/>
      <c r="P121" s="56"/>
      <c r="Q121" s="56"/>
      <c r="R121" s="56"/>
      <c r="S121" s="56"/>
      <c r="T121" s="56"/>
      <c r="U121" s="26"/>
      <c r="V121" s="28"/>
      <c r="W121" s="85">
        <f t="shared" si="20"/>
        <v>2</v>
      </c>
      <c r="X121" s="86">
        <f t="shared" si="21"/>
        <v>1</v>
      </c>
      <c r="Y121" s="87">
        <f t="shared" si="22"/>
        <v>2.7080502011022101</v>
      </c>
      <c r="Z121" s="87">
        <f t="shared" si="23"/>
        <v>5.4161004022044201</v>
      </c>
      <c r="AA121" s="88"/>
      <c r="AB121" s="86">
        <f t="shared" si="24"/>
        <v>2</v>
      </c>
      <c r="AC121" s="89">
        <f t="shared" si="25"/>
        <v>1</v>
      </c>
    </row>
    <row r="122" spans="1:29" ht="16" x14ac:dyDescent="0.2">
      <c r="A122" s="18">
        <f t="shared" si="19"/>
        <v>94</v>
      </c>
      <c r="B122" s="24"/>
      <c r="C122" s="24"/>
      <c r="D122" s="64" t="s">
        <v>302</v>
      </c>
      <c r="E122" s="17"/>
      <c r="F122" s="16"/>
      <c r="G122" s="16"/>
      <c r="H122" s="16"/>
      <c r="I122" s="16"/>
      <c r="J122" s="56"/>
      <c r="K122" s="56"/>
      <c r="L122" s="56">
        <v>6</v>
      </c>
      <c r="M122" s="56"/>
      <c r="N122" s="56">
        <v>3</v>
      </c>
      <c r="O122" s="56"/>
      <c r="P122" s="56">
        <v>2</v>
      </c>
      <c r="Q122" s="56">
        <v>2</v>
      </c>
      <c r="R122" s="56"/>
      <c r="S122" s="56"/>
      <c r="T122" s="56"/>
      <c r="U122" s="26"/>
      <c r="V122" s="28"/>
      <c r="W122" s="85">
        <f t="shared" si="20"/>
        <v>13</v>
      </c>
      <c r="X122" s="86">
        <f t="shared" si="21"/>
        <v>4</v>
      </c>
      <c r="Y122" s="87">
        <f t="shared" si="22"/>
        <v>1.3217558399823195</v>
      </c>
      <c r="Z122" s="87">
        <f t="shared" si="23"/>
        <v>17.182825919770153</v>
      </c>
      <c r="AA122" s="88"/>
      <c r="AB122" s="86">
        <f t="shared" si="24"/>
        <v>6</v>
      </c>
      <c r="AC122" s="89">
        <f t="shared" si="25"/>
        <v>0.46153846153846156</v>
      </c>
    </row>
    <row r="123" spans="1:29" ht="16" x14ac:dyDescent="0.2">
      <c r="A123" s="18">
        <f t="shared" si="19"/>
        <v>95</v>
      </c>
      <c r="B123" s="24"/>
      <c r="C123" s="24"/>
      <c r="D123" s="64" t="s">
        <v>303</v>
      </c>
      <c r="E123" s="17"/>
      <c r="F123" s="16"/>
      <c r="G123" s="16"/>
      <c r="H123" s="16"/>
      <c r="I123" s="16"/>
      <c r="J123" s="56"/>
      <c r="K123" s="56"/>
      <c r="L123" s="56">
        <v>2</v>
      </c>
      <c r="M123" s="56"/>
      <c r="N123" s="56"/>
      <c r="O123" s="56"/>
      <c r="P123" s="56"/>
      <c r="Q123" s="56"/>
      <c r="R123" s="56"/>
      <c r="S123" s="56"/>
      <c r="T123" s="56"/>
      <c r="U123" s="26"/>
      <c r="V123" s="28"/>
      <c r="W123" s="85">
        <f t="shared" si="20"/>
        <v>2</v>
      </c>
      <c r="X123" s="86">
        <f t="shared" si="21"/>
        <v>1</v>
      </c>
      <c r="Y123" s="87">
        <f t="shared" si="22"/>
        <v>2.7080502011022101</v>
      </c>
      <c r="Z123" s="87">
        <f t="shared" si="23"/>
        <v>5.4161004022044201</v>
      </c>
      <c r="AA123" s="88"/>
      <c r="AB123" s="86">
        <f t="shared" si="24"/>
        <v>2</v>
      </c>
      <c r="AC123" s="89">
        <f t="shared" si="25"/>
        <v>1</v>
      </c>
    </row>
    <row r="124" spans="1:29" ht="16" x14ac:dyDescent="0.2">
      <c r="A124" s="18">
        <f t="shared" si="19"/>
        <v>96</v>
      </c>
      <c r="B124" s="24"/>
      <c r="C124" s="24"/>
      <c r="D124" s="64" t="s">
        <v>304</v>
      </c>
      <c r="E124" s="17"/>
      <c r="F124" s="16"/>
      <c r="G124" s="16"/>
      <c r="H124" s="16"/>
      <c r="I124" s="16"/>
      <c r="J124" s="56"/>
      <c r="K124" s="56"/>
      <c r="L124" s="56">
        <v>3</v>
      </c>
      <c r="M124" s="56"/>
      <c r="N124" s="56"/>
      <c r="O124" s="56"/>
      <c r="P124" s="56">
        <v>4</v>
      </c>
      <c r="Q124" s="56"/>
      <c r="R124" s="56"/>
      <c r="S124" s="56"/>
      <c r="T124" s="56"/>
      <c r="U124" s="26"/>
      <c r="V124" s="28"/>
      <c r="W124" s="85">
        <f t="shared" si="20"/>
        <v>7</v>
      </c>
      <c r="X124" s="86">
        <f t="shared" si="21"/>
        <v>2</v>
      </c>
      <c r="Y124" s="87">
        <f t="shared" si="22"/>
        <v>2.0149030205422647</v>
      </c>
      <c r="Z124" s="87">
        <f t="shared" si="23"/>
        <v>14.104321143795852</v>
      </c>
      <c r="AA124" s="88"/>
      <c r="AB124" s="86">
        <f t="shared" si="24"/>
        <v>4</v>
      </c>
      <c r="AC124" s="89">
        <f t="shared" si="25"/>
        <v>0.5714285714285714</v>
      </c>
    </row>
    <row r="125" spans="1:29" ht="16" x14ac:dyDescent="0.2">
      <c r="A125" s="18">
        <f t="shared" si="19"/>
        <v>97</v>
      </c>
      <c r="B125" s="24"/>
      <c r="C125" s="24"/>
      <c r="D125" s="66" t="s">
        <v>305</v>
      </c>
      <c r="E125" s="17"/>
      <c r="F125" s="16"/>
      <c r="G125" s="16"/>
      <c r="H125" s="16"/>
      <c r="I125" s="16"/>
      <c r="J125" s="56"/>
      <c r="K125" s="56"/>
      <c r="L125" s="56">
        <v>2</v>
      </c>
      <c r="M125" s="56"/>
      <c r="N125" s="56"/>
      <c r="O125" s="56"/>
      <c r="P125" s="56"/>
      <c r="Q125" s="56"/>
      <c r="R125" s="56"/>
      <c r="S125" s="56"/>
      <c r="T125" s="56"/>
      <c r="U125" s="26"/>
      <c r="V125" s="28"/>
      <c r="W125" s="85">
        <f t="shared" si="20"/>
        <v>2</v>
      </c>
      <c r="X125" s="86">
        <f t="shared" si="21"/>
        <v>1</v>
      </c>
      <c r="Y125" s="87">
        <f t="shared" si="22"/>
        <v>2.7080502011022101</v>
      </c>
      <c r="Z125" s="87">
        <f t="shared" si="23"/>
        <v>5.4161004022044201</v>
      </c>
      <c r="AA125" s="88"/>
      <c r="AB125" s="86">
        <f t="shared" si="24"/>
        <v>2</v>
      </c>
      <c r="AC125" s="89">
        <f t="shared" si="25"/>
        <v>1</v>
      </c>
    </row>
    <row r="126" spans="1:29" ht="16" x14ac:dyDescent="0.2">
      <c r="A126" s="18">
        <f t="shared" si="19"/>
        <v>98</v>
      </c>
      <c r="B126" s="24"/>
      <c r="C126" s="24"/>
      <c r="D126" s="64" t="s">
        <v>306</v>
      </c>
      <c r="E126" s="17"/>
      <c r="F126" s="16"/>
      <c r="G126" s="16"/>
      <c r="H126" s="16"/>
      <c r="I126" s="16"/>
      <c r="J126" s="56"/>
      <c r="K126" s="56"/>
      <c r="L126" s="56">
        <v>2</v>
      </c>
      <c r="M126" s="56"/>
      <c r="N126" s="56"/>
      <c r="O126" s="56"/>
      <c r="P126" s="56"/>
      <c r="Q126" s="56"/>
      <c r="R126" s="56"/>
      <c r="S126" s="56"/>
      <c r="T126" s="56"/>
      <c r="U126" s="26"/>
      <c r="V126" s="28"/>
      <c r="W126" s="85">
        <f t="shared" si="20"/>
        <v>2</v>
      </c>
      <c r="X126" s="86">
        <f t="shared" si="21"/>
        <v>1</v>
      </c>
      <c r="Y126" s="87">
        <f t="shared" si="22"/>
        <v>2.7080502011022101</v>
      </c>
      <c r="Z126" s="87">
        <f t="shared" si="23"/>
        <v>5.4161004022044201</v>
      </c>
      <c r="AA126" s="88"/>
      <c r="AB126" s="86">
        <f t="shared" si="24"/>
        <v>2</v>
      </c>
      <c r="AC126" s="89">
        <f t="shared" si="25"/>
        <v>1</v>
      </c>
    </row>
    <row r="127" spans="1:29" ht="16" x14ac:dyDescent="0.2">
      <c r="A127" s="18">
        <f t="shared" si="19"/>
        <v>99</v>
      </c>
      <c r="B127" s="24" t="s">
        <v>398</v>
      </c>
      <c r="C127" s="24" t="s">
        <v>405</v>
      </c>
      <c r="D127" s="64" t="s">
        <v>307</v>
      </c>
      <c r="E127" s="17"/>
      <c r="F127" s="16"/>
      <c r="G127" s="16"/>
      <c r="H127" s="16"/>
      <c r="I127" s="16"/>
      <c r="J127" s="56"/>
      <c r="K127" s="56"/>
      <c r="L127" s="56">
        <v>4</v>
      </c>
      <c r="M127" s="56"/>
      <c r="N127" s="56"/>
      <c r="O127" s="56"/>
      <c r="P127" s="56"/>
      <c r="Q127" s="56"/>
      <c r="R127" s="56"/>
      <c r="S127" s="56">
        <v>1</v>
      </c>
      <c r="T127" s="56"/>
      <c r="U127" s="26"/>
      <c r="V127" s="28"/>
      <c r="W127" s="85">
        <f t="shared" si="20"/>
        <v>5</v>
      </c>
      <c r="X127" s="86">
        <f t="shared" si="21"/>
        <v>2</v>
      </c>
      <c r="Y127" s="87">
        <f t="shared" si="22"/>
        <v>2.0149030205422647</v>
      </c>
      <c r="Z127" s="87">
        <f t="shared" si="23"/>
        <v>10.074515102711324</v>
      </c>
      <c r="AA127" s="88"/>
      <c r="AB127" s="86">
        <f t="shared" si="24"/>
        <v>4</v>
      </c>
      <c r="AC127" s="89">
        <f t="shared" si="25"/>
        <v>0.8</v>
      </c>
    </row>
    <row r="128" spans="1:29" ht="16" x14ac:dyDescent="0.2">
      <c r="A128" s="18">
        <f t="shared" si="19"/>
        <v>100</v>
      </c>
      <c r="B128" s="24" t="s">
        <v>406</v>
      </c>
      <c r="C128" s="24" t="s">
        <v>399</v>
      </c>
      <c r="D128" s="64" t="s">
        <v>309</v>
      </c>
      <c r="E128" s="17"/>
      <c r="F128" s="16"/>
      <c r="G128" s="16"/>
      <c r="H128" s="16"/>
      <c r="I128" s="16"/>
      <c r="J128" s="56"/>
      <c r="K128" s="56"/>
      <c r="L128" s="56">
        <v>2</v>
      </c>
      <c r="M128" s="56"/>
      <c r="N128" s="56"/>
      <c r="O128" s="56"/>
      <c r="P128" s="56">
        <v>2</v>
      </c>
      <c r="Q128" s="56"/>
      <c r="R128" s="56"/>
      <c r="S128" s="56"/>
      <c r="T128" s="56"/>
      <c r="U128" s="26"/>
      <c r="V128" s="28"/>
      <c r="W128" s="85">
        <f t="shared" si="20"/>
        <v>4</v>
      </c>
      <c r="X128" s="86">
        <f t="shared" si="21"/>
        <v>2</v>
      </c>
      <c r="Y128" s="87">
        <f t="shared" si="22"/>
        <v>2.0149030205422647</v>
      </c>
      <c r="Z128" s="87">
        <f t="shared" si="23"/>
        <v>8.0596120821690587</v>
      </c>
      <c r="AA128" s="88"/>
      <c r="AB128" s="86">
        <f t="shared" si="24"/>
        <v>2</v>
      </c>
      <c r="AC128" s="89">
        <f t="shared" si="25"/>
        <v>0.5</v>
      </c>
    </row>
    <row r="129" spans="1:29" ht="16" x14ac:dyDescent="0.2">
      <c r="A129" s="18">
        <f t="shared" si="19"/>
        <v>101</v>
      </c>
      <c r="B129" s="24" t="s">
        <v>374</v>
      </c>
      <c r="C129" s="24" t="s">
        <v>372</v>
      </c>
      <c r="D129" s="64" t="s">
        <v>310</v>
      </c>
      <c r="E129" s="17"/>
      <c r="F129" s="16"/>
      <c r="G129" s="16"/>
      <c r="H129" s="16"/>
      <c r="I129" s="16"/>
      <c r="J129" s="56"/>
      <c r="K129" s="56"/>
      <c r="L129" s="56">
        <v>3</v>
      </c>
      <c r="M129" s="56"/>
      <c r="N129" s="56"/>
      <c r="O129" s="56"/>
      <c r="P129" s="56"/>
      <c r="Q129" s="56"/>
      <c r="R129" s="56"/>
      <c r="S129" s="56"/>
      <c r="T129" s="56"/>
      <c r="U129" s="26"/>
      <c r="V129" s="28"/>
      <c r="W129" s="85">
        <f t="shared" si="20"/>
        <v>3</v>
      </c>
      <c r="X129" s="86">
        <f t="shared" si="21"/>
        <v>1</v>
      </c>
      <c r="Y129" s="87">
        <f t="shared" si="22"/>
        <v>2.7080502011022101</v>
      </c>
      <c r="Z129" s="87">
        <f t="shared" si="23"/>
        <v>8.1241506033066297</v>
      </c>
      <c r="AA129" s="88"/>
      <c r="AB129" s="86">
        <f t="shared" si="24"/>
        <v>3</v>
      </c>
      <c r="AC129" s="89">
        <f t="shared" si="25"/>
        <v>1</v>
      </c>
    </row>
    <row r="130" spans="1:29" ht="16" x14ac:dyDescent="0.2">
      <c r="A130" s="18">
        <f t="shared" si="19"/>
        <v>102</v>
      </c>
      <c r="B130" s="24" t="s">
        <v>374</v>
      </c>
      <c r="C130" s="24" t="s">
        <v>372</v>
      </c>
      <c r="D130" s="117" t="s">
        <v>335</v>
      </c>
      <c r="E130" s="17"/>
      <c r="F130" s="16"/>
      <c r="G130" s="16"/>
      <c r="H130" s="16"/>
      <c r="I130" s="16"/>
      <c r="J130" s="56"/>
      <c r="K130" s="56"/>
      <c r="L130" s="56">
        <v>1</v>
      </c>
      <c r="M130" s="56"/>
      <c r="N130" s="56"/>
      <c r="O130" s="56"/>
      <c r="P130" s="56">
        <v>1</v>
      </c>
      <c r="Q130" s="56"/>
      <c r="R130" s="56"/>
      <c r="S130" s="56"/>
      <c r="T130" s="56"/>
      <c r="U130" s="26"/>
      <c r="V130" s="28"/>
      <c r="W130" s="85">
        <f t="shared" si="20"/>
        <v>2</v>
      </c>
      <c r="X130" s="86">
        <f t="shared" si="21"/>
        <v>2</v>
      </c>
      <c r="Y130" s="87">
        <f t="shared" si="22"/>
        <v>2.0149030205422647</v>
      </c>
      <c r="Z130" s="87">
        <f t="shared" si="23"/>
        <v>4.0298060410845293</v>
      </c>
      <c r="AA130" s="88"/>
      <c r="AB130" s="86">
        <f t="shared" si="24"/>
        <v>1</v>
      </c>
      <c r="AC130" s="89">
        <f t="shared" si="25"/>
        <v>0.5</v>
      </c>
    </row>
    <row r="131" spans="1:29" ht="16" x14ac:dyDescent="0.2">
      <c r="A131" s="18">
        <f t="shared" si="19"/>
        <v>103</v>
      </c>
      <c r="B131" s="24"/>
      <c r="C131" s="24"/>
      <c r="D131" s="67" t="s">
        <v>311</v>
      </c>
      <c r="E131" s="17"/>
      <c r="F131" s="16"/>
      <c r="G131" s="16"/>
      <c r="H131" s="16"/>
      <c r="I131" s="16"/>
      <c r="J131" s="56"/>
      <c r="K131" s="56"/>
      <c r="L131" s="56"/>
      <c r="M131" s="56">
        <v>2</v>
      </c>
      <c r="N131" s="56"/>
      <c r="O131" s="56"/>
      <c r="P131" s="56"/>
      <c r="Q131" s="56"/>
      <c r="R131" s="56"/>
      <c r="S131" s="56"/>
      <c r="T131" s="56"/>
      <c r="U131" s="26"/>
      <c r="V131" s="28"/>
      <c r="W131" s="85">
        <f t="shared" ref="W131:W162" si="26">SUM(F131:T131)</f>
        <v>2</v>
      </c>
      <c r="X131" s="86">
        <f t="shared" ref="X131:X162" si="27">COUNTIF(F131:T131, "&gt;0")</f>
        <v>1</v>
      </c>
      <c r="Y131" s="87">
        <f t="shared" ref="Y131:Y162" si="28">LN(15/X131)</f>
        <v>2.7080502011022101</v>
      </c>
      <c r="Z131" s="87">
        <f t="shared" ref="Z131:Z162" si="29">W131*Y131</f>
        <v>5.4161004022044201</v>
      </c>
      <c r="AA131" s="88"/>
      <c r="AB131" s="86">
        <f t="shared" ref="AB131:AB162" si="30">MAX(F131:T131)</f>
        <v>2</v>
      </c>
      <c r="AC131" s="89">
        <f t="shared" ref="AC131:AC162" si="31">IFERROR(AB131/W131,"")</f>
        <v>1</v>
      </c>
    </row>
    <row r="132" spans="1:29" ht="16" x14ac:dyDescent="0.2">
      <c r="A132" s="18">
        <f t="shared" si="19"/>
        <v>104</v>
      </c>
      <c r="B132" s="24"/>
      <c r="C132" s="24"/>
      <c r="D132" s="67" t="s">
        <v>88</v>
      </c>
      <c r="E132" s="17"/>
      <c r="F132" s="16"/>
      <c r="G132" s="16"/>
      <c r="H132" s="16"/>
      <c r="I132" s="16"/>
      <c r="J132" s="56"/>
      <c r="K132" s="56"/>
      <c r="L132" s="56"/>
      <c r="M132" s="56">
        <v>2</v>
      </c>
      <c r="N132" s="56"/>
      <c r="O132" s="56"/>
      <c r="P132" s="56"/>
      <c r="Q132" s="56"/>
      <c r="R132" s="56"/>
      <c r="S132" s="56"/>
      <c r="T132" s="56"/>
      <c r="U132" s="26"/>
      <c r="V132" s="28"/>
      <c r="W132" s="85">
        <f t="shared" si="26"/>
        <v>2</v>
      </c>
      <c r="X132" s="86">
        <f t="shared" si="27"/>
        <v>1</v>
      </c>
      <c r="Y132" s="87">
        <f t="shared" si="28"/>
        <v>2.7080502011022101</v>
      </c>
      <c r="Z132" s="87">
        <f t="shared" si="29"/>
        <v>5.4161004022044201</v>
      </c>
      <c r="AA132" s="88"/>
      <c r="AB132" s="86">
        <f t="shared" si="30"/>
        <v>2</v>
      </c>
      <c r="AC132" s="89">
        <f t="shared" si="31"/>
        <v>1</v>
      </c>
    </row>
    <row r="133" spans="1:29" ht="16" x14ac:dyDescent="0.2">
      <c r="A133" s="18">
        <f t="shared" ref="A133:A186" si="32">1+A132</f>
        <v>105</v>
      </c>
      <c r="B133" s="24" t="s">
        <v>239</v>
      </c>
      <c r="C133" s="24" t="s">
        <v>372</v>
      </c>
      <c r="D133" s="67" t="s">
        <v>74</v>
      </c>
      <c r="E133" s="17"/>
      <c r="F133" s="16"/>
      <c r="G133" s="16"/>
      <c r="H133" s="16"/>
      <c r="I133" s="16"/>
      <c r="J133" s="56"/>
      <c r="K133" s="56"/>
      <c r="L133" s="56"/>
      <c r="M133" s="56">
        <v>1</v>
      </c>
      <c r="N133" s="56"/>
      <c r="O133" s="56"/>
      <c r="P133" s="56"/>
      <c r="Q133" s="56"/>
      <c r="R133" s="56"/>
      <c r="S133" s="56"/>
      <c r="T133" s="56"/>
      <c r="U133" s="26"/>
      <c r="V133" s="28"/>
      <c r="W133" s="85">
        <f t="shared" si="26"/>
        <v>1</v>
      </c>
      <c r="X133" s="86">
        <f t="shared" si="27"/>
        <v>1</v>
      </c>
      <c r="Y133" s="87">
        <f t="shared" si="28"/>
        <v>2.7080502011022101</v>
      </c>
      <c r="Z133" s="87">
        <f t="shared" si="29"/>
        <v>2.7080502011022101</v>
      </c>
      <c r="AA133" s="88"/>
      <c r="AB133" s="86">
        <f t="shared" si="30"/>
        <v>1</v>
      </c>
      <c r="AC133" s="89">
        <f t="shared" si="31"/>
        <v>1</v>
      </c>
    </row>
    <row r="134" spans="1:29" ht="16" x14ac:dyDescent="0.2">
      <c r="A134" s="18">
        <f t="shared" si="32"/>
        <v>106</v>
      </c>
      <c r="B134" s="24"/>
      <c r="C134" s="24"/>
      <c r="D134" s="67" t="s">
        <v>312</v>
      </c>
      <c r="E134" s="17"/>
      <c r="F134" s="16"/>
      <c r="G134" s="16"/>
      <c r="H134" s="16"/>
      <c r="I134" s="16"/>
      <c r="J134" s="56"/>
      <c r="K134" s="56"/>
      <c r="L134" s="56"/>
      <c r="M134" s="56">
        <v>3</v>
      </c>
      <c r="N134" s="56"/>
      <c r="O134" s="56"/>
      <c r="P134" s="56"/>
      <c r="Q134" s="56"/>
      <c r="R134" s="56"/>
      <c r="S134" s="56"/>
      <c r="T134" s="56"/>
      <c r="U134" s="26"/>
      <c r="V134" s="28"/>
      <c r="W134" s="85">
        <f t="shared" si="26"/>
        <v>3</v>
      </c>
      <c r="X134" s="86">
        <f t="shared" si="27"/>
        <v>1</v>
      </c>
      <c r="Y134" s="87">
        <f t="shared" si="28"/>
        <v>2.7080502011022101</v>
      </c>
      <c r="Z134" s="87">
        <f t="shared" si="29"/>
        <v>8.1241506033066297</v>
      </c>
      <c r="AA134" s="88"/>
      <c r="AB134" s="86">
        <f t="shared" si="30"/>
        <v>3</v>
      </c>
      <c r="AC134" s="89">
        <f t="shared" si="31"/>
        <v>1</v>
      </c>
    </row>
    <row r="135" spans="1:29" ht="16" x14ac:dyDescent="0.2">
      <c r="A135" s="18">
        <f t="shared" si="32"/>
        <v>107</v>
      </c>
      <c r="B135" s="24" t="s">
        <v>377</v>
      </c>
      <c r="C135" s="24" t="s">
        <v>372</v>
      </c>
      <c r="D135" s="69" t="s">
        <v>313</v>
      </c>
      <c r="E135" s="17"/>
      <c r="F135" s="16"/>
      <c r="G135" s="16"/>
      <c r="H135" s="16"/>
      <c r="I135" s="16"/>
      <c r="J135" s="56"/>
      <c r="K135" s="56"/>
      <c r="L135" s="56"/>
      <c r="M135" s="56"/>
      <c r="N135" s="56">
        <v>4</v>
      </c>
      <c r="O135" s="56"/>
      <c r="P135" s="56"/>
      <c r="Q135" s="56"/>
      <c r="R135" s="56"/>
      <c r="S135" s="56"/>
      <c r="T135" s="56"/>
      <c r="U135" s="26"/>
      <c r="V135" s="28"/>
      <c r="W135" s="85">
        <f t="shared" si="26"/>
        <v>4</v>
      </c>
      <c r="X135" s="86">
        <f t="shared" si="27"/>
        <v>1</v>
      </c>
      <c r="Y135" s="87">
        <f t="shared" si="28"/>
        <v>2.7080502011022101</v>
      </c>
      <c r="Z135" s="87">
        <f t="shared" si="29"/>
        <v>10.83220080440884</v>
      </c>
      <c r="AA135" s="88"/>
      <c r="AB135" s="86">
        <f t="shared" si="30"/>
        <v>4</v>
      </c>
      <c r="AC135" s="89">
        <f t="shared" si="31"/>
        <v>1</v>
      </c>
    </row>
    <row r="136" spans="1:29" ht="16" x14ac:dyDescent="0.2">
      <c r="A136" s="18">
        <f t="shared" si="32"/>
        <v>108</v>
      </c>
      <c r="B136" s="24" t="s">
        <v>398</v>
      </c>
      <c r="C136" s="24" t="s">
        <v>397</v>
      </c>
      <c r="D136" s="69" t="s">
        <v>314</v>
      </c>
      <c r="E136" s="17"/>
      <c r="F136" s="16"/>
      <c r="G136" s="16"/>
      <c r="H136" s="16"/>
      <c r="I136" s="16"/>
      <c r="J136" s="56"/>
      <c r="K136" s="56"/>
      <c r="L136" s="56"/>
      <c r="M136" s="56"/>
      <c r="N136" s="56">
        <v>5</v>
      </c>
      <c r="O136" s="56"/>
      <c r="P136" s="56"/>
      <c r="Q136" s="56"/>
      <c r="R136" s="56"/>
      <c r="S136" s="56"/>
      <c r="T136" s="56"/>
      <c r="U136" s="26"/>
      <c r="V136" s="28"/>
      <c r="W136" s="85">
        <f t="shared" si="26"/>
        <v>5</v>
      </c>
      <c r="X136" s="86">
        <f t="shared" si="27"/>
        <v>1</v>
      </c>
      <c r="Y136" s="87">
        <f t="shared" si="28"/>
        <v>2.7080502011022101</v>
      </c>
      <c r="Z136" s="87">
        <f t="shared" si="29"/>
        <v>13.540251005511051</v>
      </c>
      <c r="AA136" s="88"/>
      <c r="AB136" s="86">
        <f t="shared" si="30"/>
        <v>5</v>
      </c>
      <c r="AC136" s="89">
        <f t="shared" si="31"/>
        <v>1</v>
      </c>
    </row>
    <row r="137" spans="1:29" ht="16" x14ac:dyDescent="0.2">
      <c r="A137" s="18">
        <f t="shared" si="32"/>
        <v>109</v>
      </c>
      <c r="B137" s="24"/>
      <c r="C137" s="24"/>
      <c r="D137" s="69" t="s">
        <v>3</v>
      </c>
      <c r="E137" s="17"/>
      <c r="F137" s="16"/>
      <c r="G137" s="16"/>
      <c r="H137" s="16"/>
      <c r="I137" s="16"/>
      <c r="J137" s="56"/>
      <c r="K137" s="56"/>
      <c r="L137" s="56"/>
      <c r="M137" s="56"/>
      <c r="N137" s="56">
        <v>3</v>
      </c>
      <c r="O137" s="56"/>
      <c r="P137" s="56"/>
      <c r="Q137" s="56"/>
      <c r="R137" s="56"/>
      <c r="S137" s="56"/>
      <c r="T137" s="56"/>
      <c r="U137" s="26"/>
      <c r="V137" s="28"/>
      <c r="W137" s="85">
        <f t="shared" si="26"/>
        <v>3</v>
      </c>
      <c r="X137" s="86">
        <f t="shared" si="27"/>
        <v>1</v>
      </c>
      <c r="Y137" s="87">
        <f t="shared" si="28"/>
        <v>2.7080502011022101</v>
      </c>
      <c r="Z137" s="87">
        <f t="shared" si="29"/>
        <v>8.1241506033066297</v>
      </c>
      <c r="AA137" s="88"/>
      <c r="AB137" s="86">
        <f t="shared" si="30"/>
        <v>3</v>
      </c>
      <c r="AC137" s="89">
        <f t="shared" si="31"/>
        <v>1</v>
      </c>
    </row>
    <row r="138" spans="1:29" ht="16" x14ac:dyDescent="0.2">
      <c r="A138" s="18">
        <f t="shared" si="32"/>
        <v>110</v>
      </c>
      <c r="B138" s="24"/>
      <c r="C138" s="24"/>
      <c r="D138" s="69" t="s">
        <v>315</v>
      </c>
      <c r="E138" s="17"/>
      <c r="F138" s="16"/>
      <c r="G138" s="16"/>
      <c r="H138" s="16"/>
      <c r="I138" s="16"/>
      <c r="J138" s="56"/>
      <c r="K138" s="56"/>
      <c r="L138" s="56"/>
      <c r="M138" s="56"/>
      <c r="N138" s="56">
        <v>4</v>
      </c>
      <c r="O138" s="56"/>
      <c r="P138" s="56"/>
      <c r="Q138" s="56"/>
      <c r="R138" s="56"/>
      <c r="S138" s="56"/>
      <c r="T138" s="56"/>
      <c r="U138" s="26"/>
      <c r="V138" s="28"/>
      <c r="W138" s="85">
        <f t="shared" si="26"/>
        <v>4</v>
      </c>
      <c r="X138" s="86">
        <f t="shared" si="27"/>
        <v>1</v>
      </c>
      <c r="Y138" s="87">
        <f t="shared" si="28"/>
        <v>2.7080502011022101</v>
      </c>
      <c r="Z138" s="87">
        <f t="shared" si="29"/>
        <v>10.83220080440884</v>
      </c>
      <c r="AA138" s="88"/>
      <c r="AB138" s="86">
        <f t="shared" si="30"/>
        <v>4</v>
      </c>
      <c r="AC138" s="89">
        <f t="shared" si="31"/>
        <v>1</v>
      </c>
    </row>
    <row r="139" spans="1:29" ht="16" x14ac:dyDescent="0.2">
      <c r="A139" s="18">
        <f t="shared" si="32"/>
        <v>111</v>
      </c>
      <c r="B139" s="24"/>
      <c r="C139" s="24"/>
      <c r="D139" s="115" t="s">
        <v>319</v>
      </c>
      <c r="E139" s="17"/>
      <c r="F139" s="16"/>
      <c r="G139" s="16"/>
      <c r="H139" s="16"/>
      <c r="I139" s="16"/>
      <c r="J139" s="56"/>
      <c r="K139" s="56"/>
      <c r="L139" s="56"/>
      <c r="M139" s="56"/>
      <c r="N139" s="56">
        <v>2</v>
      </c>
      <c r="O139" s="56"/>
      <c r="P139" s="56"/>
      <c r="Q139" s="56"/>
      <c r="R139" s="56"/>
      <c r="S139" s="56"/>
      <c r="T139" s="56"/>
      <c r="U139" s="26"/>
      <c r="V139" s="28"/>
      <c r="W139" s="85">
        <f t="shared" si="26"/>
        <v>2</v>
      </c>
      <c r="X139" s="86">
        <f t="shared" si="27"/>
        <v>1</v>
      </c>
      <c r="Y139" s="87">
        <f t="shared" si="28"/>
        <v>2.7080502011022101</v>
      </c>
      <c r="Z139" s="87">
        <f t="shared" si="29"/>
        <v>5.4161004022044201</v>
      </c>
      <c r="AA139" s="88"/>
      <c r="AB139" s="86">
        <f t="shared" si="30"/>
        <v>2</v>
      </c>
      <c r="AC139" s="89">
        <f t="shared" si="31"/>
        <v>1</v>
      </c>
    </row>
    <row r="140" spans="1:29" ht="16" x14ac:dyDescent="0.2">
      <c r="A140" s="18">
        <f t="shared" si="32"/>
        <v>112</v>
      </c>
      <c r="B140" s="24"/>
      <c r="C140" s="24"/>
      <c r="D140" s="69" t="s">
        <v>316</v>
      </c>
      <c r="E140" s="17"/>
      <c r="F140" s="16"/>
      <c r="G140" s="16"/>
      <c r="H140" s="16"/>
      <c r="I140" s="16"/>
      <c r="J140" s="56"/>
      <c r="K140" s="56"/>
      <c r="L140" s="56"/>
      <c r="M140" s="56"/>
      <c r="N140" s="56">
        <v>2</v>
      </c>
      <c r="O140" s="56"/>
      <c r="P140" s="56"/>
      <c r="Q140" s="56"/>
      <c r="R140" s="56"/>
      <c r="S140" s="56"/>
      <c r="T140" s="56"/>
      <c r="U140" s="26"/>
      <c r="V140" s="28"/>
      <c r="W140" s="85">
        <f t="shared" si="26"/>
        <v>2</v>
      </c>
      <c r="X140" s="86">
        <f t="shared" si="27"/>
        <v>1</v>
      </c>
      <c r="Y140" s="87">
        <f t="shared" si="28"/>
        <v>2.7080502011022101</v>
      </c>
      <c r="Z140" s="87">
        <f t="shared" si="29"/>
        <v>5.4161004022044201</v>
      </c>
      <c r="AA140" s="88"/>
      <c r="AB140" s="86">
        <f t="shared" si="30"/>
        <v>2</v>
      </c>
      <c r="AC140" s="89">
        <f t="shared" si="31"/>
        <v>1</v>
      </c>
    </row>
    <row r="141" spans="1:29" ht="16" x14ac:dyDescent="0.2">
      <c r="A141" s="18">
        <f t="shared" si="32"/>
        <v>113</v>
      </c>
      <c r="B141" s="24"/>
      <c r="C141" s="24"/>
      <c r="D141" s="69" t="s">
        <v>317</v>
      </c>
      <c r="E141" s="17"/>
      <c r="F141" s="16"/>
      <c r="G141" s="16"/>
      <c r="H141" s="16"/>
      <c r="I141" s="16"/>
      <c r="J141" s="56"/>
      <c r="K141" s="56"/>
      <c r="L141" s="56"/>
      <c r="M141" s="56"/>
      <c r="N141" s="56">
        <v>3</v>
      </c>
      <c r="O141" s="56"/>
      <c r="P141" s="56"/>
      <c r="Q141" s="56"/>
      <c r="R141" s="56"/>
      <c r="S141" s="56">
        <v>2</v>
      </c>
      <c r="T141" s="56"/>
      <c r="U141" s="26"/>
      <c r="V141" s="28"/>
      <c r="W141" s="85">
        <f t="shared" si="26"/>
        <v>5</v>
      </c>
      <c r="X141" s="86">
        <f t="shared" si="27"/>
        <v>2</v>
      </c>
      <c r="Y141" s="87">
        <f t="shared" si="28"/>
        <v>2.0149030205422647</v>
      </c>
      <c r="Z141" s="87">
        <f t="shared" si="29"/>
        <v>10.074515102711324</v>
      </c>
      <c r="AA141" s="88"/>
      <c r="AB141" s="86">
        <f t="shared" si="30"/>
        <v>3</v>
      </c>
      <c r="AC141" s="89">
        <f t="shared" si="31"/>
        <v>0.6</v>
      </c>
    </row>
    <row r="142" spans="1:29" ht="16" x14ac:dyDescent="0.2">
      <c r="A142" s="18">
        <f t="shared" si="32"/>
        <v>114</v>
      </c>
      <c r="B142" s="24"/>
      <c r="C142" s="24"/>
      <c r="D142" s="69" t="s">
        <v>318</v>
      </c>
      <c r="E142" s="17"/>
      <c r="F142" s="16"/>
      <c r="G142" s="16"/>
      <c r="H142" s="16"/>
      <c r="I142" s="16"/>
      <c r="J142" s="56"/>
      <c r="K142" s="56"/>
      <c r="L142" s="56"/>
      <c r="M142" s="56"/>
      <c r="N142" s="56">
        <v>3</v>
      </c>
      <c r="O142" s="56">
        <v>2</v>
      </c>
      <c r="P142" s="56"/>
      <c r="Q142" s="56"/>
      <c r="R142" s="56"/>
      <c r="S142" s="56"/>
      <c r="T142" s="56"/>
      <c r="U142" s="26"/>
      <c r="V142" s="28"/>
      <c r="W142" s="85">
        <f t="shared" si="26"/>
        <v>5</v>
      </c>
      <c r="X142" s="86">
        <f t="shared" si="27"/>
        <v>2</v>
      </c>
      <c r="Y142" s="87">
        <f t="shared" si="28"/>
        <v>2.0149030205422647</v>
      </c>
      <c r="Z142" s="87">
        <f t="shared" si="29"/>
        <v>10.074515102711324</v>
      </c>
      <c r="AA142" s="88"/>
      <c r="AB142" s="86">
        <f t="shared" si="30"/>
        <v>3</v>
      </c>
      <c r="AC142" s="89">
        <f t="shared" si="31"/>
        <v>0.6</v>
      </c>
    </row>
    <row r="143" spans="1:29" ht="16" x14ac:dyDescent="0.2">
      <c r="A143" s="18">
        <f t="shared" si="32"/>
        <v>115</v>
      </c>
      <c r="B143" s="24"/>
      <c r="C143" s="24"/>
      <c r="D143" s="69" t="s">
        <v>320</v>
      </c>
      <c r="E143" s="17"/>
      <c r="F143" s="16"/>
      <c r="G143" s="16"/>
      <c r="H143" s="16"/>
      <c r="I143" s="16"/>
      <c r="J143" s="56"/>
      <c r="K143" s="56"/>
      <c r="L143" s="56"/>
      <c r="M143" s="56"/>
      <c r="N143" s="56">
        <v>2</v>
      </c>
      <c r="O143" s="56"/>
      <c r="P143" s="56"/>
      <c r="Q143" s="56"/>
      <c r="R143" s="56"/>
      <c r="S143" s="56"/>
      <c r="T143" s="56"/>
      <c r="U143" s="26"/>
      <c r="V143" s="28"/>
      <c r="W143" s="85">
        <f t="shared" si="26"/>
        <v>2</v>
      </c>
      <c r="X143" s="86">
        <f t="shared" si="27"/>
        <v>1</v>
      </c>
      <c r="Y143" s="87">
        <f t="shared" si="28"/>
        <v>2.7080502011022101</v>
      </c>
      <c r="Z143" s="87">
        <f t="shared" si="29"/>
        <v>5.4161004022044201</v>
      </c>
      <c r="AA143" s="88"/>
      <c r="AB143" s="86">
        <f t="shared" si="30"/>
        <v>2</v>
      </c>
      <c r="AC143" s="89">
        <f t="shared" si="31"/>
        <v>1</v>
      </c>
    </row>
    <row r="144" spans="1:29" ht="16" x14ac:dyDescent="0.2">
      <c r="A144" s="18">
        <f t="shared" si="32"/>
        <v>116</v>
      </c>
      <c r="B144" s="24"/>
      <c r="C144" s="24"/>
      <c r="D144" s="69" t="s">
        <v>321</v>
      </c>
      <c r="E144" s="17"/>
      <c r="F144" s="16"/>
      <c r="G144" s="16"/>
      <c r="H144" s="16"/>
      <c r="I144" s="16"/>
      <c r="J144" s="56"/>
      <c r="K144" s="56"/>
      <c r="L144" s="56"/>
      <c r="M144" s="56"/>
      <c r="N144" s="56">
        <v>1</v>
      </c>
      <c r="O144" s="56"/>
      <c r="P144" s="56"/>
      <c r="Q144" s="56"/>
      <c r="R144" s="56"/>
      <c r="S144" s="56"/>
      <c r="T144" s="56"/>
      <c r="U144" s="26"/>
      <c r="V144" s="28"/>
      <c r="W144" s="85">
        <f t="shared" si="26"/>
        <v>1</v>
      </c>
      <c r="X144" s="86">
        <f t="shared" si="27"/>
        <v>1</v>
      </c>
      <c r="Y144" s="87">
        <f t="shared" si="28"/>
        <v>2.7080502011022101</v>
      </c>
      <c r="Z144" s="87">
        <f t="shared" si="29"/>
        <v>2.7080502011022101</v>
      </c>
      <c r="AA144" s="88"/>
      <c r="AB144" s="86">
        <f t="shared" si="30"/>
        <v>1</v>
      </c>
      <c r="AC144" s="89">
        <f t="shared" si="31"/>
        <v>1</v>
      </c>
    </row>
    <row r="145" spans="1:29" ht="16" x14ac:dyDescent="0.2">
      <c r="A145" s="18">
        <f t="shared" si="32"/>
        <v>117</v>
      </c>
      <c r="B145" s="24"/>
      <c r="C145" s="24"/>
      <c r="D145" s="69" t="s">
        <v>322</v>
      </c>
      <c r="E145" s="17"/>
      <c r="F145" s="16"/>
      <c r="G145" s="16"/>
      <c r="H145" s="16"/>
      <c r="I145" s="16"/>
      <c r="J145" s="56"/>
      <c r="K145" s="56"/>
      <c r="L145" s="56"/>
      <c r="M145" s="56"/>
      <c r="N145" s="56">
        <v>1</v>
      </c>
      <c r="O145" s="56"/>
      <c r="P145" s="56"/>
      <c r="Q145" s="56"/>
      <c r="R145" s="56"/>
      <c r="S145" s="56"/>
      <c r="T145" s="56"/>
      <c r="U145" s="26"/>
      <c r="V145" s="28"/>
      <c r="W145" s="85">
        <f t="shared" si="26"/>
        <v>1</v>
      </c>
      <c r="X145" s="86">
        <f t="shared" si="27"/>
        <v>1</v>
      </c>
      <c r="Y145" s="87">
        <f t="shared" si="28"/>
        <v>2.7080502011022101</v>
      </c>
      <c r="Z145" s="87">
        <f t="shared" si="29"/>
        <v>2.7080502011022101</v>
      </c>
      <c r="AA145" s="88"/>
      <c r="AB145" s="86">
        <f t="shared" si="30"/>
        <v>1</v>
      </c>
      <c r="AC145" s="89">
        <f t="shared" si="31"/>
        <v>1</v>
      </c>
    </row>
    <row r="146" spans="1:29" ht="16" x14ac:dyDescent="0.2">
      <c r="A146" s="18">
        <f t="shared" si="32"/>
        <v>118</v>
      </c>
      <c r="B146" s="24"/>
      <c r="C146" s="24"/>
      <c r="D146" s="69" t="s">
        <v>323</v>
      </c>
      <c r="E146" s="17"/>
      <c r="F146" s="16"/>
      <c r="G146" s="16"/>
      <c r="H146" s="16"/>
      <c r="I146" s="16"/>
      <c r="J146" s="56"/>
      <c r="K146" s="56"/>
      <c r="L146" s="56"/>
      <c r="M146" s="56"/>
      <c r="N146" s="56">
        <v>1</v>
      </c>
      <c r="O146" s="56"/>
      <c r="P146" s="56"/>
      <c r="Q146" s="56"/>
      <c r="R146" s="56"/>
      <c r="S146" s="56"/>
      <c r="T146" s="56"/>
      <c r="U146" s="26"/>
      <c r="V146" s="28"/>
      <c r="W146" s="85">
        <f t="shared" si="26"/>
        <v>1</v>
      </c>
      <c r="X146" s="86">
        <f t="shared" si="27"/>
        <v>1</v>
      </c>
      <c r="Y146" s="87">
        <f t="shared" si="28"/>
        <v>2.7080502011022101</v>
      </c>
      <c r="Z146" s="87">
        <f t="shared" si="29"/>
        <v>2.7080502011022101</v>
      </c>
      <c r="AA146" s="88"/>
      <c r="AB146" s="86">
        <f t="shared" si="30"/>
        <v>1</v>
      </c>
      <c r="AC146" s="89">
        <f t="shared" si="31"/>
        <v>1</v>
      </c>
    </row>
    <row r="147" spans="1:29" ht="16" x14ac:dyDescent="0.2">
      <c r="A147" s="18">
        <f t="shared" si="32"/>
        <v>119</v>
      </c>
      <c r="B147" s="24"/>
      <c r="C147" s="24"/>
      <c r="D147" s="69" t="s">
        <v>324</v>
      </c>
      <c r="E147" s="17"/>
      <c r="F147" s="16"/>
      <c r="G147" s="16"/>
      <c r="H147" s="16"/>
      <c r="I147" s="16"/>
      <c r="J147" s="56"/>
      <c r="K147" s="56"/>
      <c r="L147" s="56"/>
      <c r="M147" s="56"/>
      <c r="N147" s="56">
        <v>1</v>
      </c>
      <c r="O147" s="56"/>
      <c r="P147" s="56"/>
      <c r="Q147" s="56"/>
      <c r="R147" s="56"/>
      <c r="S147" s="56"/>
      <c r="T147" s="56"/>
      <c r="U147" s="26"/>
      <c r="V147" s="28"/>
      <c r="W147" s="85">
        <f t="shared" si="26"/>
        <v>1</v>
      </c>
      <c r="X147" s="86">
        <f t="shared" si="27"/>
        <v>1</v>
      </c>
      <c r="Y147" s="87">
        <f t="shared" si="28"/>
        <v>2.7080502011022101</v>
      </c>
      <c r="Z147" s="87">
        <f t="shared" si="29"/>
        <v>2.7080502011022101</v>
      </c>
      <c r="AA147" s="88"/>
      <c r="AB147" s="86">
        <f t="shared" si="30"/>
        <v>1</v>
      </c>
      <c r="AC147" s="89">
        <f t="shared" si="31"/>
        <v>1</v>
      </c>
    </row>
    <row r="148" spans="1:29" ht="16" x14ac:dyDescent="0.2">
      <c r="A148" s="18">
        <f t="shared" si="32"/>
        <v>120</v>
      </c>
      <c r="B148" s="24"/>
      <c r="C148" s="24"/>
      <c r="D148" s="69" t="s">
        <v>325</v>
      </c>
      <c r="E148" s="17"/>
      <c r="F148" s="16"/>
      <c r="G148" s="16"/>
      <c r="H148" s="16"/>
      <c r="I148" s="16"/>
      <c r="J148" s="56"/>
      <c r="K148" s="56"/>
      <c r="L148" s="56"/>
      <c r="M148" s="56"/>
      <c r="N148" s="56">
        <v>1</v>
      </c>
      <c r="O148" s="56"/>
      <c r="P148" s="56"/>
      <c r="Q148" s="56"/>
      <c r="R148" s="56"/>
      <c r="S148" s="56"/>
      <c r="T148" s="56"/>
      <c r="U148" s="26"/>
      <c r="V148" s="28"/>
      <c r="W148" s="85">
        <f t="shared" si="26"/>
        <v>1</v>
      </c>
      <c r="X148" s="86">
        <f t="shared" si="27"/>
        <v>1</v>
      </c>
      <c r="Y148" s="87">
        <f t="shared" si="28"/>
        <v>2.7080502011022101</v>
      </c>
      <c r="Z148" s="87">
        <f t="shared" si="29"/>
        <v>2.7080502011022101</v>
      </c>
      <c r="AA148" s="88"/>
      <c r="AB148" s="86">
        <f t="shared" si="30"/>
        <v>1</v>
      </c>
      <c r="AC148" s="89">
        <f t="shared" si="31"/>
        <v>1</v>
      </c>
    </row>
    <row r="149" spans="1:29" ht="16" x14ac:dyDescent="0.2">
      <c r="A149" s="18">
        <f t="shared" si="32"/>
        <v>121</v>
      </c>
      <c r="B149" s="24"/>
      <c r="C149" s="24"/>
      <c r="D149" s="71" t="s">
        <v>326</v>
      </c>
      <c r="E149" s="17"/>
      <c r="F149" s="16"/>
      <c r="G149" s="16"/>
      <c r="H149" s="16"/>
      <c r="I149" s="16"/>
      <c r="J149" s="56"/>
      <c r="K149" s="56"/>
      <c r="L149" s="56"/>
      <c r="M149" s="56"/>
      <c r="N149" s="56"/>
      <c r="O149" s="56">
        <v>2</v>
      </c>
      <c r="P149" s="56"/>
      <c r="Q149" s="56"/>
      <c r="R149" s="56"/>
      <c r="S149" s="56"/>
      <c r="T149" s="56"/>
      <c r="U149" s="26"/>
      <c r="V149" s="28"/>
      <c r="W149" s="85">
        <f t="shared" si="26"/>
        <v>2</v>
      </c>
      <c r="X149" s="86">
        <f t="shared" si="27"/>
        <v>1</v>
      </c>
      <c r="Y149" s="87">
        <f t="shared" si="28"/>
        <v>2.7080502011022101</v>
      </c>
      <c r="Z149" s="87">
        <f t="shared" si="29"/>
        <v>5.4161004022044201</v>
      </c>
      <c r="AA149" s="88"/>
      <c r="AB149" s="86">
        <f t="shared" si="30"/>
        <v>2</v>
      </c>
      <c r="AC149" s="89">
        <f t="shared" si="31"/>
        <v>1</v>
      </c>
    </row>
    <row r="150" spans="1:29" ht="16" x14ac:dyDescent="0.2">
      <c r="A150" s="18">
        <f t="shared" si="32"/>
        <v>122</v>
      </c>
      <c r="B150" s="24"/>
      <c r="C150" s="24"/>
      <c r="D150" s="71" t="s">
        <v>82</v>
      </c>
      <c r="E150" s="17"/>
      <c r="F150" s="16"/>
      <c r="G150" s="16"/>
      <c r="H150" s="16"/>
      <c r="I150" s="16"/>
      <c r="J150" s="56"/>
      <c r="K150" s="56"/>
      <c r="L150" s="56"/>
      <c r="M150" s="56"/>
      <c r="N150" s="56"/>
      <c r="O150" s="56">
        <v>2</v>
      </c>
      <c r="P150" s="56"/>
      <c r="Q150" s="56"/>
      <c r="R150" s="56"/>
      <c r="S150" s="56"/>
      <c r="T150" s="56"/>
      <c r="U150" s="26"/>
      <c r="V150" s="28"/>
      <c r="W150" s="85">
        <f t="shared" si="26"/>
        <v>2</v>
      </c>
      <c r="X150" s="86">
        <f t="shared" si="27"/>
        <v>1</v>
      </c>
      <c r="Y150" s="87">
        <f t="shared" si="28"/>
        <v>2.7080502011022101</v>
      </c>
      <c r="Z150" s="87">
        <f t="shared" si="29"/>
        <v>5.4161004022044201</v>
      </c>
      <c r="AA150" s="88"/>
      <c r="AB150" s="86">
        <f t="shared" si="30"/>
        <v>2</v>
      </c>
      <c r="AC150" s="89">
        <f t="shared" si="31"/>
        <v>1</v>
      </c>
    </row>
    <row r="151" spans="1:29" ht="16" x14ac:dyDescent="0.2">
      <c r="A151" s="18">
        <f t="shared" si="32"/>
        <v>123</v>
      </c>
      <c r="B151" s="24"/>
      <c r="C151" s="24"/>
      <c r="D151" s="71" t="s">
        <v>327</v>
      </c>
      <c r="E151" s="17"/>
      <c r="F151" s="16"/>
      <c r="G151" s="16"/>
      <c r="H151" s="16"/>
      <c r="I151" s="16"/>
      <c r="J151" s="56"/>
      <c r="K151" s="56"/>
      <c r="L151" s="56"/>
      <c r="M151" s="56"/>
      <c r="N151" s="56"/>
      <c r="O151" s="56">
        <v>3</v>
      </c>
      <c r="P151" s="56"/>
      <c r="Q151" s="56"/>
      <c r="R151" s="56"/>
      <c r="S151" s="56"/>
      <c r="T151" s="56"/>
      <c r="U151" s="26"/>
      <c r="V151" s="28"/>
      <c r="W151" s="85">
        <f t="shared" si="26"/>
        <v>3</v>
      </c>
      <c r="X151" s="86">
        <f t="shared" si="27"/>
        <v>1</v>
      </c>
      <c r="Y151" s="87">
        <f t="shared" si="28"/>
        <v>2.7080502011022101</v>
      </c>
      <c r="Z151" s="87">
        <f t="shared" si="29"/>
        <v>8.1241506033066297</v>
      </c>
      <c r="AA151" s="88"/>
      <c r="AB151" s="86">
        <f t="shared" si="30"/>
        <v>3</v>
      </c>
      <c r="AC151" s="89">
        <f t="shared" si="31"/>
        <v>1</v>
      </c>
    </row>
    <row r="152" spans="1:29" ht="16" x14ac:dyDescent="0.2">
      <c r="A152" s="18">
        <f t="shared" si="32"/>
        <v>124</v>
      </c>
      <c r="B152" s="24"/>
      <c r="C152" s="24"/>
      <c r="D152" s="71" t="s">
        <v>328</v>
      </c>
      <c r="E152" s="17"/>
      <c r="F152" s="16"/>
      <c r="G152" s="16"/>
      <c r="H152" s="16"/>
      <c r="I152" s="16"/>
      <c r="J152" s="56"/>
      <c r="K152" s="56"/>
      <c r="L152" s="56"/>
      <c r="M152" s="56"/>
      <c r="N152" s="56"/>
      <c r="O152" s="56">
        <v>3</v>
      </c>
      <c r="P152" s="56"/>
      <c r="Q152" s="56"/>
      <c r="R152" s="56"/>
      <c r="S152" s="56"/>
      <c r="T152" s="56"/>
      <c r="U152" s="26"/>
      <c r="V152" s="28"/>
      <c r="W152" s="85">
        <f t="shared" si="26"/>
        <v>3</v>
      </c>
      <c r="X152" s="86">
        <f t="shared" si="27"/>
        <v>1</v>
      </c>
      <c r="Y152" s="87">
        <f t="shared" si="28"/>
        <v>2.7080502011022101</v>
      </c>
      <c r="Z152" s="87">
        <f t="shared" si="29"/>
        <v>8.1241506033066297</v>
      </c>
      <c r="AA152" s="88"/>
      <c r="AB152" s="86">
        <f t="shared" si="30"/>
        <v>3</v>
      </c>
      <c r="AC152" s="89">
        <f t="shared" si="31"/>
        <v>1</v>
      </c>
    </row>
    <row r="153" spans="1:29" ht="16" x14ac:dyDescent="0.2">
      <c r="A153" s="18">
        <f t="shared" si="32"/>
        <v>125</v>
      </c>
      <c r="B153" s="24"/>
      <c r="C153" s="24"/>
      <c r="D153" s="73" t="s">
        <v>332</v>
      </c>
      <c r="E153" s="17"/>
      <c r="F153" s="16"/>
      <c r="G153" s="16"/>
      <c r="H153" s="16"/>
      <c r="I153" s="16"/>
      <c r="J153" s="56"/>
      <c r="K153" s="56"/>
      <c r="L153" s="56"/>
      <c r="M153" s="56"/>
      <c r="N153" s="56"/>
      <c r="O153" s="56"/>
      <c r="P153" s="56">
        <v>3</v>
      </c>
      <c r="Q153" s="56"/>
      <c r="R153" s="56"/>
      <c r="S153" s="56"/>
      <c r="T153" s="56"/>
      <c r="U153" s="26"/>
      <c r="V153" s="28"/>
      <c r="W153" s="85">
        <f t="shared" si="26"/>
        <v>3</v>
      </c>
      <c r="X153" s="86">
        <f t="shared" si="27"/>
        <v>1</v>
      </c>
      <c r="Y153" s="87">
        <f t="shared" si="28"/>
        <v>2.7080502011022101</v>
      </c>
      <c r="Z153" s="87">
        <f t="shared" si="29"/>
        <v>8.1241506033066297</v>
      </c>
      <c r="AA153" s="88"/>
      <c r="AB153" s="86">
        <f t="shared" si="30"/>
        <v>3</v>
      </c>
      <c r="AC153" s="89">
        <f t="shared" si="31"/>
        <v>1</v>
      </c>
    </row>
    <row r="154" spans="1:29" ht="16" x14ac:dyDescent="0.2">
      <c r="A154" s="18">
        <f t="shared" si="32"/>
        <v>126</v>
      </c>
      <c r="B154" s="24"/>
      <c r="C154" s="24"/>
      <c r="D154" s="73" t="s">
        <v>333</v>
      </c>
      <c r="E154" s="17"/>
      <c r="F154" s="16"/>
      <c r="G154" s="16"/>
      <c r="H154" s="16"/>
      <c r="I154" s="16"/>
      <c r="J154" s="56"/>
      <c r="K154" s="56"/>
      <c r="L154" s="56"/>
      <c r="M154" s="56"/>
      <c r="N154" s="56"/>
      <c r="O154" s="56"/>
      <c r="P154" s="56">
        <v>2</v>
      </c>
      <c r="Q154" s="56"/>
      <c r="R154" s="56"/>
      <c r="S154" s="56"/>
      <c r="T154" s="56"/>
      <c r="U154" s="26"/>
      <c r="V154" s="28"/>
      <c r="W154" s="85">
        <f t="shared" si="26"/>
        <v>2</v>
      </c>
      <c r="X154" s="86">
        <f t="shared" si="27"/>
        <v>1</v>
      </c>
      <c r="Y154" s="87">
        <f t="shared" si="28"/>
        <v>2.7080502011022101</v>
      </c>
      <c r="Z154" s="87">
        <f t="shared" si="29"/>
        <v>5.4161004022044201</v>
      </c>
      <c r="AA154" s="88"/>
      <c r="AB154" s="86">
        <f t="shared" si="30"/>
        <v>2</v>
      </c>
      <c r="AC154" s="89">
        <f t="shared" si="31"/>
        <v>1</v>
      </c>
    </row>
    <row r="155" spans="1:29" ht="16" x14ac:dyDescent="0.2">
      <c r="A155" s="18">
        <f t="shared" si="32"/>
        <v>127</v>
      </c>
      <c r="B155" s="24"/>
      <c r="C155" s="24"/>
      <c r="D155" s="73" t="s">
        <v>334</v>
      </c>
      <c r="E155" s="17"/>
      <c r="F155" s="16"/>
      <c r="G155" s="16"/>
      <c r="H155" s="16"/>
      <c r="I155" s="16"/>
      <c r="J155" s="56"/>
      <c r="K155" s="56"/>
      <c r="L155" s="56"/>
      <c r="M155" s="56"/>
      <c r="N155" s="56"/>
      <c r="O155" s="56"/>
      <c r="P155" s="56">
        <v>4</v>
      </c>
      <c r="Q155" s="56"/>
      <c r="R155" s="56"/>
      <c r="S155" s="56"/>
      <c r="T155" s="56"/>
      <c r="U155" s="26"/>
      <c r="V155" s="28"/>
      <c r="W155" s="85">
        <f t="shared" si="26"/>
        <v>4</v>
      </c>
      <c r="X155" s="86">
        <f t="shared" si="27"/>
        <v>1</v>
      </c>
      <c r="Y155" s="87">
        <f t="shared" si="28"/>
        <v>2.7080502011022101</v>
      </c>
      <c r="Z155" s="87">
        <f t="shared" si="29"/>
        <v>10.83220080440884</v>
      </c>
      <c r="AA155" s="88"/>
      <c r="AB155" s="86">
        <f t="shared" si="30"/>
        <v>4</v>
      </c>
      <c r="AC155" s="89">
        <f t="shared" si="31"/>
        <v>1</v>
      </c>
    </row>
    <row r="156" spans="1:29" ht="16" x14ac:dyDescent="0.2">
      <c r="A156" s="18">
        <f t="shared" si="32"/>
        <v>128</v>
      </c>
      <c r="B156" s="24"/>
      <c r="C156" s="24"/>
      <c r="D156" s="49" t="s">
        <v>336</v>
      </c>
      <c r="E156" s="17"/>
      <c r="F156" s="16"/>
      <c r="G156" s="16"/>
      <c r="H156" s="16"/>
      <c r="I156" s="16"/>
      <c r="J156" s="56"/>
      <c r="K156" s="56"/>
      <c r="L156" s="56"/>
      <c r="M156" s="56"/>
      <c r="N156" s="56"/>
      <c r="O156" s="56"/>
      <c r="P156" s="56"/>
      <c r="Q156" s="56">
        <v>4</v>
      </c>
      <c r="R156" s="56"/>
      <c r="S156" s="56"/>
      <c r="T156" s="56"/>
      <c r="U156" s="26"/>
      <c r="V156" s="28"/>
      <c r="W156" s="85">
        <f t="shared" si="26"/>
        <v>4</v>
      </c>
      <c r="X156" s="86">
        <f t="shared" si="27"/>
        <v>1</v>
      </c>
      <c r="Y156" s="87">
        <f t="shared" si="28"/>
        <v>2.7080502011022101</v>
      </c>
      <c r="Z156" s="87">
        <f t="shared" si="29"/>
        <v>10.83220080440884</v>
      </c>
      <c r="AA156" s="88"/>
      <c r="AB156" s="86">
        <f t="shared" si="30"/>
        <v>4</v>
      </c>
      <c r="AC156" s="89">
        <f t="shared" si="31"/>
        <v>1</v>
      </c>
    </row>
    <row r="157" spans="1:29" ht="16" x14ac:dyDescent="0.2">
      <c r="A157" s="18">
        <f t="shared" si="32"/>
        <v>129</v>
      </c>
      <c r="B157" s="24"/>
      <c r="C157" s="24"/>
      <c r="D157" s="49" t="s">
        <v>337</v>
      </c>
      <c r="E157" s="17"/>
      <c r="F157" s="16"/>
      <c r="G157" s="16"/>
      <c r="H157" s="16"/>
      <c r="I157" s="16"/>
      <c r="J157" s="56"/>
      <c r="K157" s="56"/>
      <c r="L157" s="56"/>
      <c r="M157" s="56"/>
      <c r="N157" s="56"/>
      <c r="O157" s="56"/>
      <c r="P157" s="56"/>
      <c r="Q157" s="56">
        <v>2</v>
      </c>
      <c r="R157" s="56"/>
      <c r="S157" s="56"/>
      <c r="T157" s="56"/>
      <c r="U157" s="26"/>
      <c r="V157" s="28"/>
      <c r="W157" s="85">
        <f t="shared" si="26"/>
        <v>2</v>
      </c>
      <c r="X157" s="86">
        <f t="shared" si="27"/>
        <v>1</v>
      </c>
      <c r="Y157" s="87">
        <f t="shared" si="28"/>
        <v>2.7080502011022101</v>
      </c>
      <c r="Z157" s="87">
        <f t="shared" si="29"/>
        <v>5.4161004022044201</v>
      </c>
      <c r="AA157" s="88"/>
      <c r="AB157" s="86">
        <f t="shared" si="30"/>
        <v>2</v>
      </c>
      <c r="AC157" s="89">
        <f t="shared" si="31"/>
        <v>1</v>
      </c>
    </row>
    <row r="158" spans="1:29" ht="16" x14ac:dyDescent="0.2">
      <c r="A158" s="18">
        <f t="shared" si="32"/>
        <v>130</v>
      </c>
      <c r="B158" s="24"/>
      <c r="C158" s="24"/>
      <c r="D158" s="50" t="s">
        <v>338</v>
      </c>
      <c r="E158" s="17"/>
      <c r="F158" s="16"/>
      <c r="G158" s="16"/>
      <c r="H158" s="16"/>
      <c r="I158" s="16"/>
      <c r="J158" s="56"/>
      <c r="K158" s="56"/>
      <c r="L158" s="56"/>
      <c r="M158" s="56"/>
      <c r="N158" s="56"/>
      <c r="O158" s="56"/>
      <c r="P158" s="56"/>
      <c r="Q158" s="56">
        <v>3</v>
      </c>
      <c r="R158" s="56"/>
      <c r="S158" s="56"/>
      <c r="T158" s="56"/>
      <c r="U158" s="26"/>
      <c r="V158" s="28"/>
      <c r="W158" s="85">
        <f t="shared" si="26"/>
        <v>3</v>
      </c>
      <c r="X158" s="86">
        <f t="shared" si="27"/>
        <v>1</v>
      </c>
      <c r="Y158" s="87">
        <f t="shared" si="28"/>
        <v>2.7080502011022101</v>
      </c>
      <c r="Z158" s="87">
        <f t="shared" si="29"/>
        <v>8.1241506033066297</v>
      </c>
      <c r="AA158" s="88"/>
      <c r="AB158" s="86">
        <f t="shared" si="30"/>
        <v>3</v>
      </c>
      <c r="AC158" s="89">
        <f t="shared" si="31"/>
        <v>1</v>
      </c>
    </row>
    <row r="159" spans="1:29" ht="16" x14ac:dyDescent="0.2">
      <c r="A159" s="18">
        <f t="shared" si="32"/>
        <v>131</v>
      </c>
      <c r="B159" s="24"/>
      <c r="C159" s="24"/>
      <c r="D159" s="76" t="s">
        <v>340</v>
      </c>
      <c r="E159" s="17"/>
      <c r="F159" s="16"/>
      <c r="G159" s="16"/>
      <c r="H159" s="16"/>
      <c r="I159" s="16"/>
      <c r="J159" s="56"/>
      <c r="K159" s="56"/>
      <c r="L159" s="56"/>
      <c r="M159" s="56"/>
      <c r="N159" s="56"/>
      <c r="O159" s="56"/>
      <c r="P159" s="56"/>
      <c r="Q159" s="56"/>
      <c r="R159" s="56">
        <v>12</v>
      </c>
      <c r="S159" s="56"/>
      <c r="T159" s="56"/>
      <c r="U159" s="26"/>
      <c r="V159" s="28"/>
      <c r="W159" s="85">
        <f t="shared" si="26"/>
        <v>12</v>
      </c>
      <c r="X159" s="86">
        <f t="shared" si="27"/>
        <v>1</v>
      </c>
      <c r="Y159" s="87">
        <f t="shared" si="28"/>
        <v>2.7080502011022101</v>
      </c>
      <c r="Z159" s="87">
        <f t="shared" si="29"/>
        <v>32.496602413226519</v>
      </c>
      <c r="AA159" s="88"/>
      <c r="AB159" s="86">
        <f t="shared" si="30"/>
        <v>12</v>
      </c>
      <c r="AC159" s="89">
        <f t="shared" si="31"/>
        <v>1</v>
      </c>
    </row>
    <row r="160" spans="1:29" ht="16" x14ac:dyDescent="0.2">
      <c r="A160" s="18">
        <f t="shared" si="32"/>
        <v>132</v>
      </c>
      <c r="B160" s="24"/>
      <c r="C160" s="24"/>
      <c r="D160" s="76" t="s">
        <v>341</v>
      </c>
      <c r="E160" s="17"/>
      <c r="F160" s="16"/>
      <c r="G160" s="16"/>
      <c r="H160" s="16"/>
      <c r="I160" s="16"/>
      <c r="J160" s="56"/>
      <c r="K160" s="56"/>
      <c r="L160" s="56"/>
      <c r="M160" s="56"/>
      <c r="N160" s="56"/>
      <c r="O160" s="56"/>
      <c r="P160" s="56"/>
      <c r="Q160" s="56"/>
      <c r="R160" s="56">
        <v>3</v>
      </c>
      <c r="S160" s="56"/>
      <c r="T160" s="56"/>
      <c r="U160" s="26"/>
      <c r="V160" s="28"/>
      <c r="W160" s="85">
        <f t="shared" si="26"/>
        <v>3</v>
      </c>
      <c r="X160" s="86">
        <f t="shared" si="27"/>
        <v>1</v>
      </c>
      <c r="Y160" s="87">
        <f t="shared" si="28"/>
        <v>2.7080502011022101</v>
      </c>
      <c r="Z160" s="87">
        <f t="shared" si="29"/>
        <v>8.1241506033066297</v>
      </c>
      <c r="AA160" s="88"/>
      <c r="AB160" s="86">
        <f t="shared" si="30"/>
        <v>3</v>
      </c>
      <c r="AC160" s="89">
        <f t="shared" si="31"/>
        <v>1</v>
      </c>
    </row>
    <row r="161" spans="1:32" ht="16" x14ac:dyDescent="0.2">
      <c r="A161" s="18">
        <f t="shared" si="32"/>
        <v>133</v>
      </c>
      <c r="B161" s="24" t="s">
        <v>239</v>
      </c>
      <c r="C161" s="24" t="s">
        <v>372</v>
      </c>
      <c r="D161" s="91" t="s">
        <v>352</v>
      </c>
      <c r="E161" s="17"/>
      <c r="F161" s="16"/>
      <c r="G161" s="16"/>
      <c r="H161" s="16"/>
      <c r="I161" s="16"/>
      <c r="J161" s="56"/>
      <c r="K161" s="56"/>
      <c r="L161" s="56"/>
      <c r="M161" s="56"/>
      <c r="N161" s="56"/>
      <c r="O161" s="56"/>
      <c r="P161" s="56"/>
      <c r="Q161" s="56"/>
      <c r="R161" s="56"/>
      <c r="S161" s="56">
        <v>3</v>
      </c>
      <c r="T161" s="56"/>
      <c r="U161" s="26"/>
      <c r="V161" s="28"/>
      <c r="W161" s="85">
        <f t="shared" si="26"/>
        <v>3</v>
      </c>
      <c r="X161" s="86">
        <f t="shared" si="27"/>
        <v>1</v>
      </c>
      <c r="Y161" s="87">
        <f t="shared" si="28"/>
        <v>2.7080502011022101</v>
      </c>
      <c r="Z161" s="87">
        <f t="shared" si="29"/>
        <v>8.1241506033066297</v>
      </c>
      <c r="AA161" s="88"/>
      <c r="AB161" s="86">
        <f t="shared" si="30"/>
        <v>3</v>
      </c>
      <c r="AC161" s="89">
        <f t="shared" si="31"/>
        <v>1</v>
      </c>
    </row>
    <row r="162" spans="1:32" ht="16" x14ac:dyDescent="0.2">
      <c r="A162" s="18">
        <f t="shared" si="32"/>
        <v>134</v>
      </c>
      <c r="B162" s="24" t="s">
        <v>239</v>
      </c>
      <c r="C162" s="24" t="s">
        <v>372</v>
      </c>
      <c r="D162" s="92" t="s">
        <v>353</v>
      </c>
      <c r="E162" s="17"/>
      <c r="F162" s="16"/>
      <c r="G162" s="16"/>
      <c r="H162" s="16"/>
      <c r="I162" s="16"/>
      <c r="J162" s="56"/>
      <c r="K162" s="56"/>
      <c r="L162" s="56"/>
      <c r="M162" s="56"/>
      <c r="N162" s="56"/>
      <c r="O162" s="56"/>
      <c r="P162" s="56"/>
      <c r="Q162" s="56"/>
      <c r="R162" s="56"/>
      <c r="S162" s="56">
        <v>2</v>
      </c>
      <c r="T162" s="56"/>
      <c r="U162" s="26"/>
      <c r="V162" s="28"/>
      <c r="W162" s="85">
        <f t="shared" si="26"/>
        <v>2</v>
      </c>
      <c r="X162" s="86">
        <f t="shared" si="27"/>
        <v>1</v>
      </c>
      <c r="Y162" s="87">
        <f t="shared" si="28"/>
        <v>2.7080502011022101</v>
      </c>
      <c r="Z162" s="87">
        <f t="shared" si="29"/>
        <v>5.4161004022044201</v>
      </c>
      <c r="AA162" s="88"/>
      <c r="AB162" s="86">
        <f t="shared" si="30"/>
        <v>2</v>
      </c>
      <c r="AC162" s="89">
        <f t="shared" si="31"/>
        <v>1</v>
      </c>
    </row>
    <row r="163" spans="1:32" ht="16" x14ac:dyDescent="0.2">
      <c r="A163" s="18">
        <f t="shared" si="32"/>
        <v>135</v>
      </c>
      <c r="B163" s="24" t="s">
        <v>393</v>
      </c>
      <c r="C163" s="24" t="s">
        <v>394</v>
      </c>
      <c r="D163" s="91" t="s">
        <v>356</v>
      </c>
      <c r="E163" s="17"/>
      <c r="F163" s="16"/>
      <c r="G163" s="16"/>
      <c r="H163" s="16"/>
      <c r="I163" s="16"/>
      <c r="J163" s="56"/>
      <c r="K163" s="56"/>
      <c r="L163" s="56"/>
      <c r="M163" s="56"/>
      <c r="N163" s="56"/>
      <c r="O163" s="56"/>
      <c r="P163" s="56"/>
      <c r="Q163" s="56"/>
      <c r="R163" s="56"/>
      <c r="S163" s="56">
        <v>4</v>
      </c>
      <c r="T163" s="56"/>
      <c r="U163" s="26"/>
      <c r="V163" s="28"/>
      <c r="W163" s="85">
        <f t="shared" ref="W163:W176" si="33">SUM(F163:T163)</f>
        <v>4</v>
      </c>
      <c r="X163" s="86">
        <f t="shared" ref="X163:X176" si="34">COUNTIF(F163:T163, "&gt;0")</f>
        <v>1</v>
      </c>
      <c r="Y163" s="87">
        <f t="shared" ref="Y163:Y194" si="35">LN(15/X163)</f>
        <v>2.7080502011022101</v>
      </c>
      <c r="Z163" s="87">
        <f t="shared" ref="Z163:Z194" si="36">W163*Y163</f>
        <v>10.83220080440884</v>
      </c>
      <c r="AA163" s="88"/>
      <c r="AB163" s="86">
        <f t="shared" ref="AB163:AB176" si="37">MAX(F163:T163)</f>
        <v>4</v>
      </c>
      <c r="AC163" s="89">
        <f t="shared" ref="AC163:AC194" si="38">IFERROR(AB163/W163,"")</f>
        <v>1</v>
      </c>
    </row>
    <row r="164" spans="1:32" ht="16" x14ac:dyDescent="0.2">
      <c r="A164" s="18">
        <f t="shared" si="32"/>
        <v>136</v>
      </c>
      <c r="B164" s="24"/>
      <c r="C164" s="24"/>
      <c r="D164" s="113" t="s">
        <v>357</v>
      </c>
      <c r="E164" s="17"/>
      <c r="F164" s="16"/>
      <c r="G164" s="16"/>
      <c r="H164" s="16"/>
      <c r="I164" s="16"/>
      <c r="J164" s="56"/>
      <c r="K164" s="56"/>
      <c r="L164" s="56"/>
      <c r="M164" s="56"/>
      <c r="N164" s="56"/>
      <c r="O164" s="56"/>
      <c r="P164" s="56"/>
      <c r="Q164" s="56"/>
      <c r="R164" s="56"/>
      <c r="S164" s="56">
        <v>1</v>
      </c>
      <c r="T164" s="56"/>
      <c r="U164" s="26"/>
      <c r="V164" s="28"/>
      <c r="W164" s="85">
        <f t="shared" si="33"/>
        <v>1</v>
      </c>
      <c r="X164" s="86">
        <f t="shared" si="34"/>
        <v>1</v>
      </c>
      <c r="Y164" s="87">
        <f t="shared" si="35"/>
        <v>2.7080502011022101</v>
      </c>
      <c r="Z164" s="87">
        <f t="shared" si="36"/>
        <v>2.7080502011022101</v>
      </c>
      <c r="AA164" s="88"/>
      <c r="AB164" s="86">
        <f t="shared" si="37"/>
        <v>1</v>
      </c>
      <c r="AC164" s="89">
        <f t="shared" si="38"/>
        <v>1</v>
      </c>
    </row>
    <row r="165" spans="1:32" ht="16" x14ac:dyDescent="0.2">
      <c r="A165" s="18">
        <f t="shared" si="32"/>
        <v>137</v>
      </c>
      <c r="B165" s="24"/>
      <c r="C165" s="24"/>
      <c r="D165" s="92" t="s">
        <v>358</v>
      </c>
      <c r="E165" s="17"/>
      <c r="F165" s="16"/>
      <c r="G165" s="16"/>
      <c r="H165" s="16"/>
      <c r="I165" s="16"/>
      <c r="J165" s="56"/>
      <c r="K165" s="56"/>
      <c r="L165" s="56"/>
      <c r="M165" s="56"/>
      <c r="N165" s="56"/>
      <c r="O165" s="56"/>
      <c r="P165" s="56"/>
      <c r="Q165" s="56"/>
      <c r="R165" s="56"/>
      <c r="S165" s="56">
        <v>1</v>
      </c>
      <c r="T165" s="56"/>
      <c r="U165" s="26"/>
      <c r="V165" s="28"/>
      <c r="W165" s="85">
        <f t="shared" si="33"/>
        <v>1</v>
      </c>
      <c r="X165" s="86">
        <f t="shared" si="34"/>
        <v>1</v>
      </c>
      <c r="Y165" s="87">
        <f t="shared" si="35"/>
        <v>2.7080502011022101</v>
      </c>
      <c r="Z165" s="87">
        <f t="shared" si="36"/>
        <v>2.7080502011022101</v>
      </c>
      <c r="AA165" s="88"/>
      <c r="AB165" s="86">
        <f t="shared" si="37"/>
        <v>1</v>
      </c>
      <c r="AC165" s="89">
        <f t="shared" si="38"/>
        <v>1</v>
      </c>
    </row>
    <row r="166" spans="1:32" ht="16" x14ac:dyDescent="0.2">
      <c r="A166" s="18">
        <f t="shared" si="32"/>
        <v>138</v>
      </c>
      <c r="B166" s="93"/>
      <c r="C166" s="93"/>
      <c r="D166" s="99" t="s">
        <v>359</v>
      </c>
      <c r="E166" s="94"/>
      <c r="F166" s="95"/>
      <c r="G166" s="95"/>
      <c r="H166" s="95"/>
      <c r="I166" s="95"/>
      <c r="J166" s="96"/>
      <c r="K166" s="96"/>
      <c r="L166" s="96"/>
      <c r="M166" s="96"/>
      <c r="N166" s="96"/>
      <c r="O166" s="96"/>
      <c r="P166" s="96"/>
      <c r="Q166" s="96"/>
      <c r="R166" s="96"/>
      <c r="S166" s="96">
        <v>3</v>
      </c>
      <c r="T166" s="96"/>
      <c r="U166" s="97"/>
      <c r="V166" s="98"/>
      <c r="W166" s="85">
        <f t="shared" si="33"/>
        <v>3</v>
      </c>
      <c r="X166" s="86">
        <f t="shared" si="34"/>
        <v>1</v>
      </c>
      <c r="Y166" s="87">
        <f t="shared" si="35"/>
        <v>2.7080502011022101</v>
      </c>
      <c r="Z166" s="87">
        <f t="shared" si="36"/>
        <v>8.1241506033066297</v>
      </c>
      <c r="AA166" s="88"/>
      <c r="AB166" s="86">
        <f t="shared" si="37"/>
        <v>3</v>
      </c>
      <c r="AC166" s="89">
        <f t="shared" si="38"/>
        <v>1</v>
      </c>
    </row>
    <row r="167" spans="1:32" ht="16" x14ac:dyDescent="0.2">
      <c r="A167" s="18">
        <f t="shared" si="32"/>
        <v>139</v>
      </c>
      <c r="B167" s="93"/>
      <c r="C167" s="93"/>
      <c r="D167" s="99" t="s">
        <v>360</v>
      </c>
      <c r="E167" s="94"/>
      <c r="F167" s="95"/>
      <c r="G167" s="95"/>
      <c r="H167" s="95"/>
      <c r="I167" s="95"/>
      <c r="J167" s="96"/>
      <c r="K167" s="96"/>
      <c r="L167" s="96"/>
      <c r="M167" s="96"/>
      <c r="N167" s="96"/>
      <c r="O167" s="96"/>
      <c r="P167" s="96"/>
      <c r="Q167" s="96"/>
      <c r="R167" s="96"/>
      <c r="S167" s="96">
        <v>2</v>
      </c>
      <c r="T167" s="96"/>
      <c r="U167" s="97"/>
      <c r="V167" s="98"/>
      <c r="W167" s="85">
        <f t="shared" si="33"/>
        <v>2</v>
      </c>
      <c r="X167" s="86">
        <f t="shared" si="34"/>
        <v>1</v>
      </c>
      <c r="Y167" s="87">
        <f t="shared" si="35"/>
        <v>2.7080502011022101</v>
      </c>
      <c r="Z167" s="87">
        <f t="shared" si="36"/>
        <v>5.4161004022044201</v>
      </c>
      <c r="AA167" s="88"/>
      <c r="AB167" s="86">
        <f t="shared" si="37"/>
        <v>2</v>
      </c>
      <c r="AC167" s="89">
        <f t="shared" si="38"/>
        <v>1</v>
      </c>
    </row>
    <row r="168" spans="1:32" ht="16" x14ac:dyDescent="0.2">
      <c r="A168" s="18">
        <f t="shared" si="32"/>
        <v>140</v>
      </c>
      <c r="B168" s="93"/>
      <c r="C168" s="93"/>
      <c r="D168" s="99" t="s">
        <v>361</v>
      </c>
      <c r="E168" s="94"/>
      <c r="F168" s="95"/>
      <c r="G168" s="95"/>
      <c r="H168" s="95"/>
      <c r="I168" s="95"/>
      <c r="J168" s="96"/>
      <c r="K168" s="96"/>
      <c r="L168" s="96"/>
      <c r="M168" s="96"/>
      <c r="N168" s="96"/>
      <c r="O168" s="96"/>
      <c r="P168" s="96"/>
      <c r="Q168" s="96"/>
      <c r="R168" s="96"/>
      <c r="S168" s="96">
        <v>2</v>
      </c>
      <c r="T168" s="96"/>
      <c r="U168" s="97"/>
      <c r="V168" s="98"/>
      <c r="W168" s="85">
        <f t="shared" si="33"/>
        <v>2</v>
      </c>
      <c r="X168" s="86">
        <f t="shared" si="34"/>
        <v>1</v>
      </c>
      <c r="Y168" s="87">
        <f t="shared" si="35"/>
        <v>2.7080502011022101</v>
      </c>
      <c r="Z168" s="87">
        <f t="shared" si="36"/>
        <v>5.4161004022044201</v>
      </c>
      <c r="AA168" s="88"/>
      <c r="AB168" s="86">
        <f t="shared" si="37"/>
        <v>2</v>
      </c>
      <c r="AC168" s="89">
        <f t="shared" si="38"/>
        <v>1</v>
      </c>
    </row>
    <row r="169" spans="1:32" ht="16" x14ac:dyDescent="0.2">
      <c r="A169" s="18">
        <f t="shared" si="32"/>
        <v>141</v>
      </c>
      <c r="B169" s="24" t="s">
        <v>239</v>
      </c>
      <c r="C169" s="24" t="s">
        <v>372</v>
      </c>
      <c r="D169" s="99" t="s">
        <v>362</v>
      </c>
      <c r="E169" s="94"/>
      <c r="F169" s="95"/>
      <c r="G169" s="95"/>
      <c r="H169" s="95"/>
      <c r="I169" s="95"/>
      <c r="J169" s="96"/>
      <c r="K169" s="96"/>
      <c r="L169" s="96"/>
      <c r="M169" s="96"/>
      <c r="N169" s="96"/>
      <c r="O169" s="96"/>
      <c r="P169" s="96"/>
      <c r="Q169" s="96"/>
      <c r="R169" s="96"/>
      <c r="S169" s="96">
        <v>1</v>
      </c>
      <c r="T169" s="96"/>
      <c r="U169" s="97"/>
      <c r="V169" s="98"/>
      <c r="W169" s="85">
        <f t="shared" si="33"/>
        <v>1</v>
      </c>
      <c r="X169" s="86">
        <f t="shared" si="34"/>
        <v>1</v>
      </c>
      <c r="Y169" s="87">
        <f t="shared" si="35"/>
        <v>2.7080502011022101</v>
      </c>
      <c r="Z169" s="87">
        <f t="shared" si="36"/>
        <v>2.7080502011022101</v>
      </c>
      <c r="AA169" s="88"/>
      <c r="AB169" s="86">
        <f t="shared" si="37"/>
        <v>1</v>
      </c>
      <c r="AC169" s="89">
        <f t="shared" si="38"/>
        <v>1</v>
      </c>
    </row>
    <row r="170" spans="1:32" ht="16" x14ac:dyDescent="0.2">
      <c r="A170" s="18">
        <f t="shared" si="32"/>
        <v>142</v>
      </c>
      <c r="B170" s="24" t="s">
        <v>239</v>
      </c>
      <c r="C170" s="24" t="s">
        <v>372</v>
      </c>
      <c r="D170" s="99" t="s">
        <v>363</v>
      </c>
      <c r="E170" s="94"/>
      <c r="F170" s="95"/>
      <c r="G170" s="95"/>
      <c r="H170" s="95"/>
      <c r="I170" s="95"/>
      <c r="J170" s="96"/>
      <c r="K170" s="96"/>
      <c r="L170" s="96"/>
      <c r="M170" s="96"/>
      <c r="N170" s="96"/>
      <c r="O170" s="96"/>
      <c r="P170" s="96"/>
      <c r="Q170" s="96"/>
      <c r="R170" s="96"/>
      <c r="S170" s="96">
        <v>1</v>
      </c>
      <c r="T170" s="96"/>
      <c r="U170" s="97"/>
      <c r="V170" s="98"/>
      <c r="W170" s="85">
        <f t="shared" si="33"/>
        <v>1</v>
      </c>
      <c r="X170" s="86">
        <f t="shared" si="34"/>
        <v>1</v>
      </c>
      <c r="Y170" s="87">
        <f t="shared" si="35"/>
        <v>2.7080502011022101</v>
      </c>
      <c r="Z170" s="87">
        <f t="shared" si="36"/>
        <v>2.7080502011022101</v>
      </c>
      <c r="AA170" s="88"/>
      <c r="AB170" s="86">
        <f t="shared" si="37"/>
        <v>1</v>
      </c>
      <c r="AC170" s="89">
        <f t="shared" si="38"/>
        <v>1</v>
      </c>
    </row>
    <row r="171" spans="1:32" ht="16" x14ac:dyDescent="0.2">
      <c r="A171" s="18">
        <f t="shared" si="32"/>
        <v>143</v>
      </c>
      <c r="B171" s="93"/>
      <c r="C171" s="93"/>
      <c r="D171" s="101" t="s">
        <v>97</v>
      </c>
      <c r="E171" s="94"/>
      <c r="F171" s="95"/>
      <c r="G171" s="95"/>
      <c r="H171" s="95"/>
      <c r="I171" s="95"/>
      <c r="J171" s="96"/>
      <c r="K171" s="96"/>
      <c r="L171" s="96"/>
      <c r="M171" s="96"/>
      <c r="N171" s="96"/>
      <c r="O171" s="96"/>
      <c r="P171" s="96"/>
      <c r="Q171" s="96"/>
      <c r="R171" s="96"/>
      <c r="S171" s="96"/>
      <c r="T171" s="96">
        <v>8</v>
      </c>
      <c r="U171" s="97"/>
      <c r="V171" s="98"/>
      <c r="W171" s="85">
        <f t="shared" si="33"/>
        <v>8</v>
      </c>
      <c r="X171" s="86">
        <f t="shared" si="34"/>
        <v>1</v>
      </c>
      <c r="Y171" s="87">
        <f t="shared" si="35"/>
        <v>2.7080502011022101</v>
      </c>
      <c r="Z171" s="87">
        <f t="shared" si="36"/>
        <v>21.664401608817681</v>
      </c>
      <c r="AA171" s="88"/>
      <c r="AB171" s="86">
        <f t="shared" si="37"/>
        <v>8</v>
      </c>
      <c r="AC171" s="89">
        <f t="shared" si="38"/>
        <v>1</v>
      </c>
    </row>
    <row r="172" spans="1:32" ht="16" x14ac:dyDescent="0.2">
      <c r="A172" s="18">
        <f t="shared" si="32"/>
        <v>144</v>
      </c>
      <c r="B172" s="93"/>
      <c r="C172" s="93"/>
      <c r="D172" s="109" t="s">
        <v>364</v>
      </c>
      <c r="E172" s="94"/>
      <c r="F172" s="95"/>
      <c r="G172" s="95"/>
      <c r="H172" s="95"/>
      <c r="I172" s="95"/>
      <c r="J172" s="96"/>
      <c r="K172" s="96"/>
      <c r="L172" s="96"/>
      <c r="M172" s="96"/>
      <c r="N172" s="96"/>
      <c r="O172" s="96"/>
      <c r="P172" s="96"/>
      <c r="Q172" s="96"/>
      <c r="R172" s="96"/>
      <c r="S172" s="96"/>
      <c r="T172" s="96">
        <v>5</v>
      </c>
      <c r="U172" s="97"/>
      <c r="V172" s="98"/>
      <c r="W172" s="85">
        <f t="shared" si="33"/>
        <v>5</v>
      </c>
      <c r="X172" s="86">
        <f t="shared" si="34"/>
        <v>1</v>
      </c>
      <c r="Y172" s="87">
        <f t="shared" si="35"/>
        <v>2.7080502011022101</v>
      </c>
      <c r="Z172" s="87">
        <f t="shared" si="36"/>
        <v>13.540251005511051</v>
      </c>
      <c r="AA172" s="88"/>
      <c r="AB172" s="86">
        <f t="shared" si="37"/>
        <v>5</v>
      </c>
      <c r="AC172" s="89">
        <f t="shared" si="38"/>
        <v>1</v>
      </c>
      <c r="AF172" t="s">
        <v>369</v>
      </c>
    </row>
    <row r="173" spans="1:32" ht="16" x14ac:dyDescent="0.2">
      <c r="A173" s="18">
        <f t="shared" si="32"/>
        <v>145</v>
      </c>
      <c r="B173" s="24" t="s">
        <v>239</v>
      </c>
      <c r="C173" s="24" t="s">
        <v>372</v>
      </c>
      <c r="D173" s="101" t="s">
        <v>365</v>
      </c>
      <c r="E173" s="94"/>
      <c r="F173" s="95"/>
      <c r="G173" s="95"/>
      <c r="H173" s="95"/>
      <c r="I173" s="95"/>
      <c r="J173" s="96"/>
      <c r="K173" s="96"/>
      <c r="L173" s="96"/>
      <c r="M173" s="96"/>
      <c r="N173" s="96"/>
      <c r="O173" s="96"/>
      <c r="P173" s="96"/>
      <c r="Q173" s="96"/>
      <c r="R173" s="96"/>
      <c r="S173" s="96"/>
      <c r="T173" s="96">
        <v>2</v>
      </c>
      <c r="U173" s="97"/>
      <c r="V173" s="98"/>
      <c r="W173" s="85">
        <f t="shared" si="33"/>
        <v>2</v>
      </c>
      <c r="X173" s="86">
        <f t="shared" si="34"/>
        <v>1</v>
      </c>
      <c r="Y173" s="87">
        <f t="shared" si="35"/>
        <v>2.7080502011022101</v>
      </c>
      <c r="Z173" s="87">
        <f t="shared" si="36"/>
        <v>5.4161004022044201</v>
      </c>
      <c r="AA173" s="88"/>
      <c r="AB173" s="86">
        <f t="shared" si="37"/>
        <v>2</v>
      </c>
      <c r="AC173" s="89">
        <f t="shared" si="38"/>
        <v>1</v>
      </c>
    </row>
    <row r="174" spans="1:32" ht="16" x14ac:dyDescent="0.2">
      <c r="A174" s="18">
        <f t="shared" si="32"/>
        <v>146</v>
      </c>
      <c r="B174" s="93"/>
      <c r="C174" s="93"/>
      <c r="D174" s="101" t="s">
        <v>366</v>
      </c>
      <c r="E174" s="94"/>
      <c r="F174" s="95"/>
      <c r="G174" s="95"/>
      <c r="H174" s="95"/>
      <c r="I174" s="95"/>
      <c r="J174" s="96"/>
      <c r="K174" s="96"/>
      <c r="L174" s="96"/>
      <c r="M174" s="96"/>
      <c r="N174" s="96"/>
      <c r="O174" s="96"/>
      <c r="P174" s="96"/>
      <c r="Q174" s="96"/>
      <c r="R174" s="96"/>
      <c r="S174" s="96"/>
      <c r="T174" s="96">
        <v>1</v>
      </c>
      <c r="U174" s="97"/>
      <c r="V174" s="98"/>
      <c r="W174" s="85">
        <f t="shared" si="33"/>
        <v>1</v>
      </c>
      <c r="X174" s="86">
        <f t="shared" si="34"/>
        <v>1</v>
      </c>
      <c r="Y174" s="87">
        <f t="shared" si="35"/>
        <v>2.7080502011022101</v>
      </c>
      <c r="Z174" s="87">
        <f t="shared" si="36"/>
        <v>2.7080502011022101</v>
      </c>
      <c r="AA174" s="88"/>
      <c r="AB174" s="86">
        <f t="shared" si="37"/>
        <v>1</v>
      </c>
      <c r="AC174" s="89">
        <f t="shared" si="38"/>
        <v>1</v>
      </c>
    </row>
    <row r="175" spans="1:32" ht="16" x14ac:dyDescent="0.2">
      <c r="A175" s="18">
        <f t="shared" si="32"/>
        <v>147</v>
      </c>
      <c r="B175" s="93"/>
      <c r="C175" s="93"/>
      <c r="D175" s="101" t="s">
        <v>367</v>
      </c>
      <c r="E175" s="94"/>
      <c r="F175" s="95"/>
      <c r="G175" s="95"/>
      <c r="H175" s="95"/>
      <c r="I175" s="95"/>
      <c r="J175" s="96"/>
      <c r="K175" s="96"/>
      <c r="L175" s="96"/>
      <c r="M175" s="96"/>
      <c r="N175" s="96"/>
      <c r="O175" s="96"/>
      <c r="P175" s="96"/>
      <c r="Q175" s="96"/>
      <c r="R175" s="96"/>
      <c r="S175" s="96"/>
      <c r="T175" s="96">
        <v>4</v>
      </c>
      <c r="U175" s="97"/>
      <c r="V175" s="98"/>
      <c r="W175" s="85">
        <f t="shared" si="33"/>
        <v>4</v>
      </c>
      <c r="X175" s="86">
        <f t="shared" si="34"/>
        <v>1</v>
      </c>
      <c r="Y175" s="87">
        <f t="shared" si="35"/>
        <v>2.7080502011022101</v>
      </c>
      <c r="Z175" s="87">
        <f t="shared" si="36"/>
        <v>10.83220080440884</v>
      </c>
      <c r="AA175" s="88"/>
      <c r="AB175" s="86">
        <f t="shared" si="37"/>
        <v>4</v>
      </c>
      <c r="AC175" s="89">
        <f t="shared" si="38"/>
        <v>1</v>
      </c>
    </row>
    <row r="176" spans="1:32" ht="16" x14ac:dyDescent="0.2">
      <c r="A176" s="18">
        <f t="shared" si="32"/>
        <v>148</v>
      </c>
      <c r="B176" s="93"/>
      <c r="C176" s="93"/>
      <c r="D176" s="101" t="s">
        <v>368</v>
      </c>
      <c r="E176" s="94"/>
      <c r="F176" s="95"/>
      <c r="G176" s="95"/>
      <c r="H176" s="95"/>
      <c r="I176" s="95"/>
      <c r="J176" s="96"/>
      <c r="K176" s="96"/>
      <c r="L176" s="96"/>
      <c r="M176" s="96"/>
      <c r="N176" s="96"/>
      <c r="O176" s="96"/>
      <c r="P176" s="96"/>
      <c r="Q176" s="96"/>
      <c r="R176" s="96"/>
      <c r="S176" s="96"/>
      <c r="T176" s="96">
        <v>2</v>
      </c>
      <c r="U176" s="97"/>
      <c r="V176" s="98"/>
      <c r="W176" s="85">
        <f t="shared" si="33"/>
        <v>2</v>
      </c>
      <c r="X176" s="86">
        <f t="shared" si="34"/>
        <v>1</v>
      </c>
      <c r="Y176" s="87">
        <f t="shared" si="35"/>
        <v>2.7080502011022101</v>
      </c>
      <c r="Z176" s="87">
        <f t="shared" si="36"/>
        <v>5.4161004022044201</v>
      </c>
      <c r="AA176" s="88"/>
      <c r="AB176" s="86">
        <f t="shared" si="37"/>
        <v>2</v>
      </c>
      <c r="AC176" s="89">
        <f t="shared" si="38"/>
        <v>1</v>
      </c>
    </row>
    <row r="177" spans="1:29" ht="16" x14ac:dyDescent="0.2">
      <c r="A177" s="18">
        <f t="shared" si="32"/>
        <v>149</v>
      </c>
      <c r="B177" s="102"/>
      <c r="C177" s="102"/>
      <c r="D177" s="103"/>
      <c r="E177" s="96"/>
      <c r="F177" s="96"/>
      <c r="G177" s="96"/>
      <c r="H177" s="96"/>
      <c r="I177" s="96"/>
      <c r="J177" s="96"/>
      <c r="K177" s="96"/>
      <c r="L177" s="96"/>
      <c r="M177" s="96"/>
      <c r="N177" s="96"/>
      <c r="O177" s="96"/>
      <c r="P177" s="96"/>
      <c r="Q177" s="96"/>
      <c r="R177" s="96"/>
      <c r="S177" s="96"/>
      <c r="T177" s="96"/>
      <c r="U177" s="104"/>
      <c r="V177" s="105"/>
      <c r="W177" s="85">
        <f t="shared" ref="W177:W182" si="39">SUM(F177:T177)</f>
        <v>0</v>
      </c>
      <c r="X177" s="86">
        <f t="shared" ref="X177:X182" si="40">COUNTIF(F177:T177, "&gt;0")</f>
        <v>0</v>
      </c>
      <c r="Y177" s="87" t="e">
        <f t="shared" ref="Y177:Y182" si="41">LN(15/X177)</f>
        <v>#DIV/0!</v>
      </c>
      <c r="Z177" s="87" t="e">
        <f t="shared" ref="Z177:Z182" si="42">W177*Y177</f>
        <v>#DIV/0!</v>
      </c>
      <c r="AA177" s="88"/>
      <c r="AB177" s="86">
        <f t="shared" ref="AB177:AB182" si="43">MAX(F177:T177)</f>
        <v>0</v>
      </c>
      <c r="AC177" s="89" t="str">
        <f t="shared" ref="AC177:AC182" si="44">IFERROR(AB177/W177,"")</f>
        <v/>
      </c>
    </row>
    <row r="178" spans="1:29" ht="16" x14ac:dyDescent="0.2">
      <c r="A178" s="18">
        <f t="shared" si="32"/>
        <v>150</v>
      </c>
      <c r="B178" s="102"/>
      <c r="C178" s="102"/>
      <c r="D178" s="103"/>
      <c r="E178" s="96"/>
      <c r="F178" s="96"/>
      <c r="G178" s="96"/>
      <c r="H178" s="96"/>
      <c r="I178" s="96"/>
      <c r="J178" s="96"/>
      <c r="K178" s="96"/>
      <c r="L178" s="96"/>
      <c r="M178" s="96"/>
      <c r="N178" s="96"/>
      <c r="O178" s="96"/>
      <c r="P178" s="96"/>
      <c r="Q178" s="96"/>
      <c r="R178" s="96"/>
      <c r="S178" s="96"/>
      <c r="T178" s="96"/>
      <c r="U178" s="104"/>
      <c r="V178" s="105"/>
      <c r="W178" s="85">
        <f t="shared" si="39"/>
        <v>0</v>
      </c>
      <c r="X178" s="86">
        <f t="shared" si="40"/>
        <v>0</v>
      </c>
      <c r="Y178" s="87" t="e">
        <f t="shared" si="41"/>
        <v>#DIV/0!</v>
      </c>
      <c r="Z178" s="87" t="e">
        <f t="shared" si="42"/>
        <v>#DIV/0!</v>
      </c>
      <c r="AA178" s="88"/>
      <c r="AB178" s="86">
        <f t="shared" si="43"/>
        <v>0</v>
      </c>
      <c r="AC178" s="89" t="str">
        <f t="shared" si="44"/>
        <v/>
      </c>
    </row>
    <row r="179" spans="1:29" ht="16" x14ac:dyDescent="0.2">
      <c r="A179" s="18">
        <f t="shared" si="32"/>
        <v>151</v>
      </c>
      <c r="B179" s="102"/>
      <c r="C179" s="102"/>
      <c r="D179" s="103"/>
      <c r="E179" s="96"/>
      <c r="F179" s="96"/>
      <c r="G179" s="96"/>
      <c r="H179" s="96"/>
      <c r="I179" s="96"/>
      <c r="J179" s="96"/>
      <c r="K179" s="96"/>
      <c r="L179" s="96"/>
      <c r="M179" s="96"/>
      <c r="N179" s="96"/>
      <c r="O179" s="96"/>
      <c r="P179" s="96"/>
      <c r="Q179" s="96"/>
      <c r="R179" s="96"/>
      <c r="S179" s="96"/>
      <c r="T179" s="96"/>
      <c r="U179" s="104"/>
      <c r="V179" s="105"/>
      <c r="W179" s="85">
        <f t="shared" si="39"/>
        <v>0</v>
      </c>
      <c r="X179" s="86">
        <f t="shared" si="40"/>
        <v>0</v>
      </c>
      <c r="Y179" s="87" t="e">
        <f t="shared" si="41"/>
        <v>#DIV/0!</v>
      </c>
      <c r="Z179" s="87" t="e">
        <f t="shared" si="42"/>
        <v>#DIV/0!</v>
      </c>
      <c r="AA179" s="88"/>
      <c r="AB179" s="86">
        <f t="shared" si="43"/>
        <v>0</v>
      </c>
      <c r="AC179" s="89" t="str">
        <f t="shared" si="44"/>
        <v/>
      </c>
    </row>
    <row r="180" spans="1:29" ht="16" x14ac:dyDescent="0.2">
      <c r="A180" s="18">
        <f t="shared" si="32"/>
        <v>152</v>
      </c>
      <c r="B180" s="102"/>
      <c r="C180" s="102"/>
      <c r="D180" s="103"/>
      <c r="E180" s="96"/>
      <c r="F180" s="96"/>
      <c r="G180" s="96"/>
      <c r="H180" s="96"/>
      <c r="I180" s="96"/>
      <c r="J180" s="96"/>
      <c r="K180" s="96"/>
      <c r="L180" s="96"/>
      <c r="M180" s="96"/>
      <c r="N180" s="96"/>
      <c r="O180" s="96"/>
      <c r="P180" s="96"/>
      <c r="Q180" s="96"/>
      <c r="R180" s="96"/>
      <c r="S180" s="96"/>
      <c r="T180" s="96"/>
      <c r="U180" s="104"/>
      <c r="V180" s="105"/>
      <c r="W180" s="85">
        <f t="shared" si="39"/>
        <v>0</v>
      </c>
      <c r="X180" s="86">
        <f t="shared" si="40"/>
        <v>0</v>
      </c>
      <c r="Y180" s="87" t="e">
        <f t="shared" si="41"/>
        <v>#DIV/0!</v>
      </c>
      <c r="Z180" s="87" t="e">
        <f t="shared" si="42"/>
        <v>#DIV/0!</v>
      </c>
      <c r="AA180" s="88"/>
      <c r="AB180" s="86">
        <f t="shared" si="43"/>
        <v>0</v>
      </c>
      <c r="AC180" s="89" t="str">
        <f t="shared" si="44"/>
        <v/>
      </c>
    </row>
    <row r="181" spans="1:29" ht="16" x14ac:dyDescent="0.2">
      <c r="A181" s="18">
        <f t="shared" si="32"/>
        <v>153</v>
      </c>
      <c r="B181" s="102"/>
      <c r="C181" s="102"/>
      <c r="D181" s="103"/>
      <c r="E181" s="96"/>
      <c r="F181" s="96"/>
      <c r="G181" s="96"/>
      <c r="H181" s="96"/>
      <c r="I181" s="96"/>
      <c r="J181" s="96"/>
      <c r="K181" s="96"/>
      <c r="L181" s="96"/>
      <c r="M181" s="96"/>
      <c r="N181" s="96"/>
      <c r="O181" s="96"/>
      <c r="P181" s="96"/>
      <c r="Q181" s="96"/>
      <c r="R181" s="96"/>
      <c r="S181" s="96"/>
      <c r="T181" s="96"/>
      <c r="U181" s="104"/>
      <c r="V181" s="105"/>
      <c r="W181" s="85">
        <f t="shared" si="39"/>
        <v>0</v>
      </c>
      <c r="X181" s="86">
        <f t="shared" si="40"/>
        <v>0</v>
      </c>
      <c r="Y181" s="87" t="e">
        <f t="shared" si="41"/>
        <v>#DIV/0!</v>
      </c>
      <c r="Z181" s="87" t="e">
        <f t="shared" si="42"/>
        <v>#DIV/0!</v>
      </c>
      <c r="AA181" s="88"/>
      <c r="AB181" s="86">
        <f t="shared" si="43"/>
        <v>0</v>
      </c>
      <c r="AC181" s="89" t="str">
        <f t="shared" si="44"/>
        <v/>
      </c>
    </row>
    <row r="182" spans="1:29" ht="17" thickBot="1" x14ac:dyDescent="0.25">
      <c r="A182" s="18">
        <f t="shared" si="32"/>
        <v>154</v>
      </c>
      <c r="B182" s="106"/>
      <c r="C182" s="106"/>
      <c r="D182" s="60"/>
      <c r="E182" s="60"/>
      <c r="F182" s="60"/>
      <c r="G182" s="60"/>
      <c r="H182" s="60"/>
      <c r="I182" s="60"/>
      <c r="J182" s="60"/>
      <c r="K182" s="60"/>
      <c r="L182" s="60"/>
      <c r="M182" s="60"/>
      <c r="N182" s="60"/>
      <c r="O182" s="60"/>
      <c r="P182" s="60"/>
      <c r="Q182" s="60"/>
      <c r="R182" s="60"/>
      <c r="S182" s="60"/>
      <c r="T182" s="60"/>
      <c r="U182" s="107"/>
      <c r="V182" s="108"/>
      <c r="W182" s="85">
        <f t="shared" si="39"/>
        <v>0</v>
      </c>
      <c r="X182" s="86">
        <f t="shared" si="40"/>
        <v>0</v>
      </c>
      <c r="Y182" s="87" t="e">
        <f t="shared" si="41"/>
        <v>#DIV/0!</v>
      </c>
      <c r="Z182" s="87" t="e">
        <f t="shared" si="42"/>
        <v>#DIV/0!</v>
      </c>
      <c r="AA182" s="88"/>
      <c r="AB182" s="86">
        <f t="shared" si="43"/>
        <v>0</v>
      </c>
      <c r="AC182" s="89" t="str">
        <f t="shared" si="44"/>
        <v/>
      </c>
    </row>
    <row r="183" spans="1:29" x14ac:dyDescent="0.2">
      <c r="A183" s="112">
        <f t="shared" si="32"/>
        <v>155</v>
      </c>
      <c r="B183" s="111"/>
      <c r="J183" s="8"/>
      <c r="K183" s="8"/>
    </row>
    <row r="184" spans="1:29" x14ac:dyDescent="0.2">
      <c r="A184" s="112">
        <f t="shared" si="32"/>
        <v>156</v>
      </c>
      <c r="B184" s="111"/>
      <c r="J184" s="8"/>
      <c r="K184" s="8"/>
    </row>
    <row r="185" spans="1:29" x14ac:dyDescent="0.2">
      <c r="A185" s="112">
        <f t="shared" si="32"/>
        <v>157</v>
      </c>
      <c r="B185" s="111"/>
      <c r="J185" s="8"/>
      <c r="K185" s="8"/>
    </row>
    <row r="186" spans="1:29" x14ac:dyDescent="0.2">
      <c r="A186" s="112">
        <f t="shared" si="32"/>
        <v>158</v>
      </c>
      <c r="B186" s="111"/>
      <c r="J186" s="8"/>
      <c r="K186" s="8"/>
    </row>
    <row r="187" spans="1:29" x14ac:dyDescent="0.2">
      <c r="A187" s="112"/>
      <c r="B187" s="111"/>
      <c r="J187" s="8"/>
      <c r="K187" s="8"/>
    </row>
    <row r="188" spans="1:29" ht="16" thickBot="1" x14ac:dyDescent="0.25">
      <c r="A188" s="112"/>
      <c r="B188" s="111"/>
      <c r="C188" s="106"/>
      <c r="J188" s="8"/>
      <c r="K188" s="8"/>
    </row>
    <row r="189" spans="1:29" x14ac:dyDescent="0.2">
      <c r="A189" s="112"/>
      <c r="B189" s="111"/>
      <c r="J189" s="8"/>
      <c r="K189" s="8"/>
    </row>
    <row r="190" spans="1:29" x14ac:dyDescent="0.2">
      <c r="A190" s="112"/>
      <c r="B190" s="111"/>
      <c r="J190" s="8"/>
      <c r="K190" s="8"/>
    </row>
    <row r="191" spans="1:29" x14ac:dyDescent="0.2">
      <c r="A191" s="112"/>
      <c r="B191" s="111"/>
      <c r="J191" s="8"/>
      <c r="K191" s="8"/>
    </row>
    <row r="192" spans="1:29" x14ac:dyDescent="0.2">
      <c r="A192" s="112"/>
      <c r="B192" s="111"/>
      <c r="J192" s="8"/>
      <c r="K192" s="8"/>
    </row>
    <row r="193" spans="1:11" x14ac:dyDescent="0.2">
      <c r="A193" s="112"/>
      <c r="B193" s="111"/>
      <c r="J193" s="8"/>
      <c r="K193" s="8"/>
    </row>
    <row r="194" spans="1:11" x14ac:dyDescent="0.2">
      <c r="A194" s="112"/>
      <c r="B194" s="111"/>
      <c r="J194" s="8"/>
      <c r="K194" s="8"/>
    </row>
    <row r="195" spans="1:11" x14ac:dyDescent="0.2">
      <c r="A195" s="112"/>
      <c r="B195" s="111"/>
      <c r="J195" s="8"/>
      <c r="K195" s="8"/>
    </row>
    <row r="196" spans="1:11" x14ac:dyDescent="0.2">
      <c r="A196" s="112"/>
      <c r="B196" s="111"/>
      <c r="J196" s="8"/>
      <c r="K196" s="8"/>
    </row>
    <row r="197" spans="1:11" x14ac:dyDescent="0.2">
      <c r="A197" s="112"/>
      <c r="B197" s="111"/>
      <c r="J197" s="8"/>
      <c r="K197" s="8"/>
    </row>
    <row r="198" spans="1:11" x14ac:dyDescent="0.2">
      <c r="A198" s="112"/>
      <c r="B198" s="111"/>
      <c r="J198" s="8"/>
      <c r="K198" s="8"/>
    </row>
    <row r="199" spans="1:11" x14ac:dyDescent="0.2">
      <c r="A199" s="112"/>
      <c r="B199" s="111"/>
      <c r="J199" s="8"/>
      <c r="K199" s="8"/>
    </row>
    <row r="200" spans="1:11" x14ac:dyDescent="0.2">
      <c r="A200" s="112"/>
      <c r="B200" s="111"/>
      <c r="J200" s="8"/>
      <c r="K200" s="8"/>
    </row>
    <row r="201" spans="1:11" x14ac:dyDescent="0.2">
      <c r="A201" s="112"/>
      <c r="B201" s="111"/>
      <c r="J201" s="8"/>
      <c r="K201" s="8"/>
    </row>
    <row r="202" spans="1:11" x14ac:dyDescent="0.2">
      <c r="A202" s="112"/>
      <c r="B202" s="111"/>
      <c r="J202" s="8"/>
      <c r="K202" s="8"/>
    </row>
    <row r="203" spans="1:11" x14ac:dyDescent="0.2">
      <c r="A203" s="112"/>
      <c r="B203" s="111"/>
      <c r="J203" s="8"/>
      <c r="K203" s="8"/>
    </row>
    <row r="204" spans="1:11" x14ac:dyDescent="0.2">
      <c r="A204" s="112"/>
      <c r="B204" s="111"/>
      <c r="J204" s="8"/>
      <c r="K204" s="8"/>
    </row>
    <row r="205" spans="1:11" x14ac:dyDescent="0.2">
      <c r="A205" s="112"/>
      <c r="B205" s="111"/>
      <c r="J205" s="8"/>
      <c r="K205" s="8"/>
    </row>
    <row r="206" spans="1:11" x14ac:dyDescent="0.2">
      <c r="A206" s="112"/>
      <c r="B206" s="111"/>
      <c r="J206" s="8"/>
      <c r="K206" s="8"/>
    </row>
    <row r="207" spans="1:11" x14ac:dyDescent="0.2">
      <c r="A207" s="112"/>
      <c r="B207" s="111"/>
      <c r="J207" s="8"/>
      <c r="K207" s="8"/>
    </row>
    <row r="208" spans="1:11" x14ac:dyDescent="0.2">
      <c r="A208" s="112"/>
      <c r="B208" s="111"/>
    </row>
    <row r="209" spans="1:2" x14ac:dyDescent="0.2">
      <c r="A209" s="112"/>
      <c r="B209" s="111"/>
    </row>
    <row r="210" spans="1:2" x14ac:dyDescent="0.2">
      <c r="A210" s="112"/>
      <c r="B210" s="111"/>
    </row>
    <row r="211" spans="1:2" x14ac:dyDescent="0.2">
      <c r="A211" s="112"/>
      <c r="B211" s="111"/>
    </row>
    <row r="212" spans="1:2" x14ac:dyDescent="0.2">
      <c r="A212" s="112"/>
      <c r="B212" s="111"/>
    </row>
    <row r="213" spans="1:2" x14ac:dyDescent="0.2">
      <c r="A213" s="112"/>
      <c r="B213" s="111"/>
    </row>
    <row r="214" spans="1:2" x14ac:dyDescent="0.2">
      <c r="A214" s="112"/>
      <c r="B214" s="111"/>
    </row>
    <row r="215" spans="1:2" x14ac:dyDescent="0.2">
      <c r="A215" s="112"/>
      <c r="B215" s="111"/>
    </row>
    <row r="216" spans="1:2" x14ac:dyDescent="0.2">
      <c r="A216" s="112"/>
      <c r="B216" s="111"/>
    </row>
    <row r="217" spans="1:2" x14ac:dyDescent="0.2">
      <c r="A217" s="112"/>
      <c r="B217" s="111"/>
    </row>
    <row r="218" spans="1:2" x14ac:dyDescent="0.2">
      <c r="A218" s="112"/>
      <c r="B218" s="111"/>
    </row>
    <row r="219" spans="1:2" x14ac:dyDescent="0.2">
      <c r="A219" s="112"/>
      <c r="B219" s="111"/>
    </row>
    <row r="220" spans="1:2" x14ac:dyDescent="0.2">
      <c r="A220" s="112"/>
      <c r="B220" s="111"/>
    </row>
    <row r="221" spans="1:2" x14ac:dyDescent="0.2">
      <c r="A221" s="112"/>
      <c r="B221" s="111"/>
    </row>
    <row r="222" spans="1:2" x14ac:dyDescent="0.2">
      <c r="A222" s="112"/>
      <c r="B222" s="111"/>
    </row>
    <row r="223" spans="1:2" x14ac:dyDescent="0.2">
      <c r="A223" s="112"/>
      <c r="B223" s="111"/>
    </row>
    <row r="224" spans="1:2" x14ac:dyDescent="0.2">
      <c r="A224" s="112"/>
      <c r="B224" s="111"/>
    </row>
    <row r="225" spans="1:2" x14ac:dyDescent="0.2">
      <c r="A225" s="112"/>
      <c r="B225" s="111"/>
    </row>
    <row r="226" spans="1:2" x14ac:dyDescent="0.2">
      <c r="A226" s="112"/>
      <c r="B226" s="111"/>
    </row>
    <row r="227" spans="1:2" x14ac:dyDescent="0.2">
      <c r="A227" s="112"/>
      <c r="B227" s="111"/>
    </row>
    <row r="228" spans="1:2" x14ac:dyDescent="0.2">
      <c r="A228" s="112"/>
      <c r="B228" s="111"/>
    </row>
    <row r="229" spans="1:2" x14ac:dyDescent="0.2">
      <c r="A229" s="112"/>
      <c r="B229" s="111"/>
    </row>
    <row r="230" spans="1:2" x14ac:dyDescent="0.2">
      <c r="A230" s="112"/>
      <c r="B230" s="111"/>
    </row>
    <row r="231" spans="1:2" x14ac:dyDescent="0.2">
      <c r="A231" s="112"/>
      <c r="B231" s="111"/>
    </row>
    <row r="232" spans="1:2" x14ac:dyDescent="0.2">
      <c r="A232" s="112"/>
      <c r="B232" s="111"/>
    </row>
    <row r="233" spans="1:2" x14ac:dyDescent="0.2">
      <c r="A233" s="112"/>
      <c r="B233" s="111"/>
    </row>
    <row r="234" spans="1:2" x14ac:dyDescent="0.2">
      <c r="A234" s="112"/>
      <c r="B234" s="111"/>
    </row>
    <row r="235" spans="1:2" x14ac:dyDescent="0.2">
      <c r="A235" s="112"/>
      <c r="B235" s="111"/>
    </row>
    <row r="236" spans="1:2" x14ac:dyDescent="0.2">
      <c r="A236" s="112"/>
      <c r="B236" s="111"/>
    </row>
    <row r="237" spans="1:2" x14ac:dyDescent="0.2">
      <c r="A237" s="112"/>
      <c r="B237" s="111"/>
    </row>
    <row r="238" spans="1:2" x14ac:dyDescent="0.2">
      <c r="A238" s="112"/>
      <c r="B238" s="111"/>
    </row>
    <row r="239" spans="1:2" x14ac:dyDescent="0.2">
      <c r="A239" s="112"/>
      <c r="B239" s="111"/>
    </row>
    <row r="240" spans="1:2" x14ac:dyDescent="0.2">
      <c r="A240" s="112"/>
      <c r="B240" s="111"/>
    </row>
    <row r="241" spans="1:2" x14ac:dyDescent="0.2">
      <c r="A241" s="112"/>
      <c r="B241" s="111"/>
    </row>
    <row r="242" spans="1:2" x14ac:dyDescent="0.2">
      <c r="A242" s="112"/>
      <c r="B242" s="111"/>
    </row>
    <row r="243" spans="1:2" x14ac:dyDescent="0.2">
      <c r="A243" s="112"/>
      <c r="B243" s="111"/>
    </row>
    <row r="244" spans="1:2" x14ac:dyDescent="0.2">
      <c r="A244" s="112"/>
      <c r="B244" s="111"/>
    </row>
    <row r="245" spans="1:2" x14ac:dyDescent="0.2">
      <c r="A245" s="112"/>
      <c r="B245" s="111"/>
    </row>
    <row r="246" spans="1:2" x14ac:dyDescent="0.2">
      <c r="A246" s="112"/>
      <c r="B246" s="111"/>
    </row>
    <row r="247" spans="1:2" x14ac:dyDescent="0.2">
      <c r="A247" s="112"/>
      <c r="B247" s="111"/>
    </row>
    <row r="248" spans="1:2" x14ac:dyDescent="0.2">
      <c r="A248" s="112"/>
      <c r="B248" s="111"/>
    </row>
    <row r="249" spans="1:2" x14ac:dyDescent="0.2">
      <c r="A249" s="112"/>
      <c r="B249" s="111"/>
    </row>
    <row r="250" spans="1:2" x14ac:dyDescent="0.2">
      <c r="A250" s="112"/>
      <c r="B250" s="111"/>
    </row>
    <row r="251" spans="1:2" x14ac:dyDescent="0.2">
      <c r="A251" s="112"/>
      <c r="B251" s="111"/>
    </row>
    <row r="252" spans="1:2" x14ac:dyDescent="0.2">
      <c r="A252" s="112"/>
      <c r="B252" s="111"/>
    </row>
    <row r="253" spans="1:2" x14ac:dyDescent="0.2">
      <c r="A253" s="112"/>
      <c r="B253" s="111"/>
    </row>
    <row r="254" spans="1:2" x14ac:dyDescent="0.2">
      <c r="A254" s="112"/>
      <c r="B254" s="111"/>
    </row>
    <row r="255" spans="1:2" x14ac:dyDescent="0.2">
      <c r="A255" s="112"/>
      <c r="B255" s="111"/>
    </row>
    <row r="256" spans="1:2" x14ac:dyDescent="0.2">
      <c r="A256" s="112"/>
      <c r="B256" s="111"/>
    </row>
    <row r="257" spans="1:2" x14ac:dyDescent="0.2">
      <c r="A257" s="112"/>
      <c r="B257" s="111"/>
    </row>
    <row r="258" spans="1:2" x14ac:dyDescent="0.2">
      <c r="A258" s="112"/>
      <c r="B258" s="111"/>
    </row>
    <row r="259" spans="1:2" x14ac:dyDescent="0.2">
      <c r="A259" s="112"/>
      <c r="B259" s="111"/>
    </row>
    <row r="260" spans="1:2" x14ac:dyDescent="0.2">
      <c r="A260" s="112"/>
      <c r="B260" s="111"/>
    </row>
    <row r="261" spans="1:2" x14ac:dyDescent="0.2">
      <c r="A261" s="112"/>
      <c r="B261" s="111"/>
    </row>
    <row r="262" spans="1:2" x14ac:dyDescent="0.2">
      <c r="A262" s="112"/>
      <c r="B262" s="111"/>
    </row>
    <row r="263" spans="1:2" x14ac:dyDescent="0.2">
      <c r="A263" s="112"/>
      <c r="B263" s="111"/>
    </row>
    <row r="264" spans="1:2" x14ac:dyDescent="0.2">
      <c r="A264" s="112"/>
      <c r="B264" s="111"/>
    </row>
    <row r="265" spans="1:2" x14ac:dyDescent="0.2">
      <c r="A265" s="112"/>
      <c r="B265" s="111"/>
    </row>
    <row r="266" spans="1:2" x14ac:dyDescent="0.2">
      <c r="A266" s="112"/>
      <c r="B266" s="111"/>
    </row>
    <row r="267" spans="1:2" x14ac:dyDescent="0.2">
      <c r="A267" s="112"/>
      <c r="B267" s="111"/>
    </row>
    <row r="268" spans="1:2" x14ac:dyDescent="0.2">
      <c r="A268" s="112"/>
      <c r="B268" s="111"/>
    </row>
    <row r="269" spans="1:2" x14ac:dyDescent="0.2">
      <c r="A269" s="112"/>
      <c r="B269" s="111"/>
    </row>
    <row r="270" spans="1:2" x14ac:dyDescent="0.2">
      <c r="A270" s="112"/>
      <c r="B270" s="111"/>
    </row>
    <row r="271" spans="1:2" x14ac:dyDescent="0.2">
      <c r="A271" s="112"/>
      <c r="B271" s="111"/>
    </row>
    <row r="272" spans="1:2" x14ac:dyDescent="0.2">
      <c r="A272" s="112"/>
      <c r="B272" s="111"/>
    </row>
    <row r="273" spans="1:2" x14ac:dyDescent="0.2">
      <c r="A273" s="112"/>
      <c r="B273" s="111"/>
    </row>
    <row r="274" spans="1:2" x14ac:dyDescent="0.2">
      <c r="A274" s="112"/>
      <c r="B274" s="111"/>
    </row>
    <row r="275" spans="1:2" x14ac:dyDescent="0.2">
      <c r="A275" s="112"/>
      <c r="B275" s="111"/>
    </row>
    <row r="276" spans="1:2" x14ac:dyDescent="0.2">
      <c r="A276" s="112"/>
      <c r="B276" s="111"/>
    </row>
    <row r="277" spans="1:2" x14ac:dyDescent="0.2">
      <c r="A277" s="112"/>
      <c r="B277" s="111"/>
    </row>
    <row r="278" spans="1:2" x14ac:dyDescent="0.2">
      <c r="A278" s="112"/>
      <c r="B278" s="111"/>
    </row>
    <row r="279" spans="1:2" x14ac:dyDescent="0.2">
      <c r="A279" s="112"/>
      <c r="B279" s="111"/>
    </row>
    <row r="280" spans="1:2" x14ac:dyDescent="0.2">
      <c r="A280" s="112"/>
      <c r="B280" s="111"/>
    </row>
    <row r="281" spans="1:2" x14ac:dyDescent="0.2">
      <c r="A281" s="112"/>
      <c r="B281" s="111"/>
    </row>
    <row r="282" spans="1:2" x14ac:dyDescent="0.2">
      <c r="A282" s="112"/>
      <c r="B282" s="111"/>
    </row>
    <row r="283" spans="1:2" x14ac:dyDescent="0.2">
      <c r="A283" s="112"/>
      <c r="B283" s="111"/>
    </row>
    <row r="284" spans="1:2" x14ac:dyDescent="0.2">
      <c r="A284" s="112"/>
      <c r="B284" s="111"/>
    </row>
    <row r="285" spans="1:2" x14ac:dyDescent="0.2">
      <c r="A285" s="112"/>
      <c r="B285" s="111"/>
    </row>
    <row r="286" spans="1:2" x14ac:dyDescent="0.2">
      <c r="A286" s="112"/>
      <c r="B286" s="111"/>
    </row>
    <row r="287" spans="1:2" x14ac:dyDescent="0.2">
      <c r="A287" s="112"/>
      <c r="B287" s="111"/>
    </row>
    <row r="288" spans="1:2" x14ac:dyDescent="0.2">
      <c r="A288" s="112"/>
      <c r="B288" s="111"/>
    </row>
    <row r="289" spans="1:2" x14ac:dyDescent="0.2">
      <c r="A289" s="112"/>
      <c r="B289" s="111"/>
    </row>
    <row r="290" spans="1:2" x14ac:dyDescent="0.2">
      <c r="A290" s="112"/>
      <c r="B290" s="111"/>
    </row>
    <row r="291" spans="1:2" x14ac:dyDescent="0.2">
      <c r="A291" s="112"/>
      <c r="B291" s="111"/>
    </row>
    <row r="292" spans="1:2" x14ac:dyDescent="0.2">
      <c r="A292" s="112"/>
      <c r="B292" s="111"/>
    </row>
    <row r="293" spans="1:2" x14ac:dyDescent="0.2">
      <c r="A293" s="112"/>
      <c r="B293" s="111"/>
    </row>
    <row r="294" spans="1:2" x14ac:dyDescent="0.2">
      <c r="A294" s="112"/>
      <c r="B294" s="111"/>
    </row>
    <row r="295" spans="1:2" x14ac:dyDescent="0.2">
      <c r="A295" s="112"/>
      <c r="B295" s="111"/>
    </row>
    <row r="296" spans="1:2" x14ac:dyDescent="0.2">
      <c r="A296" s="112"/>
      <c r="B296" s="111"/>
    </row>
    <row r="297" spans="1:2" x14ac:dyDescent="0.2">
      <c r="A297" s="112"/>
      <c r="B297" s="111"/>
    </row>
    <row r="298" spans="1:2" x14ac:dyDescent="0.2">
      <c r="A298" s="112"/>
      <c r="B298" s="111"/>
    </row>
    <row r="299" spans="1:2" x14ac:dyDescent="0.2">
      <c r="A299" s="112"/>
      <c r="B299" s="111"/>
    </row>
    <row r="300" spans="1:2" x14ac:dyDescent="0.2">
      <c r="A300" s="112"/>
      <c r="B300" s="111"/>
    </row>
    <row r="301" spans="1:2" x14ac:dyDescent="0.2">
      <c r="A301" s="112"/>
      <c r="B301" s="111"/>
    </row>
    <row r="302" spans="1:2" x14ac:dyDescent="0.2">
      <c r="A302" s="112"/>
      <c r="B302" s="111"/>
    </row>
    <row r="303" spans="1:2" x14ac:dyDescent="0.2">
      <c r="A303" s="112"/>
      <c r="B303" s="111"/>
    </row>
    <row r="304" spans="1:2" x14ac:dyDescent="0.2">
      <c r="A304" s="112"/>
      <c r="B304" s="111"/>
    </row>
    <row r="305" spans="1:2" x14ac:dyDescent="0.2">
      <c r="A305" s="112"/>
      <c r="B305" s="111"/>
    </row>
    <row r="306" spans="1:2" x14ac:dyDescent="0.2">
      <c r="A306" s="112"/>
      <c r="B306" s="111"/>
    </row>
    <row r="307" spans="1:2" x14ac:dyDescent="0.2">
      <c r="A307" s="112"/>
      <c r="B307" s="111"/>
    </row>
    <row r="308" spans="1:2" x14ac:dyDescent="0.2">
      <c r="A308" s="112"/>
      <c r="B308" s="111"/>
    </row>
    <row r="309" spans="1:2" x14ac:dyDescent="0.2">
      <c r="A309" s="112"/>
      <c r="B309" s="111"/>
    </row>
    <row r="310" spans="1:2" x14ac:dyDescent="0.2">
      <c r="A310" s="112"/>
      <c r="B310" s="111"/>
    </row>
    <row r="311" spans="1:2" x14ac:dyDescent="0.2">
      <c r="A311" s="112"/>
      <c r="B311" s="111"/>
    </row>
    <row r="312" spans="1:2" x14ac:dyDescent="0.2">
      <c r="A312" s="112"/>
      <c r="B312" s="111"/>
    </row>
    <row r="313" spans="1:2" x14ac:dyDescent="0.2">
      <c r="A313" s="112"/>
      <c r="B313" s="111"/>
    </row>
    <row r="314" spans="1:2" x14ac:dyDescent="0.2">
      <c r="A314" s="112"/>
      <c r="B314" s="111"/>
    </row>
    <row r="315" spans="1:2" x14ac:dyDescent="0.2">
      <c r="A315" s="112"/>
      <c r="B315" s="111"/>
    </row>
    <row r="316" spans="1:2" x14ac:dyDescent="0.2">
      <c r="A316" s="112"/>
      <c r="B316" s="111"/>
    </row>
    <row r="317" spans="1:2" x14ac:dyDescent="0.2">
      <c r="A317" s="112"/>
      <c r="B317" s="111"/>
    </row>
    <row r="318" spans="1:2" x14ac:dyDescent="0.2">
      <c r="A318" s="112"/>
      <c r="B318" s="111"/>
    </row>
    <row r="319" spans="1:2" x14ac:dyDescent="0.2">
      <c r="A319" s="112"/>
      <c r="B319" s="111"/>
    </row>
    <row r="320" spans="1:2" x14ac:dyDescent="0.2">
      <c r="A320" s="112"/>
      <c r="B320" s="111"/>
    </row>
    <row r="321" spans="1:2" x14ac:dyDescent="0.2">
      <c r="A321" s="112"/>
      <c r="B321" s="111"/>
    </row>
    <row r="322" spans="1:2" x14ac:dyDescent="0.2">
      <c r="A322" s="112"/>
      <c r="B322" s="111"/>
    </row>
    <row r="323" spans="1:2" x14ac:dyDescent="0.2">
      <c r="A323" s="112"/>
      <c r="B323" s="111"/>
    </row>
    <row r="324" spans="1:2" x14ac:dyDescent="0.2">
      <c r="A324" s="112"/>
      <c r="B324" s="111"/>
    </row>
    <row r="325" spans="1:2" x14ac:dyDescent="0.2">
      <c r="A325" s="112"/>
      <c r="B325" s="111"/>
    </row>
    <row r="326" spans="1:2" x14ac:dyDescent="0.2">
      <c r="A326" s="112"/>
      <c r="B326" s="111"/>
    </row>
    <row r="327" spans="1:2" x14ac:dyDescent="0.2">
      <c r="A327" s="112"/>
      <c r="B327" s="111"/>
    </row>
    <row r="328" spans="1:2" x14ac:dyDescent="0.2">
      <c r="A328" s="112"/>
      <c r="B328" s="111"/>
    </row>
    <row r="329" spans="1:2" x14ac:dyDescent="0.2">
      <c r="A329" s="112"/>
      <c r="B329" s="111"/>
    </row>
    <row r="330" spans="1:2" x14ac:dyDescent="0.2">
      <c r="A330" s="112"/>
      <c r="B330" s="111"/>
    </row>
    <row r="331" spans="1:2" x14ac:dyDescent="0.2">
      <c r="A331" s="112"/>
      <c r="B331" s="111"/>
    </row>
    <row r="332" spans="1:2" x14ac:dyDescent="0.2">
      <c r="A332" s="112"/>
      <c r="B332" s="111"/>
    </row>
    <row r="333" spans="1:2" x14ac:dyDescent="0.2">
      <c r="A333" s="112"/>
      <c r="B333" s="111"/>
    </row>
    <row r="334" spans="1:2" x14ac:dyDescent="0.2">
      <c r="A334" s="112"/>
      <c r="B334" s="111"/>
    </row>
    <row r="335" spans="1:2" x14ac:dyDescent="0.2">
      <c r="A335" s="112"/>
      <c r="B335" s="111"/>
    </row>
    <row r="336" spans="1:2" x14ac:dyDescent="0.2">
      <c r="A336" s="112"/>
      <c r="B336" s="111"/>
    </row>
    <row r="337" spans="1:2" x14ac:dyDescent="0.2">
      <c r="A337" s="112"/>
      <c r="B337" s="111"/>
    </row>
    <row r="338" spans="1:2" x14ac:dyDescent="0.2">
      <c r="A338" s="112"/>
      <c r="B338" s="111"/>
    </row>
    <row r="339" spans="1:2" x14ac:dyDescent="0.2">
      <c r="A339" s="112"/>
      <c r="B339" s="111"/>
    </row>
    <row r="340" spans="1:2" x14ac:dyDescent="0.2">
      <c r="A340" s="112"/>
      <c r="B340" s="111"/>
    </row>
    <row r="341" spans="1:2" x14ac:dyDescent="0.2">
      <c r="A341" s="112"/>
      <c r="B341" s="111"/>
    </row>
    <row r="342" spans="1:2" x14ac:dyDescent="0.2">
      <c r="A342" s="112"/>
      <c r="B342" s="111"/>
    </row>
    <row r="343" spans="1:2" x14ac:dyDescent="0.2">
      <c r="A343" s="112"/>
      <c r="B343" s="111"/>
    </row>
    <row r="344" spans="1:2" x14ac:dyDescent="0.2">
      <c r="A344" s="112"/>
      <c r="B344" s="111"/>
    </row>
    <row r="345" spans="1:2" x14ac:dyDescent="0.2">
      <c r="A345" s="112"/>
      <c r="B345" s="111"/>
    </row>
    <row r="346" spans="1:2" x14ac:dyDescent="0.2">
      <c r="A346" s="112"/>
      <c r="B346" s="111"/>
    </row>
    <row r="347" spans="1:2" x14ac:dyDescent="0.2">
      <c r="A347" s="112"/>
      <c r="B347" s="111"/>
    </row>
    <row r="348" spans="1:2" x14ac:dyDescent="0.2">
      <c r="A348" s="112"/>
      <c r="B348" s="111"/>
    </row>
    <row r="349" spans="1:2" x14ac:dyDescent="0.2">
      <c r="A349" s="112"/>
      <c r="B349" s="111"/>
    </row>
    <row r="350" spans="1:2" x14ac:dyDescent="0.2">
      <c r="A350" s="112"/>
      <c r="B350" s="111"/>
    </row>
    <row r="351" spans="1:2" x14ac:dyDescent="0.2">
      <c r="A351" s="112"/>
      <c r="B351" s="111"/>
    </row>
    <row r="352" spans="1:2" x14ac:dyDescent="0.2">
      <c r="A352" s="112"/>
      <c r="B352" s="111"/>
    </row>
    <row r="353" spans="1:2" x14ac:dyDescent="0.2">
      <c r="A353" s="112"/>
      <c r="B353" s="111"/>
    </row>
    <row r="354" spans="1:2" x14ac:dyDescent="0.2">
      <c r="A354" s="112"/>
      <c r="B354" s="111"/>
    </row>
    <row r="355" spans="1:2" x14ac:dyDescent="0.2">
      <c r="A355" s="112"/>
      <c r="B355" s="111"/>
    </row>
    <row r="356" spans="1:2" x14ac:dyDescent="0.2">
      <c r="A356" s="112"/>
      <c r="B356" s="111"/>
    </row>
    <row r="357" spans="1:2" x14ac:dyDescent="0.2">
      <c r="A357" s="112"/>
      <c r="B357" s="111"/>
    </row>
    <row r="358" spans="1:2" x14ac:dyDescent="0.2">
      <c r="A358" s="112"/>
      <c r="B358" s="111"/>
    </row>
    <row r="359" spans="1:2" x14ac:dyDescent="0.2">
      <c r="A359" s="112"/>
      <c r="B359" s="111"/>
    </row>
    <row r="360" spans="1:2" x14ac:dyDescent="0.2">
      <c r="A360" s="112"/>
      <c r="B360" s="111"/>
    </row>
    <row r="361" spans="1:2" x14ac:dyDescent="0.2">
      <c r="A361" s="112"/>
      <c r="B361" s="111"/>
    </row>
    <row r="362" spans="1:2" x14ac:dyDescent="0.2">
      <c r="A362" s="112"/>
      <c r="B362" s="111"/>
    </row>
    <row r="363" spans="1:2" x14ac:dyDescent="0.2">
      <c r="A363" s="112"/>
      <c r="B363" s="111"/>
    </row>
    <row r="364" spans="1:2" x14ac:dyDescent="0.2">
      <c r="A364" s="112"/>
      <c r="B364" s="111"/>
    </row>
    <row r="365" spans="1:2" x14ac:dyDescent="0.2">
      <c r="A365" s="112"/>
      <c r="B365" s="111"/>
    </row>
    <row r="366" spans="1:2" x14ac:dyDescent="0.2">
      <c r="A366" s="112"/>
      <c r="B366" s="111"/>
    </row>
    <row r="367" spans="1:2" x14ac:dyDescent="0.2">
      <c r="A367" s="112"/>
      <c r="B367" s="111"/>
    </row>
    <row r="368" spans="1:2" x14ac:dyDescent="0.2">
      <c r="A368" s="112"/>
      <c r="B368" s="111"/>
    </row>
    <row r="369" spans="1:2" x14ac:dyDescent="0.2">
      <c r="A369" s="112"/>
      <c r="B369" s="111"/>
    </row>
    <row r="370" spans="1:2" x14ac:dyDescent="0.2">
      <c r="A370" s="112"/>
      <c r="B370" s="111"/>
    </row>
    <row r="371" spans="1:2" x14ac:dyDescent="0.2">
      <c r="A371" s="112"/>
      <c r="B371" s="111"/>
    </row>
    <row r="372" spans="1:2" x14ac:dyDescent="0.2">
      <c r="A372" s="112"/>
      <c r="B372" s="111"/>
    </row>
    <row r="373" spans="1:2" x14ac:dyDescent="0.2">
      <c r="A373" s="112"/>
      <c r="B373" s="111"/>
    </row>
    <row r="374" spans="1:2" x14ac:dyDescent="0.2">
      <c r="A374" s="112"/>
      <c r="B374" s="111"/>
    </row>
    <row r="375" spans="1:2" x14ac:dyDescent="0.2">
      <c r="A375" s="8"/>
      <c r="B375" s="8"/>
    </row>
    <row r="376" spans="1:2" x14ac:dyDescent="0.2">
      <c r="A376" s="8"/>
      <c r="B376" s="8"/>
    </row>
    <row r="377" spans="1:2" x14ac:dyDescent="0.2">
      <c r="A377" s="8"/>
      <c r="B377" s="8"/>
    </row>
    <row r="378" spans="1:2" x14ac:dyDescent="0.2">
      <c r="A378" s="8"/>
      <c r="B378" s="8"/>
    </row>
    <row r="379" spans="1:2" x14ac:dyDescent="0.2">
      <c r="A379" s="8"/>
      <c r="B379" s="8"/>
    </row>
    <row r="380" spans="1:2" x14ac:dyDescent="0.2">
      <c r="A380" s="8"/>
      <c r="B380" s="8"/>
    </row>
    <row r="381" spans="1:2" x14ac:dyDescent="0.2">
      <c r="A381" s="8"/>
      <c r="B381" s="8"/>
    </row>
    <row r="382" spans="1:2" x14ac:dyDescent="0.2">
      <c r="A382" s="8"/>
      <c r="B382" s="8"/>
    </row>
    <row r="383" spans="1:2" x14ac:dyDescent="0.2">
      <c r="A383" s="8"/>
      <c r="B383" s="8"/>
    </row>
    <row r="384" spans="1:2" x14ac:dyDescent="0.2">
      <c r="A384" s="8"/>
      <c r="B384" s="8"/>
    </row>
    <row r="385" spans="1:2" x14ac:dyDescent="0.2">
      <c r="A385" s="8"/>
      <c r="B385" s="8"/>
    </row>
    <row r="386" spans="1:2" x14ac:dyDescent="0.2">
      <c r="A386" s="8"/>
      <c r="B386" s="8"/>
    </row>
    <row r="387" spans="1:2" x14ac:dyDescent="0.2">
      <c r="A387" s="8"/>
      <c r="B387" s="8"/>
    </row>
    <row r="388" spans="1:2" x14ac:dyDescent="0.2">
      <c r="A388" s="8"/>
      <c r="B388" s="8"/>
    </row>
    <row r="389" spans="1:2" x14ac:dyDescent="0.2">
      <c r="A389" s="8"/>
      <c r="B389" s="8"/>
    </row>
    <row r="390" spans="1:2" x14ac:dyDescent="0.2">
      <c r="A390" s="8"/>
      <c r="B390" s="8"/>
    </row>
    <row r="391" spans="1:2" x14ac:dyDescent="0.2">
      <c r="A391" s="8"/>
      <c r="B391" s="8"/>
    </row>
    <row r="392" spans="1:2" x14ac:dyDescent="0.2">
      <c r="A392" s="8"/>
      <c r="B392" s="8"/>
    </row>
    <row r="393" spans="1:2" x14ac:dyDescent="0.2">
      <c r="A393" s="8"/>
      <c r="B393" s="8"/>
    </row>
    <row r="394" spans="1:2" x14ac:dyDescent="0.2">
      <c r="B394" s="8"/>
    </row>
    <row r="395" spans="1:2" x14ac:dyDescent="0.2">
      <c r="B395" s="8"/>
    </row>
    <row r="396" spans="1:2" x14ac:dyDescent="0.2">
      <c r="B396" s="8"/>
    </row>
    <row r="397" spans="1:2" x14ac:dyDescent="0.2">
      <c r="B397" s="8"/>
    </row>
    <row r="398" spans="1:2" x14ac:dyDescent="0.2">
      <c r="B398" s="8"/>
    </row>
    <row r="399" spans="1:2" x14ac:dyDescent="0.2">
      <c r="B399" s="8"/>
    </row>
    <row r="400" spans="1:2" x14ac:dyDescent="0.2">
      <c r="B400" s="8"/>
    </row>
    <row r="401" spans="2:2" x14ac:dyDescent="0.2">
      <c r="B401" s="8"/>
    </row>
    <row r="402" spans="2:2" x14ac:dyDescent="0.2">
      <c r="B402" s="8"/>
    </row>
    <row r="403" spans="2:2" x14ac:dyDescent="0.2">
      <c r="B403" s="8"/>
    </row>
    <row r="404" spans="2:2" x14ac:dyDescent="0.2">
      <c r="B404" s="8"/>
    </row>
    <row r="405" spans="2:2" x14ac:dyDescent="0.2">
      <c r="B405" s="8"/>
    </row>
    <row r="406" spans="2:2" x14ac:dyDescent="0.2">
      <c r="B406" s="8"/>
    </row>
    <row r="407" spans="2:2" x14ac:dyDescent="0.2">
      <c r="B407" s="8"/>
    </row>
    <row r="408" spans="2:2" x14ac:dyDescent="0.2">
      <c r="B408" s="8"/>
    </row>
    <row r="409" spans="2:2" x14ac:dyDescent="0.2">
      <c r="B409" s="8"/>
    </row>
    <row r="410" spans="2:2" x14ac:dyDescent="0.2">
      <c r="B410" s="8"/>
    </row>
    <row r="411" spans="2:2" x14ac:dyDescent="0.2">
      <c r="B411" s="8"/>
    </row>
    <row r="412" spans="2:2" x14ac:dyDescent="0.2">
      <c r="B412" s="8"/>
    </row>
    <row r="413" spans="2:2" x14ac:dyDescent="0.2">
      <c r="B413" s="8"/>
    </row>
    <row r="414" spans="2:2" x14ac:dyDescent="0.2">
      <c r="B414" s="8"/>
    </row>
    <row r="415" spans="2:2" x14ac:dyDescent="0.2">
      <c r="B415" s="8"/>
    </row>
    <row r="416" spans="2:2" x14ac:dyDescent="0.2">
      <c r="B416" s="8"/>
    </row>
  </sheetData>
  <sortState ref="B3:AC176">
    <sortCondition ref="D3:D40"/>
  </sortState>
  <mergeCells count="1">
    <mergeCell ref="F1:T1"/>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Tamara Williams</cp:lastModifiedBy>
  <dcterms:created xsi:type="dcterms:W3CDTF">2017-04-13T00:44:15Z</dcterms:created>
  <dcterms:modified xsi:type="dcterms:W3CDTF">2018-05-11T17:29:30Z</dcterms:modified>
</cp:coreProperties>
</file>