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tamucs-my.sharepoint.com/personal/shana_tamu_edu/Documents/TEAC/Schedule F24/"/>
    </mc:Choice>
  </mc:AlternateContent>
  <xr:revisionPtr revIDLastSave="10" documentId="11_3D7221DB29ACA2FC7943D2CCE2B21EF645F656D0" xr6:coauthVersionLast="47" xr6:coauthVersionMax="47" xr10:uidLastSave="{AD3E05D3-C213-40BE-9ED6-B9CB73A96A6C}"/>
  <bookViews>
    <workbookView xWindow="-98" yWindow="-98" windowWidth="20715" windowHeight="13155" xr2:uid="{00000000-000D-0000-FFFF-FFFF00000000}"/>
  </bookViews>
  <sheets>
    <sheet name="2024F TEAC" sheetId="1" r:id="rId1"/>
    <sheet name="BLOCKS" sheetId="2" r:id="rId2"/>
    <sheet name="Prereq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3" i="2" l="1"/>
  <c r="A117" i="2"/>
  <c r="A111" i="2"/>
  <c r="B114" i="2" l="1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14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08" i="2"/>
  <c r="A107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2" i="2"/>
  <c r="A100" i="2"/>
  <c r="A101" i="2"/>
  <c r="B92" i="2"/>
  <c r="B99" i="2" s="1"/>
  <c r="C92" i="2"/>
  <c r="C99" i="2" s="1"/>
  <c r="D92" i="2"/>
  <c r="D99" i="2" s="1"/>
  <c r="E92" i="2"/>
  <c r="E99" i="2" s="1"/>
  <c r="F92" i="2"/>
  <c r="F99" i="2" s="1"/>
  <c r="G92" i="2"/>
  <c r="G99" i="2" s="1"/>
  <c r="H92" i="2"/>
  <c r="H99" i="2" s="1"/>
  <c r="I92" i="2"/>
  <c r="I99" i="2" s="1"/>
  <c r="J92" i="2"/>
  <c r="J99" i="2" s="1"/>
  <c r="K92" i="2"/>
  <c r="K99" i="2" s="1"/>
  <c r="L92" i="2"/>
  <c r="L99" i="2" s="1"/>
  <c r="M92" i="2"/>
  <c r="M99" i="2" s="1"/>
  <c r="N92" i="2"/>
  <c r="N99" i="2" s="1"/>
  <c r="O92" i="2"/>
  <c r="O99" i="2" s="1"/>
  <c r="P92" i="2"/>
  <c r="P99" i="2" s="1"/>
  <c r="Q92" i="2"/>
  <c r="Q99" i="2" s="1"/>
  <c r="R92" i="2"/>
  <c r="R99" i="2" s="1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95" i="2"/>
  <c r="A94" i="2"/>
  <c r="A93" i="2"/>
  <c r="A92" i="2"/>
  <c r="A99" i="2" s="1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88" i="2"/>
  <c r="B77" i="2"/>
  <c r="B84" i="2" s="1"/>
  <c r="C77" i="2"/>
  <c r="C84" i="2" s="1"/>
  <c r="D77" i="2"/>
  <c r="D84" i="2" s="1"/>
  <c r="E77" i="2"/>
  <c r="E84" i="2" s="1"/>
  <c r="F77" i="2"/>
  <c r="F84" i="2" s="1"/>
  <c r="G77" i="2"/>
  <c r="G84" i="2" s="1"/>
  <c r="H77" i="2"/>
  <c r="H84" i="2" s="1"/>
  <c r="I77" i="2"/>
  <c r="I84" i="2" s="1"/>
  <c r="J77" i="2"/>
  <c r="J84" i="2" s="1"/>
  <c r="K77" i="2"/>
  <c r="K84" i="2" s="1"/>
  <c r="L77" i="2"/>
  <c r="L84" i="2" s="1"/>
  <c r="M77" i="2"/>
  <c r="M84" i="2" s="1"/>
  <c r="N77" i="2"/>
  <c r="N84" i="2" s="1"/>
  <c r="O77" i="2"/>
  <c r="O84" i="2" s="1"/>
  <c r="P77" i="2"/>
  <c r="P84" i="2" s="1"/>
  <c r="Q77" i="2"/>
  <c r="Q84" i="2" s="1"/>
  <c r="R77" i="2"/>
  <c r="R84" i="2" s="1"/>
  <c r="B78" i="2"/>
  <c r="B85" i="2" s="1"/>
  <c r="C78" i="2"/>
  <c r="C85" i="2" s="1"/>
  <c r="D78" i="2"/>
  <c r="D85" i="2" s="1"/>
  <c r="E78" i="2"/>
  <c r="E85" i="2" s="1"/>
  <c r="F78" i="2"/>
  <c r="F85" i="2" s="1"/>
  <c r="G78" i="2"/>
  <c r="G85" i="2" s="1"/>
  <c r="H78" i="2"/>
  <c r="H85" i="2" s="1"/>
  <c r="I78" i="2"/>
  <c r="I85" i="2" s="1"/>
  <c r="J78" i="2"/>
  <c r="J85" i="2" s="1"/>
  <c r="K78" i="2"/>
  <c r="K85" i="2" s="1"/>
  <c r="L78" i="2"/>
  <c r="L85" i="2" s="1"/>
  <c r="M78" i="2"/>
  <c r="M85" i="2" s="1"/>
  <c r="N78" i="2"/>
  <c r="N85" i="2" s="1"/>
  <c r="O78" i="2"/>
  <c r="O85" i="2" s="1"/>
  <c r="P78" i="2"/>
  <c r="P85" i="2" s="1"/>
  <c r="Q78" i="2"/>
  <c r="Q85" i="2" s="1"/>
  <c r="R78" i="2"/>
  <c r="R85" i="2" s="1"/>
  <c r="B79" i="2"/>
  <c r="B86" i="2" s="1"/>
  <c r="C79" i="2"/>
  <c r="C86" i="2" s="1"/>
  <c r="D79" i="2"/>
  <c r="D86" i="2" s="1"/>
  <c r="E79" i="2"/>
  <c r="E86" i="2" s="1"/>
  <c r="F79" i="2"/>
  <c r="F86" i="2" s="1"/>
  <c r="G79" i="2"/>
  <c r="G86" i="2" s="1"/>
  <c r="H79" i="2"/>
  <c r="H86" i="2" s="1"/>
  <c r="I79" i="2"/>
  <c r="I86" i="2" s="1"/>
  <c r="J79" i="2"/>
  <c r="J86" i="2" s="1"/>
  <c r="K79" i="2"/>
  <c r="K86" i="2" s="1"/>
  <c r="L79" i="2"/>
  <c r="L86" i="2" s="1"/>
  <c r="M79" i="2"/>
  <c r="M86" i="2" s="1"/>
  <c r="N79" i="2"/>
  <c r="N86" i="2" s="1"/>
  <c r="O79" i="2"/>
  <c r="O86" i="2" s="1"/>
  <c r="P79" i="2"/>
  <c r="P86" i="2" s="1"/>
  <c r="Q79" i="2"/>
  <c r="Q86" i="2" s="1"/>
  <c r="R79" i="2"/>
  <c r="R86" i="2" s="1"/>
  <c r="B80" i="2"/>
  <c r="B87" i="2" s="1"/>
  <c r="C80" i="2"/>
  <c r="C87" i="2" s="1"/>
  <c r="D80" i="2"/>
  <c r="D87" i="2" s="1"/>
  <c r="E80" i="2"/>
  <c r="E87" i="2" s="1"/>
  <c r="F80" i="2"/>
  <c r="F87" i="2" s="1"/>
  <c r="G80" i="2"/>
  <c r="G87" i="2" s="1"/>
  <c r="H80" i="2"/>
  <c r="H87" i="2" s="1"/>
  <c r="I80" i="2"/>
  <c r="I87" i="2" s="1"/>
  <c r="J80" i="2"/>
  <c r="J87" i="2" s="1"/>
  <c r="K80" i="2"/>
  <c r="K87" i="2" s="1"/>
  <c r="L80" i="2"/>
  <c r="L87" i="2" s="1"/>
  <c r="M80" i="2"/>
  <c r="M87" i="2" s="1"/>
  <c r="N80" i="2"/>
  <c r="N87" i="2" s="1"/>
  <c r="O80" i="2"/>
  <c r="O87" i="2" s="1"/>
  <c r="P80" i="2"/>
  <c r="P87" i="2" s="1"/>
  <c r="Q80" i="2"/>
  <c r="Q87" i="2" s="1"/>
  <c r="R80" i="2"/>
  <c r="R87" i="2" s="1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1" i="2"/>
  <c r="A80" i="2"/>
  <c r="A87" i="2" s="1"/>
  <c r="A79" i="2"/>
  <c r="A86" i="2" s="1"/>
  <c r="A78" i="2"/>
  <c r="A85" i="2" s="1"/>
  <c r="A77" i="2"/>
  <c r="A84" i="2" s="1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3" i="2"/>
  <c r="A72" i="2"/>
  <c r="A71" i="2"/>
  <c r="A70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59" i="2"/>
  <c r="A58" i="2"/>
  <c r="A57" i="2"/>
  <c r="A56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4" i="2"/>
  <c r="A42" i="2"/>
  <c r="A41" i="2"/>
  <c r="B33" i="2"/>
  <c r="B40" i="2" s="1"/>
  <c r="C33" i="2"/>
  <c r="C40" i="2" s="1"/>
  <c r="D33" i="2"/>
  <c r="D40" i="2" s="1"/>
  <c r="E33" i="2"/>
  <c r="E40" i="2" s="1"/>
  <c r="F33" i="2"/>
  <c r="F40" i="2" s="1"/>
  <c r="G33" i="2"/>
  <c r="G40" i="2" s="1"/>
  <c r="H33" i="2"/>
  <c r="H40" i="2" s="1"/>
  <c r="I33" i="2"/>
  <c r="I40" i="2" s="1"/>
  <c r="J33" i="2"/>
  <c r="J40" i="2" s="1"/>
  <c r="K33" i="2"/>
  <c r="K40" i="2" s="1"/>
  <c r="L33" i="2"/>
  <c r="L40" i="2" s="1"/>
  <c r="M33" i="2"/>
  <c r="M40" i="2" s="1"/>
  <c r="N33" i="2"/>
  <c r="N40" i="2" s="1"/>
  <c r="O33" i="2"/>
  <c r="O40" i="2" s="1"/>
  <c r="P33" i="2"/>
  <c r="P40" i="2" s="1"/>
  <c r="Q33" i="2"/>
  <c r="Q40" i="2" s="1"/>
  <c r="R33" i="2"/>
  <c r="R40" i="2" s="1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B36" i="2"/>
  <c r="B43" i="2" s="1"/>
  <c r="C36" i="2"/>
  <c r="C43" i="2" s="1"/>
  <c r="D36" i="2"/>
  <c r="D43" i="2" s="1"/>
  <c r="E36" i="2"/>
  <c r="E43" i="2" s="1"/>
  <c r="F36" i="2"/>
  <c r="F43" i="2" s="1"/>
  <c r="G36" i="2"/>
  <c r="G43" i="2" s="1"/>
  <c r="H36" i="2"/>
  <c r="H43" i="2" s="1"/>
  <c r="I36" i="2"/>
  <c r="I43" i="2" s="1"/>
  <c r="J36" i="2"/>
  <c r="J43" i="2" s="1"/>
  <c r="K36" i="2"/>
  <c r="K43" i="2" s="1"/>
  <c r="L36" i="2"/>
  <c r="L43" i="2" s="1"/>
  <c r="M36" i="2"/>
  <c r="M43" i="2" s="1"/>
  <c r="N36" i="2"/>
  <c r="N43" i="2" s="1"/>
  <c r="O36" i="2"/>
  <c r="O43" i="2" s="1"/>
  <c r="P36" i="2"/>
  <c r="P43" i="2" s="1"/>
  <c r="Q36" i="2"/>
  <c r="Q43" i="2" s="1"/>
  <c r="R36" i="2"/>
  <c r="R43" i="2" s="1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7" i="2"/>
  <c r="A36" i="2"/>
  <c r="A43" i="2" s="1"/>
  <c r="A35" i="2"/>
  <c r="A34" i="2"/>
  <c r="A33" i="2"/>
  <c r="A40" i="2" s="1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29" i="2"/>
  <c r="A26" i="2"/>
  <c r="B18" i="2"/>
  <c r="B25" i="2" s="1"/>
  <c r="C18" i="2"/>
  <c r="C25" i="2" s="1"/>
  <c r="D18" i="2"/>
  <c r="D25" i="2" s="1"/>
  <c r="E18" i="2"/>
  <c r="E25" i="2" s="1"/>
  <c r="F18" i="2"/>
  <c r="F25" i="2" s="1"/>
  <c r="G18" i="2"/>
  <c r="G25" i="2" s="1"/>
  <c r="H18" i="2"/>
  <c r="H25" i="2" s="1"/>
  <c r="I18" i="2"/>
  <c r="I25" i="2" s="1"/>
  <c r="J18" i="2"/>
  <c r="J25" i="2" s="1"/>
  <c r="K18" i="2"/>
  <c r="K25" i="2" s="1"/>
  <c r="L18" i="2"/>
  <c r="L25" i="2" s="1"/>
  <c r="M18" i="2"/>
  <c r="M25" i="2" s="1"/>
  <c r="N18" i="2"/>
  <c r="N25" i="2" s="1"/>
  <c r="O18" i="2"/>
  <c r="O25" i="2" s="1"/>
  <c r="P18" i="2"/>
  <c r="P25" i="2" s="1"/>
  <c r="Q18" i="2"/>
  <c r="Q25" i="2" s="1"/>
  <c r="R18" i="2"/>
  <c r="R25" i="2" s="1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B20" i="2"/>
  <c r="B27" i="2" s="1"/>
  <c r="C20" i="2"/>
  <c r="C27" i="2" s="1"/>
  <c r="D20" i="2"/>
  <c r="D27" i="2" s="1"/>
  <c r="E20" i="2"/>
  <c r="E27" i="2" s="1"/>
  <c r="F20" i="2"/>
  <c r="F27" i="2" s="1"/>
  <c r="G20" i="2"/>
  <c r="G27" i="2" s="1"/>
  <c r="H20" i="2"/>
  <c r="H27" i="2" s="1"/>
  <c r="I20" i="2"/>
  <c r="I27" i="2" s="1"/>
  <c r="J20" i="2"/>
  <c r="J27" i="2" s="1"/>
  <c r="K20" i="2"/>
  <c r="K27" i="2" s="1"/>
  <c r="L20" i="2"/>
  <c r="L27" i="2" s="1"/>
  <c r="M20" i="2"/>
  <c r="M27" i="2" s="1"/>
  <c r="N20" i="2"/>
  <c r="N27" i="2" s="1"/>
  <c r="O20" i="2"/>
  <c r="O27" i="2" s="1"/>
  <c r="P20" i="2"/>
  <c r="P27" i="2" s="1"/>
  <c r="Q20" i="2"/>
  <c r="Q27" i="2" s="1"/>
  <c r="R20" i="2"/>
  <c r="R27" i="2" s="1"/>
  <c r="B21" i="2"/>
  <c r="B28" i="2" s="1"/>
  <c r="C21" i="2"/>
  <c r="C28" i="2" s="1"/>
  <c r="D21" i="2"/>
  <c r="D28" i="2" s="1"/>
  <c r="E21" i="2"/>
  <c r="E28" i="2" s="1"/>
  <c r="F21" i="2"/>
  <c r="F28" i="2" s="1"/>
  <c r="G21" i="2"/>
  <c r="G28" i="2" s="1"/>
  <c r="H21" i="2"/>
  <c r="H28" i="2" s="1"/>
  <c r="I21" i="2"/>
  <c r="I28" i="2" s="1"/>
  <c r="J21" i="2"/>
  <c r="J28" i="2" s="1"/>
  <c r="K21" i="2"/>
  <c r="K28" i="2" s="1"/>
  <c r="L21" i="2"/>
  <c r="L28" i="2" s="1"/>
  <c r="M21" i="2"/>
  <c r="M28" i="2" s="1"/>
  <c r="N21" i="2"/>
  <c r="N28" i="2" s="1"/>
  <c r="O21" i="2"/>
  <c r="O28" i="2" s="1"/>
  <c r="P21" i="2"/>
  <c r="P28" i="2" s="1"/>
  <c r="Q21" i="2"/>
  <c r="Q28" i="2" s="1"/>
  <c r="R21" i="2"/>
  <c r="R28" i="2" s="1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2" i="2"/>
  <c r="A21" i="2"/>
  <c r="A28" i="2" s="1"/>
  <c r="A20" i="2"/>
  <c r="A27" i="2" s="1"/>
  <c r="A19" i="2"/>
  <c r="A18" i="2"/>
  <c r="A25" i="2" s="1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5" i="2"/>
  <c r="A13" i="2"/>
  <c r="A12" i="2"/>
  <c r="B4" i="2"/>
  <c r="B11" i="2" s="1"/>
  <c r="C4" i="2"/>
  <c r="C11" i="2" s="1"/>
  <c r="D4" i="2"/>
  <c r="D11" i="2" s="1"/>
  <c r="E4" i="2"/>
  <c r="E11" i="2" s="1"/>
  <c r="F4" i="2"/>
  <c r="F11" i="2" s="1"/>
  <c r="G4" i="2"/>
  <c r="G11" i="2" s="1"/>
  <c r="H4" i="2"/>
  <c r="H11" i="2" s="1"/>
  <c r="I4" i="2"/>
  <c r="I11" i="2" s="1"/>
  <c r="J4" i="2"/>
  <c r="J11" i="2" s="1"/>
  <c r="K4" i="2"/>
  <c r="K11" i="2" s="1"/>
  <c r="L4" i="2"/>
  <c r="L11" i="2" s="1"/>
  <c r="M4" i="2"/>
  <c r="M11" i="2" s="1"/>
  <c r="N4" i="2"/>
  <c r="N11" i="2" s="1"/>
  <c r="O4" i="2"/>
  <c r="O11" i="2" s="1"/>
  <c r="P4" i="2"/>
  <c r="P11" i="2" s="1"/>
  <c r="Q4" i="2"/>
  <c r="Q11" i="2" s="1"/>
  <c r="R4" i="2"/>
  <c r="R11" i="2" s="1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B7" i="2"/>
  <c r="B14" i="2" s="1"/>
  <c r="C7" i="2"/>
  <c r="C14" i="2" s="1"/>
  <c r="D7" i="2"/>
  <c r="D14" i="2" s="1"/>
  <c r="E7" i="2"/>
  <c r="E14" i="2" s="1"/>
  <c r="F7" i="2"/>
  <c r="F14" i="2" s="1"/>
  <c r="G7" i="2"/>
  <c r="G14" i="2" s="1"/>
  <c r="H7" i="2"/>
  <c r="H14" i="2" s="1"/>
  <c r="I7" i="2"/>
  <c r="I14" i="2" s="1"/>
  <c r="J7" i="2"/>
  <c r="J14" i="2" s="1"/>
  <c r="K7" i="2"/>
  <c r="K14" i="2" s="1"/>
  <c r="L7" i="2"/>
  <c r="L14" i="2" s="1"/>
  <c r="M7" i="2"/>
  <c r="M14" i="2" s="1"/>
  <c r="N7" i="2"/>
  <c r="N14" i="2" s="1"/>
  <c r="O7" i="2"/>
  <c r="O14" i="2" s="1"/>
  <c r="P7" i="2"/>
  <c r="P14" i="2" s="1"/>
  <c r="Q7" i="2"/>
  <c r="Q14" i="2" s="1"/>
  <c r="R7" i="2"/>
  <c r="R14" i="2" s="1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8" i="2"/>
  <c r="A7" i="2"/>
  <c r="A14" i="2" s="1"/>
  <c r="A6" i="2"/>
  <c r="A5" i="2"/>
  <c r="A4" i="2"/>
  <c r="A11" i="2" s="1"/>
  <c r="A105" i="2" l="1"/>
  <c r="A98" i="2"/>
  <c r="A91" i="2"/>
  <c r="A8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3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49" i="2"/>
  <c r="A68" i="2"/>
  <c r="A61" i="2"/>
  <c r="A54" i="2"/>
  <c r="A47" i="2"/>
  <c r="A39" i="2"/>
  <c r="A32" i="2"/>
  <c r="A76" i="2"/>
  <c r="K120" i="2"/>
  <c r="A24" i="2"/>
  <c r="A17" i="2"/>
  <c r="A10" i="2"/>
  <c r="A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6" i="2"/>
  <c r="A125" i="2"/>
  <c r="A124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B120" i="2"/>
  <c r="C120" i="2"/>
  <c r="D120" i="2"/>
  <c r="E120" i="2"/>
  <c r="F120" i="2"/>
  <c r="G120" i="2"/>
  <c r="H120" i="2"/>
  <c r="I120" i="2"/>
  <c r="J120" i="2"/>
  <c r="L120" i="2"/>
  <c r="M120" i="2"/>
  <c r="N120" i="2"/>
  <c r="O120" i="2"/>
  <c r="P120" i="2"/>
  <c r="Q120" i="2"/>
  <c r="R120" i="2"/>
  <c r="A120" i="2"/>
  <c r="A119" i="2"/>
  <c r="A118" i="2"/>
  <c r="B106" i="2"/>
  <c r="C106" i="2"/>
  <c r="D106" i="2"/>
  <c r="E106" i="2"/>
  <c r="F106" i="2"/>
  <c r="G106" i="2"/>
  <c r="H106" i="2"/>
  <c r="I106" i="2"/>
  <c r="J106" i="2"/>
  <c r="K106" i="2"/>
  <c r="K112" i="2" s="1"/>
  <c r="L106" i="2"/>
  <c r="M106" i="2"/>
  <c r="N106" i="2"/>
  <c r="O106" i="2"/>
  <c r="P106" i="2"/>
  <c r="Q106" i="2"/>
  <c r="R106" i="2"/>
  <c r="B66" i="2" l="1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6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5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4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0" i="2"/>
  <c r="A51" i="2"/>
  <c r="A52" i="2"/>
  <c r="A48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3" i="2"/>
  <c r="B112" i="2"/>
  <c r="C112" i="2"/>
  <c r="D112" i="2"/>
  <c r="E112" i="2"/>
  <c r="F112" i="2"/>
  <c r="G112" i="2"/>
  <c r="H112" i="2"/>
  <c r="I112" i="2"/>
  <c r="J112" i="2"/>
  <c r="L112" i="2"/>
  <c r="M112" i="2"/>
  <c r="N112" i="2"/>
  <c r="O112" i="2"/>
  <c r="P112" i="2"/>
  <c r="Q112" i="2"/>
  <c r="R112" i="2"/>
  <c r="A106" i="2"/>
  <c r="A112" i="2" s="1"/>
  <c r="R55" i="2" l="1"/>
  <c r="R62" i="2" s="1"/>
  <c r="R69" i="2" s="1"/>
  <c r="P55" i="2"/>
  <c r="P62" i="2" s="1"/>
  <c r="P69" i="2" s="1"/>
  <c r="H55" i="2"/>
  <c r="H62" i="2" s="1"/>
  <c r="H69" i="2" s="1"/>
  <c r="O55" i="2"/>
  <c r="O62" i="2" s="1"/>
  <c r="O69" i="2" s="1"/>
  <c r="G55" i="2"/>
  <c r="G62" i="2" s="1"/>
  <c r="G69" i="2" s="1"/>
  <c r="B55" i="2"/>
  <c r="B62" i="2" s="1"/>
  <c r="B69" i="2" s="1"/>
  <c r="A55" i="2"/>
  <c r="A62" i="2" s="1"/>
  <c r="A69" i="2" s="1"/>
  <c r="Q55" i="2"/>
  <c r="Q62" i="2" s="1"/>
  <c r="Q69" i="2" s="1"/>
  <c r="M55" i="2"/>
  <c r="M62" i="2" s="1"/>
  <c r="M69" i="2" s="1"/>
  <c r="E55" i="2"/>
  <c r="E62" i="2" s="1"/>
  <c r="E69" i="2" s="1"/>
  <c r="I55" i="2"/>
  <c r="I62" i="2" s="1"/>
  <c r="I69" i="2" s="1"/>
  <c r="F55" i="2"/>
  <c r="F62" i="2" s="1"/>
  <c r="F69" i="2" s="1"/>
  <c r="L55" i="2"/>
  <c r="L62" i="2" s="1"/>
  <c r="L69" i="2" s="1"/>
  <c r="D55" i="2"/>
  <c r="D62" i="2" s="1"/>
  <c r="D69" i="2" s="1"/>
  <c r="J55" i="2"/>
  <c r="J62" i="2" s="1"/>
  <c r="J69" i="2" s="1"/>
  <c r="N55" i="2"/>
  <c r="N62" i="2" s="1"/>
  <c r="N69" i="2" s="1"/>
  <c r="K55" i="2"/>
  <c r="K62" i="2" s="1"/>
  <c r="K69" i="2" s="1"/>
  <c r="C55" i="2"/>
  <c r="C62" i="2" s="1"/>
  <c r="C69" i="2" s="1"/>
</calcChain>
</file>

<file path=xl/sharedStrings.xml><?xml version="1.0" encoding="utf-8"?>
<sst xmlns="http://schemas.openxmlformats.org/spreadsheetml/2006/main" count="449" uniqueCount="215">
  <si>
    <t>Term</t>
  </si>
  <si>
    <t>Dept Code</t>
  </si>
  <si>
    <t>Crse Id</t>
  </si>
  <si>
    <t xml:space="preserve">Sec Coreq Secs </t>
  </si>
  <si>
    <t>Syn</t>
  </si>
  <si>
    <t>Sec Name</t>
  </si>
  <si>
    <t>Short Title</t>
  </si>
  <si>
    <t>IM</t>
  </si>
  <si>
    <t>Bldg</t>
  </si>
  <si>
    <t>Room</t>
  </si>
  <si>
    <t>Days</t>
  </si>
  <si>
    <t>Start Time</t>
  </si>
  <si>
    <t>End Time</t>
  </si>
  <si>
    <t>Fac ID</t>
  </si>
  <si>
    <t>Faculty Name</t>
  </si>
  <si>
    <t>Crs Capacity</t>
  </si>
  <si>
    <t>Sec Cap</t>
  </si>
  <si>
    <t>Student Count</t>
  </si>
  <si>
    <t>NOTES</t>
  </si>
  <si>
    <t>224F000</t>
  </si>
  <si>
    <t xml:space="preserve">CHEM
</t>
  </si>
  <si>
    <t xml:space="preserve">517302
</t>
  </si>
  <si>
    <t>CHEM-1309-001</t>
  </si>
  <si>
    <t>Gen Chem Engr Lc</t>
  </si>
  <si>
    <t xml:space="preserve">1
</t>
  </si>
  <si>
    <t xml:space="preserve">HLC1
</t>
  </si>
  <si>
    <t xml:space="preserve">2101
</t>
  </si>
  <si>
    <t xml:space="preserve">MW
</t>
  </si>
  <si>
    <t xml:space="preserve"> 9:00 AM
</t>
  </si>
  <si>
    <t xml:space="preserve"> 10:20 AM
</t>
  </si>
  <si>
    <t xml:space="preserve">517519
</t>
  </si>
  <si>
    <t>CHEM-1109-005</t>
  </si>
  <si>
    <t>Gen Chem Engr Lb</t>
  </si>
  <si>
    <t xml:space="preserve">2
</t>
  </si>
  <si>
    <t xml:space="preserve">2109.00
</t>
  </si>
  <si>
    <t xml:space="preserve">M
</t>
  </si>
  <si>
    <t xml:space="preserve"> 10:30 AM
</t>
  </si>
  <si>
    <t xml:space="preserve"> 1:20 PM
</t>
  </si>
  <si>
    <t>CHEM-1109-006</t>
  </si>
  <si>
    <t xml:space="preserve">W
</t>
  </si>
  <si>
    <t xml:space="preserve">517306
</t>
  </si>
  <si>
    <t>CHEM-1309-002</t>
  </si>
  <si>
    <t xml:space="preserve">2102
</t>
  </si>
  <si>
    <t xml:space="preserve">TTh
</t>
  </si>
  <si>
    <t xml:space="preserve"> 11:00 AM
</t>
  </si>
  <si>
    <t xml:space="preserve"> 12:20 PM
</t>
  </si>
  <si>
    <t xml:space="preserve">517515
</t>
  </si>
  <si>
    <t>CHEM-1109-001</t>
  </si>
  <si>
    <t xml:space="preserve">T
</t>
  </si>
  <si>
    <t xml:space="preserve"> 8:00 AM
</t>
  </si>
  <si>
    <t xml:space="preserve"> 10:50 AM
</t>
  </si>
  <si>
    <t>CHEM-1109-003</t>
  </si>
  <si>
    <t xml:space="preserve">Th
</t>
  </si>
  <si>
    <t xml:space="preserve">517305
</t>
  </si>
  <si>
    <t>CHEM-1309-003</t>
  </si>
  <si>
    <t xml:space="preserve"> 12:30 PM
</t>
  </si>
  <si>
    <t xml:space="preserve"> 1:50 PM
</t>
  </si>
  <si>
    <t xml:space="preserve">517503
</t>
  </si>
  <si>
    <t>CHEM-1109-002</t>
  </si>
  <si>
    <t xml:space="preserve"> 2:00 PM
</t>
  </si>
  <si>
    <t xml:space="preserve"> 4:50 PM
</t>
  </si>
  <si>
    <t>CHEM-1109-004</t>
  </si>
  <si>
    <t>TTh</t>
  </si>
  <si>
    <t>T</t>
  </si>
  <si>
    <t>previously CHEM1311/1312 8 wk</t>
  </si>
  <si>
    <t xml:space="preserve">MATH
</t>
  </si>
  <si>
    <t>*</t>
  </si>
  <si>
    <t>MATH-2412-018</t>
  </si>
  <si>
    <t>PreCalculus</t>
  </si>
  <si>
    <t xml:space="preserve">2218
</t>
  </si>
  <si>
    <t xml:space="preserve"> 4:00 PM
</t>
  </si>
  <si>
    <t xml:space="preserve"> 5:45 PM
</t>
  </si>
  <si>
    <t>MATH-2412-029</t>
  </si>
  <si>
    <t>previously not EA section</t>
  </si>
  <si>
    <t>MW</t>
  </si>
  <si>
    <t>previously MATH-2413-017</t>
  </si>
  <si>
    <t>MATH-2413-008</t>
  </si>
  <si>
    <t>Calculus I</t>
  </si>
  <si>
    <t xml:space="preserve">2216
</t>
  </si>
  <si>
    <t xml:space="preserve"> 8:35 AM
</t>
  </si>
  <si>
    <t>MATH-2413-011</t>
  </si>
  <si>
    <t xml:space="preserve"> 10:55 AM
</t>
  </si>
  <si>
    <t xml:space="preserve"> 12:40 PM
</t>
  </si>
  <si>
    <t>MATH-2413-004</t>
  </si>
  <si>
    <t xml:space="preserve">2105
</t>
  </si>
  <si>
    <t xml:space="preserve"> 10:45 AM
</t>
  </si>
  <si>
    <t>MATH-2414-002</t>
  </si>
  <si>
    <t>Calculus II</t>
  </si>
  <si>
    <t xml:space="preserve">HLC2
</t>
  </si>
  <si>
    <t xml:space="preserve">2222
</t>
  </si>
  <si>
    <t xml:space="preserve"> 12:50 PM
</t>
  </si>
  <si>
    <t xml:space="preserve"> 2:35 PM
</t>
  </si>
  <si>
    <t>MATH-2414-004</t>
  </si>
  <si>
    <t xml:space="preserve">2209
</t>
  </si>
  <si>
    <t>MATH-2415-003</t>
  </si>
  <si>
    <t>Calculus III</t>
  </si>
  <si>
    <t xml:space="preserve"> 6:00 PM
</t>
  </si>
  <si>
    <t xml:space="preserve"> 7:45 PM
</t>
  </si>
  <si>
    <t>MATH-2415-004</t>
  </si>
  <si>
    <t xml:space="preserve">2202
</t>
  </si>
  <si>
    <t xml:space="preserve"> 8:10 AM
</t>
  </si>
  <si>
    <t xml:space="preserve"> 9:55 AM
</t>
  </si>
  <si>
    <t>MATH-2420-001</t>
  </si>
  <si>
    <t>Diff Equations</t>
  </si>
  <si>
    <t xml:space="preserve"> 10:05 AM
</t>
  </si>
  <si>
    <t xml:space="preserve"> 11:50 AM
</t>
  </si>
  <si>
    <t xml:space="preserve">PHYS
</t>
  </si>
  <si>
    <t>PHYS-2425-013</t>
  </si>
  <si>
    <t>Eng Phy I</t>
  </si>
  <si>
    <t xml:space="preserve">1
2
</t>
  </si>
  <si>
    <t xml:space="preserve">HLC1
HLC1
</t>
  </si>
  <si>
    <t xml:space="preserve">2202    
2116.00
</t>
  </si>
  <si>
    <t xml:space="preserve">MW     
MW
</t>
  </si>
  <si>
    <t xml:space="preserve"> 12:00 PM
 1:30 PM
</t>
  </si>
  <si>
    <t xml:space="preserve"> 1:20 PM
 2:50 PM
</t>
  </si>
  <si>
    <t>PHYS-2425-014</t>
  </si>
  <si>
    <t xml:space="preserve">2104    
2116.00
</t>
  </si>
  <si>
    <t xml:space="preserve"> 3:00 PM
 4:30 PM
</t>
  </si>
  <si>
    <t xml:space="preserve"> 4:20 PM
 5:50 PM
</t>
  </si>
  <si>
    <t>PHYS-2426-009</t>
  </si>
  <si>
    <t>Eng Phy II</t>
  </si>
  <si>
    <t xml:space="preserve">2403    
2116.00
</t>
  </si>
  <si>
    <t xml:space="preserve">TTh    
TTh
</t>
  </si>
  <si>
    <t>PHYS-2426-005</t>
  </si>
  <si>
    <t xml:space="preserve">1307    
2116.00
</t>
  </si>
  <si>
    <t xml:space="preserve"> 1:30 PM
 3:00 PM
</t>
  </si>
  <si>
    <t xml:space="preserve"> 2:50 PM
 4:20 PM
</t>
  </si>
  <si>
    <t>ENGR</t>
  </si>
  <si>
    <t>ENGR-102-559</t>
  </si>
  <si>
    <t>HLC4</t>
  </si>
  <si>
    <t>Shana Shaw</t>
  </si>
  <si>
    <t>ENGR-102-535</t>
  </si>
  <si>
    <t>CLEN</t>
  </si>
  <si>
    <t>CLEN-181-1</t>
  </si>
  <si>
    <t>M</t>
  </si>
  <si>
    <t>CLEN-181-2</t>
  </si>
  <si>
    <t>CLEN-181-3</t>
  </si>
  <si>
    <t>Larry O'Pella</t>
  </si>
  <si>
    <t>CLEN-181-4</t>
  </si>
  <si>
    <t>CLEN-181-5</t>
  </si>
  <si>
    <t>ONLINE</t>
  </si>
  <si>
    <t>W</t>
  </si>
  <si>
    <t>TBD</t>
  </si>
  <si>
    <t>CLEN-181-6</t>
  </si>
  <si>
    <t>CLEN-181-7</t>
  </si>
  <si>
    <t>T
T</t>
  </si>
  <si>
    <t>11:00 AM
3:00 PM</t>
  </si>
  <si>
    <t>11:50 AM
5:50 PM</t>
  </si>
  <si>
    <t>12:30 PM
11:00 AM</t>
  </si>
  <si>
    <t>1:20 PM
1:50 PM</t>
  </si>
  <si>
    <t>12:30 PM
3:00 PM</t>
  </si>
  <si>
    <t>11:20 PM
5:50 PM</t>
  </si>
  <si>
    <t xml:space="preserve">BLOCK </t>
  </si>
  <si>
    <t>Green</t>
  </si>
  <si>
    <t>Dark Green</t>
  </si>
  <si>
    <t>Orange1</t>
  </si>
  <si>
    <t>Orange2</t>
  </si>
  <si>
    <t>Light Gray</t>
  </si>
  <si>
    <t>Blue</t>
  </si>
  <si>
    <t>Typical Blocks</t>
  </si>
  <si>
    <t>Prerequisites</t>
  </si>
  <si>
    <t>102 181 2412 1309 1109</t>
  </si>
  <si>
    <t>none</t>
  </si>
  <si>
    <t>102 181 2413 1309 1109</t>
  </si>
  <si>
    <t>102 181 2414 1309 1109</t>
  </si>
  <si>
    <t>102 181 2415 1309 1109</t>
  </si>
  <si>
    <t>216 2414 2425</t>
  </si>
  <si>
    <t>216 2415 2426</t>
  </si>
  <si>
    <t>217 2415 2426</t>
  </si>
  <si>
    <t>217 2420 2426</t>
  </si>
  <si>
    <t>ENGR-216-560</t>
  </si>
  <si>
    <t>ENGR-217-575</t>
  </si>
  <si>
    <t>ENGR-217-576</t>
  </si>
  <si>
    <t>102, 2413</t>
  </si>
  <si>
    <t>102, 2414, 2425</t>
  </si>
  <si>
    <t>102, 216, 2414, 2425</t>
  </si>
  <si>
    <t>102, 216, 2415, 2425</t>
  </si>
  <si>
    <t>new section</t>
  </si>
  <si>
    <t>CHEM-1312-006</t>
  </si>
  <si>
    <t>CHEM 1112-008</t>
  </si>
  <si>
    <t>CHEM 1112-005</t>
  </si>
  <si>
    <t>CHEM-1309-007</t>
  </si>
  <si>
    <t>CHEM 1109-011</t>
  </si>
  <si>
    <t>CHEM 1109-012</t>
  </si>
  <si>
    <t>MATH-2412-017</t>
  </si>
  <si>
    <t>Yellow</t>
  </si>
  <si>
    <t>ENGR102 CLEN181 MATH2412 CHEM1309/1109</t>
  </si>
  <si>
    <t>ENGR102 CLEN181 MATH2413/4 CHEM1312/1112</t>
  </si>
  <si>
    <t>Brown</t>
  </si>
  <si>
    <t>ENGR102 CLEN181 MATH2413 CHEM1309/1109</t>
  </si>
  <si>
    <t>Salmon</t>
  </si>
  <si>
    <t>Red2</t>
  </si>
  <si>
    <t>Red1</t>
  </si>
  <si>
    <t>ENGR102 CLEN181 MATH2414 CHEM1309/1109</t>
  </si>
  <si>
    <t>Dark Gray</t>
  </si>
  <si>
    <t>ENGR102 CLEN181 MATH2414 PHYS2425</t>
  </si>
  <si>
    <t>Dark Blue</t>
  </si>
  <si>
    <t>Light Blue1</t>
  </si>
  <si>
    <t>ENGR102 CLEN181 MATH2415 PHYS2426</t>
  </si>
  <si>
    <t>ENGR216 MATH2414 PHYS2425</t>
  </si>
  <si>
    <t>Lavendar1</t>
  </si>
  <si>
    <t>Lavendar2</t>
  </si>
  <si>
    <t>ENGR216 MATH2415 PHYS2426</t>
  </si>
  <si>
    <t>ENGR217 MATH2415 PHYS2426</t>
  </si>
  <si>
    <t>ENGR217 MATH2420 PHYS2426</t>
  </si>
  <si>
    <t>Purple1</t>
  </si>
  <si>
    <t>Purple2</t>
  </si>
  <si>
    <t>Term 
Fall 24</t>
  </si>
  <si>
    <t>W
Th</t>
  </si>
  <si>
    <t xml:space="preserve">Classes </t>
  </si>
  <si>
    <t>MATH 2412 (PreCalculus), 2413 (Calc I), 2414 (Calc II), 2415 (Calc III), 2420 (DiffEq)</t>
  </si>
  <si>
    <t>CHEM 1309 (Chemistry), 1109 (Chemistry lab)</t>
  </si>
  <si>
    <t>PHYS 2425 (Eng Phys I), 2426 (Eng Phy II)</t>
  </si>
  <si>
    <t>CLEN 181 (TAMU student success)</t>
  </si>
  <si>
    <t>ENGR 102, 216, 217 (TAMU)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</si>
</sst>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21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rgb="FFC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vertical="center"/>
    </xf>
    <xf numFmtId="0" fontId="0" fillId="34" borderId="0" xfId="0" applyFill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right" vertical="center" wrapText="1"/>
    </xf>
    <xf numFmtId="164" fontId="0" fillId="34" borderId="0" xfId="0" applyNumberFormat="1" applyFill="1" applyAlignment="1">
      <alignment horizontal="right" vertical="center" wrapText="1"/>
    </xf>
    <xf numFmtId="16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vertical="top" wrapText="1"/>
    </xf>
    <xf numFmtId="2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35" borderId="0" xfId="0" applyFill="1"/>
    <xf numFmtId="0" fontId="0" fillId="35" borderId="0" xfId="0" quotePrefix="1" applyFill="1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7" fillId="0" borderId="0" xfId="0" applyFont="1"/>
    <xf numFmtId="0" fontId="20" fillId="36" borderId="11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0EC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63501</xdr:colOff>
      <xdr:row>2</xdr:row>
      <xdr:rowOff>9071</xdr:rowOff>
    </xdr:from>
    <xdr:to>
      <xdr:col>31</xdr:col>
      <xdr:colOff>503372</xdr:colOff>
      <xdr:row>25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1" y="625928"/>
          <a:ext cx="7733300" cy="4299858"/>
        </a:xfrm>
        <a:prstGeom prst="rect">
          <a:avLst/>
        </a:prstGeom>
      </xdr:spPr>
    </xdr:pic>
    <xdr:clientData/>
  </xdr:twoCellAnchor>
  <xdr:twoCellAnchor editAs="oneCell">
    <xdr:from>
      <xdr:col>19</xdr:col>
      <xdr:colOff>45356</xdr:colOff>
      <xdr:row>29</xdr:row>
      <xdr:rowOff>80754</xdr:rowOff>
    </xdr:from>
    <xdr:to>
      <xdr:col>28</xdr:col>
      <xdr:colOff>328357</xdr:colOff>
      <xdr:row>45</xdr:row>
      <xdr:rowOff>99785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73856" y="5718647"/>
          <a:ext cx="5753072" cy="2994459"/>
        </a:xfrm>
        <a:prstGeom prst="rect">
          <a:avLst/>
        </a:prstGeom>
      </xdr:spPr>
    </xdr:pic>
    <xdr:clientData/>
  </xdr:twoCellAnchor>
  <xdr:twoCellAnchor editAs="oneCell">
    <xdr:from>
      <xdr:col>19</xdr:col>
      <xdr:colOff>99784</xdr:colOff>
      <xdr:row>46</xdr:row>
      <xdr:rowOff>54703</xdr:rowOff>
    </xdr:from>
    <xdr:to>
      <xdr:col>33</xdr:col>
      <xdr:colOff>586047</xdr:colOff>
      <xdr:row>71</xdr:row>
      <xdr:rowOff>158750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8284" y="8853989"/>
          <a:ext cx="8995263" cy="4753154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40822</xdr:colOff>
      <xdr:row>72</xdr:row>
      <xdr:rowOff>31374</xdr:rowOff>
    </xdr:from>
    <xdr:to>
      <xdr:col>27</xdr:col>
      <xdr:colOff>576035</xdr:colOff>
      <xdr:row>87</xdr:row>
      <xdr:rowOff>92948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322" y="13665731"/>
          <a:ext cx="5397499" cy="2851038"/>
        </a:xfrm>
        <a:prstGeom prst="rect">
          <a:avLst/>
        </a:prstGeom>
      </xdr:spPr>
    </xdr:pic>
    <xdr:clientData/>
  </xdr:twoCellAnchor>
  <xdr:twoCellAnchor editAs="oneCell">
    <xdr:from>
      <xdr:col>18</xdr:col>
      <xdr:colOff>498929</xdr:colOff>
      <xdr:row>87</xdr:row>
      <xdr:rowOff>181449</xdr:rowOff>
    </xdr:from>
    <xdr:to>
      <xdr:col>25</xdr:col>
      <xdr:colOff>199223</xdr:colOff>
      <xdr:row>98</xdr:row>
      <xdr:rowOff>11499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9643" y="16605270"/>
          <a:ext cx="3954794" cy="2057086"/>
        </a:xfrm>
        <a:prstGeom prst="rect">
          <a:avLst/>
        </a:prstGeom>
      </xdr:spPr>
    </xdr:pic>
    <xdr:clientData/>
  </xdr:twoCellAnchor>
  <xdr:twoCellAnchor editAs="oneCell">
    <xdr:from>
      <xdr:col>25</xdr:col>
      <xdr:colOff>394605</xdr:colOff>
      <xdr:row>94</xdr:row>
      <xdr:rowOff>19611</xdr:rowOff>
    </xdr:from>
    <xdr:to>
      <xdr:col>31</xdr:col>
      <xdr:colOff>344713</xdr:colOff>
      <xdr:row>103</xdr:row>
      <xdr:rowOff>36542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9819" y="17745182"/>
          <a:ext cx="3596823" cy="2076146"/>
        </a:xfrm>
        <a:prstGeom prst="rect">
          <a:avLst/>
        </a:prstGeom>
      </xdr:spPr>
    </xdr:pic>
    <xdr:clientData/>
  </xdr:twoCellAnchor>
  <xdr:twoCellAnchor editAs="oneCell">
    <xdr:from>
      <xdr:col>18</xdr:col>
      <xdr:colOff>535214</xdr:colOff>
      <xdr:row>101</xdr:row>
      <xdr:rowOff>243984</xdr:rowOff>
    </xdr:from>
    <xdr:to>
      <xdr:col>24</xdr:col>
      <xdr:colOff>49892</xdr:colOff>
      <xdr:row>110</xdr:row>
      <xdr:rowOff>99261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5928" y="19452734"/>
          <a:ext cx="3161393" cy="2177563"/>
        </a:xfrm>
        <a:prstGeom prst="rect">
          <a:avLst/>
        </a:prstGeom>
      </xdr:spPr>
    </xdr:pic>
    <xdr:clientData/>
  </xdr:twoCellAnchor>
  <xdr:twoCellAnchor editAs="oneCell">
    <xdr:from>
      <xdr:col>25</xdr:col>
      <xdr:colOff>342922</xdr:colOff>
      <xdr:row>107</xdr:row>
      <xdr:rowOff>222250</xdr:rowOff>
    </xdr:from>
    <xdr:to>
      <xdr:col>30</xdr:col>
      <xdr:colOff>166007</xdr:colOff>
      <xdr:row>115</xdr:row>
      <xdr:rowOff>69403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18136" y="20995821"/>
          <a:ext cx="2862014" cy="1960796"/>
        </a:xfrm>
        <a:prstGeom prst="rect">
          <a:avLst/>
        </a:prstGeom>
      </xdr:spPr>
    </xdr:pic>
    <xdr:clientData/>
  </xdr:twoCellAnchor>
  <xdr:twoCellAnchor editAs="oneCell">
    <xdr:from>
      <xdr:col>18</xdr:col>
      <xdr:colOff>503465</xdr:colOff>
      <xdr:row>113</xdr:row>
      <xdr:rowOff>358356</xdr:rowOff>
    </xdr:from>
    <xdr:to>
      <xdr:col>24</xdr:col>
      <xdr:colOff>111578</xdr:colOff>
      <xdr:row>123</xdr:row>
      <xdr:rowOff>127704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4179" y="22664999"/>
          <a:ext cx="3254828" cy="2245848"/>
        </a:xfrm>
        <a:prstGeom prst="rect">
          <a:avLst/>
        </a:prstGeom>
      </xdr:spPr>
    </xdr:pic>
    <xdr:clientData/>
  </xdr:twoCellAnchor>
  <xdr:twoCellAnchor editAs="oneCell">
    <xdr:from>
      <xdr:col>25</xdr:col>
      <xdr:colOff>340178</xdr:colOff>
      <xdr:row>119</xdr:row>
      <xdr:rowOff>219837</xdr:rowOff>
    </xdr:from>
    <xdr:to>
      <xdr:col>31</xdr:col>
      <xdr:colOff>97969</xdr:colOff>
      <xdr:row>129</xdr:row>
      <xdr:rowOff>88462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15392" y="24059551"/>
          <a:ext cx="3404506" cy="23496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"/>
  <sheetViews>
    <sheetView tabSelected="1" zoomScale="130" zoomScaleNormal="130" workbookViewId="0">
      <pane ySplit="1" topLeftCell="A31" activePane="bottomLeft" state="frozen"/>
      <selection pane="bottomLeft" activeCell="J45" sqref="J45"/>
    </sheetView>
  </sheetViews>
  <sheetFormatPr defaultColWidth="8.53125" defaultRowHeight="14.25" x14ac:dyDescent="0.45"/>
  <cols>
    <col min="1" max="1" width="8.73046875" style="1" bestFit="1" customWidth="1"/>
    <col min="2" max="2" width="6" style="1" bestFit="1" customWidth="1"/>
    <col min="3" max="3" width="7" style="1" bestFit="1" customWidth="1"/>
    <col min="4" max="4" width="9.19921875" style="1" customWidth="1"/>
    <col min="5" max="5" width="6" style="1" bestFit="1" customWidth="1"/>
    <col min="6" max="6" width="18.796875" style="1" customWidth="1"/>
    <col min="7" max="7" width="22.796875" style="1" customWidth="1"/>
    <col min="8" max="8" width="3.46484375" style="2" bestFit="1" customWidth="1"/>
    <col min="9" max="9" width="12.53125" style="2" customWidth="1"/>
    <col min="10" max="10" width="10.796875" style="2" customWidth="1"/>
    <col min="11" max="11" width="4.796875" style="2" bestFit="1" customWidth="1"/>
    <col min="12" max="12" width="11.46484375" style="2" customWidth="1"/>
    <col min="13" max="13" width="11.53125" style="2" customWidth="1"/>
    <col min="14" max="14" width="7.53125" style="2" bestFit="1" customWidth="1"/>
    <col min="15" max="15" width="17.53125" style="1" bestFit="1" customWidth="1"/>
    <col min="16" max="16" width="10" style="2" customWidth="1"/>
    <col min="17" max="17" width="7.46484375" style="2" bestFit="1" customWidth="1"/>
    <col min="18" max="18" width="7.53125" style="2" bestFit="1" customWidth="1"/>
    <col min="19" max="19" width="8.53125" style="31"/>
    <col min="20" max="16384" width="8.53125" style="1"/>
  </cols>
  <sheetData>
    <row r="1" spans="1:19" s="5" customFormat="1" ht="28.5" x14ac:dyDescent="0.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5" t="s">
        <v>18</v>
      </c>
    </row>
    <row r="2" spans="1:19" s="5" customFormat="1" ht="28.5" x14ac:dyDescent="0.45">
      <c r="A2" s="5" t="s">
        <v>19</v>
      </c>
      <c r="B2" s="3" t="s">
        <v>20</v>
      </c>
      <c r="C2" s="5">
        <v>517302</v>
      </c>
      <c r="D2" s="5" t="s">
        <v>21</v>
      </c>
      <c r="E2" s="5">
        <v>93061</v>
      </c>
      <c r="F2" s="5" t="s">
        <v>22</v>
      </c>
      <c r="G2" s="5" t="s">
        <v>23</v>
      </c>
      <c r="H2" s="4" t="s">
        <v>24</v>
      </c>
      <c r="I2" s="4" t="s">
        <v>25</v>
      </c>
      <c r="J2" s="4" t="s">
        <v>26</v>
      </c>
      <c r="K2" s="4" t="s">
        <v>27</v>
      </c>
      <c r="L2" s="12" t="s">
        <v>28</v>
      </c>
      <c r="M2" s="12" t="s">
        <v>29</v>
      </c>
      <c r="N2" s="4"/>
      <c r="O2" s="4"/>
      <c r="P2" s="5">
        <v>36</v>
      </c>
      <c r="Q2" s="5">
        <v>0</v>
      </c>
      <c r="R2" s="7"/>
      <c r="S2" s="21"/>
    </row>
    <row r="3" spans="1:19" s="5" customFormat="1" ht="28.5" x14ac:dyDescent="0.45">
      <c r="A3" s="5" t="s">
        <v>19</v>
      </c>
      <c r="B3" s="3" t="s">
        <v>20</v>
      </c>
      <c r="C3" s="5">
        <v>517302</v>
      </c>
      <c r="D3" s="5" t="s">
        <v>30</v>
      </c>
      <c r="E3" s="5">
        <v>92850</v>
      </c>
      <c r="F3" s="5" t="s">
        <v>31</v>
      </c>
      <c r="G3" s="5" t="s">
        <v>32</v>
      </c>
      <c r="H3" s="4" t="s">
        <v>33</v>
      </c>
      <c r="I3" s="4" t="s">
        <v>25</v>
      </c>
      <c r="J3" s="4" t="s">
        <v>34</v>
      </c>
      <c r="K3" s="4" t="s">
        <v>35</v>
      </c>
      <c r="L3" s="12" t="s">
        <v>36</v>
      </c>
      <c r="M3" s="12" t="s">
        <v>37</v>
      </c>
      <c r="N3" s="4"/>
      <c r="O3" s="4"/>
      <c r="P3" s="5">
        <v>18</v>
      </c>
      <c r="Q3" s="5">
        <v>0</v>
      </c>
      <c r="R3" s="7"/>
      <c r="S3" s="21"/>
    </row>
    <row r="4" spans="1:19" s="5" customFormat="1" ht="28.5" x14ac:dyDescent="0.45">
      <c r="A4" s="5" t="s">
        <v>19</v>
      </c>
      <c r="B4" s="3" t="s">
        <v>20</v>
      </c>
      <c r="C4" s="5">
        <v>517301</v>
      </c>
      <c r="D4" s="5" t="s">
        <v>30</v>
      </c>
      <c r="E4" s="5">
        <v>66857</v>
      </c>
      <c r="F4" s="5" t="s">
        <v>38</v>
      </c>
      <c r="G4" s="5" t="s">
        <v>32</v>
      </c>
      <c r="H4" s="4" t="s">
        <v>33</v>
      </c>
      <c r="I4" s="4" t="s">
        <v>25</v>
      </c>
      <c r="J4" s="4" t="s">
        <v>34</v>
      </c>
      <c r="K4" s="4" t="s">
        <v>39</v>
      </c>
      <c r="L4" s="12" t="s">
        <v>36</v>
      </c>
      <c r="M4" s="12" t="s">
        <v>37</v>
      </c>
      <c r="N4" s="4"/>
      <c r="O4" s="4"/>
      <c r="P4" s="5">
        <v>18</v>
      </c>
      <c r="Q4" s="5">
        <v>0</v>
      </c>
      <c r="R4" s="7"/>
      <c r="S4" s="21"/>
    </row>
    <row r="5" spans="1:19" s="5" customFormat="1" ht="28.5" x14ac:dyDescent="0.45">
      <c r="A5" s="5" t="s">
        <v>19</v>
      </c>
      <c r="B5" s="3" t="s">
        <v>20</v>
      </c>
      <c r="C5" s="5">
        <v>517515</v>
      </c>
      <c r="D5" s="5" t="s">
        <v>40</v>
      </c>
      <c r="E5" s="5">
        <v>93058</v>
      </c>
      <c r="F5" s="5" t="s">
        <v>41</v>
      </c>
      <c r="G5" s="5" t="s">
        <v>23</v>
      </c>
      <c r="H5" s="4" t="s">
        <v>24</v>
      </c>
      <c r="I5" s="4" t="s">
        <v>25</v>
      </c>
      <c r="J5" s="4" t="s">
        <v>42</v>
      </c>
      <c r="K5" s="4" t="s">
        <v>43</v>
      </c>
      <c r="L5" s="12" t="s">
        <v>44</v>
      </c>
      <c r="M5" s="12" t="s">
        <v>45</v>
      </c>
      <c r="N5" s="4"/>
      <c r="O5" s="4"/>
      <c r="P5" s="5">
        <v>36</v>
      </c>
      <c r="Q5" s="5">
        <v>0</v>
      </c>
      <c r="R5" s="7"/>
      <c r="S5" s="21"/>
    </row>
    <row r="6" spans="1:19" s="5" customFormat="1" ht="28.5" x14ac:dyDescent="0.45">
      <c r="A6" s="5" t="s">
        <v>19</v>
      </c>
      <c r="B6" s="3" t="s">
        <v>20</v>
      </c>
      <c r="C6" s="5">
        <v>517306</v>
      </c>
      <c r="D6" s="5" t="s">
        <v>46</v>
      </c>
      <c r="E6" s="5">
        <v>92854</v>
      </c>
      <c r="F6" s="5" t="s">
        <v>47</v>
      </c>
      <c r="G6" s="5" t="s">
        <v>32</v>
      </c>
      <c r="H6" s="4" t="s">
        <v>33</v>
      </c>
      <c r="I6" s="4" t="s">
        <v>25</v>
      </c>
      <c r="J6" s="4" t="s">
        <v>34</v>
      </c>
      <c r="K6" s="4" t="s">
        <v>48</v>
      </c>
      <c r="L6" s="12" t="s">
        <v>49</v>
      </c>
      <c r="M6" s="12" t="s">
        <v>50</v>
      </c>
      <c r="N6" s="4"/>
      <c r="O6" s="4"/>
      <c r="P6" s="5">
        <v>18</v>
      </c>
      <c r="Q6" s="5">
        <v>0</v>
      </c>
      <c r="R6" s="7"/>
      <c r="S6" s="21"/>
    </row>
    <row r="7" spans="1:19" s="5" customFormat="1" ht="28.5" x14ac:dyDescent="0.45">
      <c r="A7" s="5" t="s">
        <v>19</v>
      </c>
      <c r="B7" s="3" t="s">
        <v>20</v>
      </c>
      <c r="C7" s="5">
        <v>517304</v>
      </c>
      <c r="D7" s="5" t="s">
        <v>46</v>
      </c>
      <c r="E7" s="5">
        <v>92852</v>
      </c>
      <c r="F7" s="5" t="s">
        <v>51</v>
      </c>
      <c r="G7" s="5" t="s">
        <v>32</v>
      </c>
      <c r="H7" s="4" t="s">
        <v>33</v>
      </c>
      <c r="I7" s="4" t="s">
        <v>25</v>
      </c>
      <c r="J7" s="4" t="s">
        <v>34</v>
      </c>
      <c r="K7" s="4" t="s">
        <v>52</v>
      </c>
      <c r="L7" s="12" t="s">
        <v>49</v>
      </c>
      <c r="M7" s="12" t="s">
        <v>50</v>
      </c>
      <c r="N7" s="4"/>
      <c r="O7" s="4"/>
      <c r="P7" s="5">
        <v>18</v>
      </c>
      <c r="Q7" s="5">
        <v>0</v>
      </c>
      <c r="R7" s="7"/>
      <c r="S7" s="21"/>
    </row>
    <row r="8" spans="1:19" s="5" customFormat="1" ht="28.5" x14ac:dyDescent="0.45">
      <c r="A8" s="5" t="s">
        <v>19</v>
      </c>
      <c r="B8" s="3" t="s">
        <v>20</v>
      </c>
      <c r="C8" s="5">
        <v>517503</v>
      </c>
      <c r="D8" s="5" t="s">
        <v>53</v>
      </c>
      <c r="E8" s="5">
        <v>93047</v>
      </c>
      <c r="F8" s="5" t="s">
        <v>54</v>
      </c>
      <c r="G8" s="5" t="s">
        <v>23</v>
      </c>
      <c r="H8" s="4" t="s">
        <v>24</v>
      </c>
      <c r="I8" s="4" t="s">
        <v>25</v>
      </c>
      <c r="J8" s="4" t="s">
        <v>26</v>
      </c>
      <c r="K8" s="4" t="s">
        <v>27</v>
      </c>
      <c r="L8" s="12" t="s">
        <v>55</v>
      </c>
      <c r="M8" s="12" t="s">
        <v>56</v>
      </c>
      <c r="N8" s="4"/>
      <c r="O8" s="4"/>
      <c r="P8" s="5">
        <v>36</v>
      </c>
      <c r="Q8" s="5">
        <v>18</v>
      </c>
      <c r="S8" s="21"/>
    </row>
    <row r="9" spans="1:19" s="5" customFormat="1" ht="28.5" x14ac:dyDescent="0.45">
      <c r="A9" s="5" t="s">
        <v>19</v>
      </c>
      <c r="B9" s="3" t="s">
        <v>20</v>
      </c>
      <c r="C9" s="5">
        <v>517305</v>
      </c>
      <c r="D9" s="5" t="s">
        <v>57</v>
      </c>
      <c r="E9" s="5">
        <v>92853</v>
      </c>
      <c r="F9" s="5" t="s">
        <v>58</v>
      </c>
      <c r="G9" s="5" t="s">
        <v>32</v>
      </c>
      <c r="H9" s="4" t="s">
        <v>33</v>
      </c>
      <c r="I9" s="4" t="s">
        <v>25</v>
      </c>
      <c r="J9" s="4" t="s">
        <v>34</v>
      </c>
      <c r="K9" s="4" t="s">
        <v>35</v>
      </c>
      <c r="L9" s="12" t="s">
        <v>59</v>
      </c>
      <c r="M9" s="12" t="s">
        <v>60</v>
      </c>
      <c r="N9" s="4"/>
      <c r="O9" s="4"/>
      <c r="P9" s="5">
        <v>18</v>
      </c>
      <c r="Q9" s="5">
        <v>9</v>
      </c>
      <c r="S9" s="21"/>
    </row>
    <row r="10" spans="1:19" s="5" customFormat="1" ht="28.5" x14ac:dyDescent="0.45">
      <c r="A10" s="5" t="s">
        <v>19</v>
      </c>
      <c r="B10" s="3" t="s">
        <v>20</v>
      </c>
      <c r="C10" s="5">
        <v>517503</v>
      </c>
      <c r="D10" s="5" t="s">
        <v>46</v>
      </c>
      <c r="E10" s="5">
        <v>92851</v>
      </c>
      <c r="F10" s="5" t="s">
        <v>61</v>
      </c>
      <c r="G10" s="5" t="s">
        <v>32</v>
      </c>
      <c r="H10" s="4" t="s">
        <v>33</v>
      </c>
      <c r="I10" s="4" t="s">
        <v>25</v>
      </c>
      <c r="J10" s="4" t="s">
        <v>34</v>
      </c>
      <c r="K10" s="4" t="s">
        <v>39</v>
      </c>
      <c r="L10" s="12" t="s">
        <v>59</v>
      </c>
      <c r="M10" s="12" t="s">
        <v>60</v>
      </c>
      <c r="N10" s="4"/>
      <c r="O10" s="4"/>
      <c r="P10" s="5">
        <v>18</v>
      </c>
      <c r="Q10" s="5">
        <v>9</v>
      </c>
      <c r="S10" s="21"/>
    </row>
    <row r="11" spans="1:19" s="5" customFormat="1" ht="28.5" x14ac:dyDescent="0.45">
      <c r="A11" s="5" t="s">
        <v>19</v>
      </c>
      <c r="B11" s="3" t="s">
        <v>20</v>
      </c>
      <c r="E11" s="5">
        <v>94822</v>
      </c>
      <c r="F11" s="5" t="s">
        <v>178</v>
      </c>
      <c r="G11" s="5" t="s">
        <v>23</v>
      </c>
      <c r="H11" s="4"/>
      <c r="I11" s="4" t="s">
        <v>25</v>
      </c>
      <c r="J11" s="4"/>
      <c r="K11" s="4" t="s">
        <v>62</v>
      </c>
      <c r="L11" s="12">
        <v>0.58333333333333337</v>
      </c>
      <c r="M11" s="12">
        <v>0.63888888888888884</v>
      </c>
      <c r="N11" s="4"/>
      <c r="O11" s="4"/>
      <c r="P11" s="5">
        <v>36</v>
      </c>
      <c r="Q11" s="5">
        <v>18</v>
      </c>
      <c r="S11" s="21"/>
    </row>
    <row r="12" spans="1:19" s="5" customFormat="1" ht="28.5" x14ac:dyDescent="0.45">
      <c r="A12" s="5" t="s">
        <v>19</v>
      </c>
      <c r="B12" s="3" t="s">
        <v>20</v>
      </c>
      <c r="E12" s="5">
        <v>92982</v>
      </c>
      <c r="F12" s="5" t="s">
        <v>179</v>
      </c>
      <c r="G12" s="5" t="s">
        <v>32</v>
      </c>
      <c r="H12" s="4"/>
      <c r="I12" s="4" t="s">
        <v>25</v>
      </c>
      <c r="J12" s="4"/>
      <c r="K12" s="4" t="s">
        <v>63</v>
      </c>
      <c r="L12" s="12">
        <v>0.45833333333333331</v>
      </c>
      <c r="M12" s="12">
        <v>0.57638888888888884</v>
      </c>
      <c r="N12" s="4"/>
      <c r="O12" s="4"/>
      <c r="P12" s="5">
        <v>18</v>
      </c>
      <c r="Q12" s="5">
        <v>9</v>
      </c>
      <c r="S12" s="21"/>
    </row>
    <row r="13" spans="1:19" s="5" customFormat="1" ht="28.5" x14ac:dyDescent="0.45">
      <c r="A13" s="5" t="s">
        <v>19</v>
      </c>
      <c r="B13" s="3" t="s">
        <v>20</v>
      </c>
      <c r="E13" s="5">
        <v>96793</v>
      </c>
      <c r="F13" s="5" t="s">
        <v>180</v>
      </c>
      <c r="G13" s="5" t="s">
        <v>32</v>
      </c>
      <c r="H13" s="4"/>
      <c r="I13" s="4" t="s">
        <v>25</v>
      </c>
      <c r="J13" s="4"/>
      <c r="K13" s="4" t="s">
        <v>52</v>
      </c>
      <c r="L13" s="12">
        <v>0.45833333333333331</v>
      </c>
      <c r="M13" s="12">
        <v>0.57638888888888884</v>
      </c>
      <c r="N13" s="4"/>
      <c r="O13" s="4"/>
      <c r="P13" s="5">
        <v>18</v>
      </c>
      <c r="Q13" s="5">
        <v>9</v>
      </c>
      <c r="S13" s="21"/>
    </row>
    <row r="14" spans="1:19" s="5" customFormat="1" ht="28.5" x14ac:dyDescent="0.45">
      <c r="A14" s="5" t="s">
        <v>19</v>
      </c>
      <c r="B14" s="3" t="s">
        <v>20</v>
      </c>
      <c r="E14" s="5">
        <v>99460</v>
      </c>
      <c r="F14" s="5" t="s">
        <v>181</v>
      </c>
      <c r="G14" s="5" t="s">
        <v>23</v>
      </c>
      <c r="H14" s="4"/>
      <c r="I14" s="4" t="s">
        <v>25</v>
      </c>
      <c r="J14" s="4"/>
      <c r="K14" s="4" t="s">
        <v>62</v>
      </c>
      <c r="L14" s="12">
        <v>0.70833333333333337</v>
      </c>
      <c r="M14" s="12">
        <v>0.76388888888888884</v>
      </c>
      <c r="N14" s="4"/>
      <c r="O14" s="4"/>
      <c r="P14" s="5">
        <v>36</v>
      </c>
      <c r="Q14" s="5">
        <v>18</v>
      </c>
      <c r="S14" s="21" t="s">
        <v>64</v>
      </c>
    </row>
    <row r="15" spans="1:19" s="5" customFormat="1" ht="28.5" x14ac:dyDescent="0.45">
      <c r="A15" s="5" t="s">
        <v>19</v>
      </c>
      <c r="B15" s="3" t="s">
        <v>20</v>
      </c>
      <c r="E15" s="5">
        <v>99458</v>
      </c>
      <c r="F15" s="5" t="s">
        <v>182</v>
      </c>
      <c r="G15" s="5" t="s">
        <v>32</v>
      </c>
      <c r="H15" s="4"/>
      <c r="I15" s="4" t="s">
        <v>25</v>
      </c>
      <c r="J15" s="4"/>
      <c r="K15" s="4" t="s">
        <v>63</v>
      </c>
      <c r="L15" s="12">
        <v>0.58333333333333337</v>
      </c>
      <c r="M15" s="12">
        <v>0.70138888888888884</v>
      </c>
      <c r="N15" s="4"/>
      <c r="O15" s="4"/>
      <c r="P15" s="5">
        <v>18</v>
      </c>
      <c r="Q15" s="5">
        <v>9</v>
      </c>
      <c r="S15" s="21" t="s">
        <v>64</v>
      </c>
    </row>
    <row r="16" spans="1:19" s="5" customFormat="1" ht="28.5" x14ac:dyDescent="0.45">
      <c r="A16" s="5" t="s">
        <v>19</v>
      </c>
      <c r="B16" s="3" t="s">
        <v>20</v>
      </c>
      <c r="E16" s="5">
        <v>99459</v>
      </c>
      <c r="F16" s="5" t="s">
        <v>183</v>
      </c>
      <c r="G16" s="5" t="s">
        <v>32</v>
      </c>
      <c r="H16" s="4"/>
      <c r="I16" s="4" t="s">
        <v>25</v>
      </c>
      <c r="J16" s="4"/>
      <c r="K16" s="4" t="s">
        <v>52</v>
      </c>
      <c r="L16" s="12">
        <v>0.58333333333333337</v>
      </c>
      <c r="M16" s="12">
        <v>0.70138888888888884</v>
      </c>
      <c r="N16" s="4"/>
      <c r="O16" s="4"/>
      <c r="P16" s="5">
        <v>18</v>
      </c>
      <c r="Q16" s="5">
        <v>9</v>
      </c>
      <c r="S16" s="21" t="s">
        <v>64</v>
      </c>
    </row>
    <row r="17" spans="1:24" s="5" customFormat="1" ht="28.5" x14ac:dyDescent="0.45">
      <c r="A17" s="5" t="s">
        <v>19</v>
      </c>
      <c r="B17" s="3" t="s">
        <v>65</v>
      </c>
      <c r="C17" s="5">
        <v>515994</v>
      </c>
      <c r="D17" s="5" t="s">
        <v>66</v>
      </c>
      <c r="E17" s="5">
        <v>91557</v>
      </c>
      <c r="F17" s="5" t="s">
        <v>67</v>
      </c>
      <c r="G17" s="5" t="s">
        <v>68</v>
      </c>
      <c r="H17" s="4" t="s">
        <v>24</v>
      </c>
      <c r="I17" s="4" t="s">
        <v>25</v>
      </c>
      <c r="J17" s="4" t="s">
        <v>69</v>
      </c>
      <c r="K17" s="4" t="s">
        <v>43</v>
      </c>
      <c r="L17" s="12" t="s">
        <v>70</v>
      </c>
      <c r="M17" s="12" t="s">
        <v>71</v>
      </c>
      <c r="N17" s="4"/>
      <c r="O17" s="4"/>
      <c r="P17" s="5">
        <v>36</v>
      </c>
      <c r="Q17" s="5">
        <v>0</v>
      </c>
      <c r="S17" s="21"/>
    </row>
    <row r="18" spans="1:24" s="5" customFormat="1" ht="28.5" x14ac:dyDescent="0.45">
      <c r="A18" s="5" t="s">
        <v>19</v>
      </c>
      <c r="B18" s="3" t="s">
        <v>65</v>
      </c>
      <c r="E18" s="5">
        <v>91560</v>
      </c>
      <c r="F18" s="5" t="s">
        <v>72</v>
      </c>
      <c r="G18" s="5" t="s">
        <v>68</v>
      </c>
      <c r="H18" s="4"/>
      <c r="I18" s="4" t="s">
        <v>25</v>
      </c>
      <c r="J18" s="4"/>
      <c r="K18" s="4" t="s">
        <v>62</v>
      </c>
      <c r="L18" s="12">
        <v>0.5625</v>
      </c>
      <c r="M18" s="12">
        <v>0.63541666666666663</v>
      </c>
      <c r="N18" s="4"/>
      <c r="O18" s="4"/>
      <c r="P18" s="5">
        <v>36</v>
      </c>
      <c r="Q18" s="5">
        <v>0</v>
      </c>
      <c r="S18" s="21" t="s">
        <v>73</v>
      </c>
    </row>
    <row r="19" spans="1:24" s="5" customFormat="1" ht="28.5" x14ac:dyDescent="0.45">
      <c r="A19" s="5" t="s">
        <v>19</v>
      </c>
      <c r="B19" s="3" t="s">
        <v>65</v>
      </c>
      <c r="E19" s="5">
        <v>99445</v>
      </c>
      <c r="F19" s="5" t="s">
        <v>184</v>
      </c>
      <c r="G19" s="5" t="s">
        <v>68</v>
      </c>
      <c r="H19" s="4"/>
      <c r="I19" s="4" t="s">
        <v>25</v>
      </c>
      <c r="J19" s="4"/>
      <c r="K19" s="4" t="s">
        <v>74</v>
      </c>
      <c r="L19" s="12">
        <v>0.6875</v>
      </c>
      <c r="M19" s="12">
        <v>0.76041666666666663</v>
      </c>
      <c r="N19" s="4"/>
      <c r="O19" s="4"/>
      <c r="P19" s="5">
        <v>36</v>
      </c>
      <c r="Q19" s="5">
        <v>0</v>
      </c>
      <c r="S19" s="21" t="s">
        <v>75</v>
      </c>
    </row>
    <row r="20" spans="1:24" s="5" customFormat="1" ht="28.5" x14ac:dyDescent="0.45">
      <c r="A20" s="5" t="s">
        <v>19</v>
      </c>
      <c r="B20" s="3" t="s">
        <v>65</v>
      </c>
      <c r="C20" s="5">
        <v>516003</v>
      </c>
      <c r="D20" s="5" t="s">
        <v>66</v>
      </c>
      <c r="E20" s="5">
        <v>91566</v>
      </c>
      <c r="F20" s="5" t="s">
        <v>76</v>
      </c>
      <c r="G20" s="5" t="s">
        <v>77</v>
      </c>
      <c r="H20" s="4" t="s">
        <v>24</v>
      </c>
      <c r="I20" s="4" t="s">
        <v>25</v>
      </c>
      <c r="J20" s="4" t="s">
        <v>78</v>
      </c>
      <c r="K20" s="4" t="s">
        <v>27</v>
      </c>
      <c r="L20" s="12" t="s">
        <v>79</v>
      </c>
      <c r="M20" s="12" t="s">
        <v>29</v>
      </c>
      <c r="N20" s="4"/>
      <c r="O20" s="4"/>
      <c r="P20" s="5">
        <v>36</v>
      </c>
      <c r="Q20" s="5">
        <v>0</v>
      </c>
      <c r="S20" s="21"/>
    </row>
    <row r="21" spans="1:24" s="5" customFormat="1" ht="28.5" x14ac:dyDescent="0.45">
      <c r="A21" s="5" t="s">
        <v>19</v>
      </c>
      <c r="B21" s="3" t="s">
        <v>65</v>
      </c>
      <c r="C21" s="5">
        <v>516005</v>
      </c>
      <c r="D21" s="5" t="s">
        <v>66</v>
      </c>
      <c r="E21" s="5">
        <v>91568</v>
      </c>
      <c r="F21" s="5" t="s">
        <v>80</v>
      </c>
      <c r="G21" s="5" t="s">
        <v>77</v>
      </c>
      <c r="H21" s="4" t="s">
        <v>24</v>
      </c>
      <c r="I21" s="4" t="s">
        <v>25</v>
      </c>
      <c r="J21" s="4" t="s">
        <v>78</v>
      </c>
      <c r="K21" s="4" t="s">
        <v>43</v>
      </c>
      <c r="L21" s="12" t="s">
        <v>81</v>
      </c>
      <c r="M21" s="12" t="s">
        <v>82</v>
      </c>
      <c r="N21" s="4"/>
      <c r="O21" s="4"/>
      <c r="P21" s="5">
        <v>36</v>
      </c>
      <c r="Q21" s="5">
        <v>0</v>
      </c>
      <c r="S21" s="21"/>
    </row>
    <row r="22" spans="1:24" s="8" customFormat="1" ht="28.5" x14ac:dyDescent="0.45">
      <c r="A22" s="8" t="s">
        <v>19</v>
      </c>
      <c r="B22" s="9" t="s">
        <v>65</v>
      </c>
      <c r="C22" s="8">
        <v>493689</v>
      </c>
      <c r="E22" s="8">
        <v>96975</v>
      </c>
      <c r="F22" s="8" t="s">
        <v>83</v>
      </c>
      <c r="G22" s="8" t="s">
        <v>77</v>
      </c>
      <c r="H22" s="10" t="s">
        <v>24</v>
      </c>
      <c r="I22" s="10" t="s">
        <v>25</v>
      </c>
      <c r="J22" s="10" t="s">
        <v>84</v>
      </c>
      <c r="K22" s="10" t="s">
        <v>43</v>
      </c>
      <c r="L22" s="13" t="s">
        <v>28</v>
      </c>
      <c r="M22" s="13" t="s">
        <v>85</v>
      </c>
      <c r="N22" s="4"/>
      <c r="O22" s="10"/>
      <c r="P22" s="5">
        <v>36</v>
      </c>
      <c r="Q22" s="5">
        <v>18</v>
      </c>
      <c r="R22" s="5"/>
      <c r="S22" s="21"/>
      <c r="T22" s="5"/>
      <c r="U22" s="5"/>
      <c r="V22" s="5"/>
      <c r="W22" s="5"/>
      <c r="X22" s="5"/>
    </row>
    <row r="23" spans="1:24" s="5" customFormat="1" ht="28.5" x14ac:dyDescent="0.45">
      <c r="A23" s="5" t="s">
        <v>19</v>
      </c>
      <c r="B23" s="3" t="s">
        <v>65</v>
      </c>
      <c r="C23" s="5">
        <v>516015</v>
      </c>
      <c r="D23" s="5" t="s">
        <v>66</v>
      </c>
      <c r="E23" s="5">
        <v>91578</v>
      </c>
      <c r="F23" s="5" t="s">
        <v>86</v>
      </c>
      <c r="G23" s="5" t="s">
        <v>87</v>
      </c>
      <c r="H23" s="4" t="s">
        <v>24</v>
      </c>
      <c r="I23" s="4" t="s">
        <v>88</v>
      </c>
      <c r="J23" s="4" t="s">
        <v>89</v>
      </c>
      <c r="K23" s="4" t="s">
        <v>43</v>
      </c>
      <c r="L23" s="12" t="s">
        <v>90</v>
      </c>
      <c r="M23" s="12" t="s">
        <v>91</v>
      </c>
      <c r="N23" s="4"/>
      <c r="O23" s="4"/>
      <c r="P23" s="5">
        <v>36</v>
      </c>
      <c r="Q23" s="5">
        <v>18</v>
      </c>
      <c r="S23" s="21"/>
    </row>
    <row r="24" spans="1:24" s="5" customFormat="1" ht="28.5" x14ac:dyDescent="0.45">
      <c r="A24" s="5" t="s">
        <v>19</v>
      </c>
      <c r="B24" s="3" t="s">
        <v>65</v>
      </c>
      <c r="C24" s="5">
        <v>516017</v>
      </c>
      <c r="D24" s="5" t="s">
        <v>66</v>
      </c>
      <c r="E24" s="5">
        <v>91580</v>
      </c>
      <c r="F24" s="5" t="s">
        <v>92</v>
      </c>
      <c r="G24" s="5" t="s">
        <v>87</v>
      </c>
      <c r="H24" s="4" t="s">
        <v>24</v>
      </c>
      <c r="I24" s="4" t="s">
        <v>25</v>
      </c>
      <c r="J24" s="4" t="s">
        <v>93</v>
      </c>
      <c r="K24" s="4" t="s">
        <v>43</v>
      </c>
      <c r="L24" s="12" t="s">
        <v>28</v>
      </c>
      <c r="M24" s="12" t="s">
        <v>85</v>
      </c>
      <c r="N24" s="4"/>
      <c r="O24" s="4"/>
      <c r="P24" s="5">
        <v>36</v>
      </c>
      <c r="Q24" s="5">
        <v>18</v>
      </c>
      <c r="S24" s="21"/>
    </row>
    <row r="25" spans="1:24" s="5" customFormat="1" ht="28.5" x14ac:dyDescent="0.45">
      <c r="A25" s="5" t="s">
        <v>19</v>
      </c>
      <c r="B25" s="3" t="s">
        <v>65</v>
      </c>
      <c r="C25" s="5">
        <v>516026</v>
      </c>
      <c r="D25" s="5" t="s">
        <v>66</v>
      </c>
      <c r="E25" s="5">
        <v>91589</v>
      </c>
      <c r="F25" s="5" t="s">
        <v>94</v>
      </c>
      <c r="G25" s="5" t="s">
        <v>95</v>
      </c>
      <c r="H25" s="4" t="s">
        <v>24</v>
      </c>
      <c r="I25" s="4" t="s">
        <v>25</v>
      </c>
      <c r="J25" s="4" t="s">
        <v>78</v>
      </c>
      <c r="K25" s="4" t="s">
        <v>27</v>
      </c>
      <c r="L25" s="12" t="s">
        <v>96</v>
      </c>
      <c r="M25" s="12" t="s">
        <v>97</v>
      </c>
      <c r="N25" s="4"/>
      <c r="O25" s="4"/>
      <c r="P25" s="5">
        <v>36</v>
      </c>
      <c r="Q25" s="5">
        <v>24</v>
      </c>
      <c r="S25" s="21"/>
    </row>
    <row r="26" spans="1:24" s="5" customFormat="1" ht="28.5" x14ac:dyDescent="0.45">
      <c r="A26" s="5" t="s">
        <v>19</v>
      </c>
      <c r="B26" s="3" t="s">
        <v>65</v>
      </c>
      <c r="C26" s="5">
        <v>516027</v>
      </c>
      <c r="D26" s="5" t="s">
        <v>66</v>
      </c>
      <c r="E26" s="5">
        <v>91590</v>
      </c>
      <c r="F26" s="5" t="s">
        <v>98</v>
      </c>
      <c r="G26" s="5" t="s">
        <v>95</v>
      </c>
      <c r="H26" s="4" t="s">
        <v>24</v>
      </c>
      <c r="I26" s="4" t="s">
        <v>25</v>
      </c>
      <c r="J26" s="4" t="s">
        <v>99</v>
      </c>
      <c r="K26" s="4" t="s">
        <v>27</v>
      </c>
      <c r="L26" s="12" t="s">
        <v>100</v>
      </c>
      <c r="M26" s="12" t="s">
        <v>101</v>
      </c>
      <c r="N26" s="4"/>
      <c r="O26" s="4"/>
      <c r="P26" s="5">
        <v>36</v>
      </c>
      <c r="Q26" s="5">
        <v>24</v>
      </c>
      <c r="S26" s="21"/>
    </row>
    <row r="27" spans="1:24" s="5" customFormat="1" ht="28.5" x14ac:dyDescent="0.45">
      <c r="A27" s="5" t="s">
        <v>19</v>
      </c>
      <c r="B27" s="3" t="s">
        <v>65</v>
      </c>
      <c r="C27" s="5">
        <v>516030</v>
      </c>
      <c r="D27" s="5" t="s">
        <v>66</v>
      </c>
      <c r="E27" s="5">
        <v>91593</v>
      </c>
      <c r="F27" s="5" t="s">
        <v>102</v>
      </c>
      <c r="G27" s="5" t="s">
        <v>103</v>
      </c>
      <c r="H27" s="4" t="s">
        <v>24</v>
      </c>
      <c r="I27" s="4" t="s">
        <v>25</v>
      </c>
      <c r="J27" s="4" t="s">
        <v>93</v>
      </c>
      <c r="K27" s="4" t="s">
        <v>27</v>
      </c>
      <c r="L27" s="12" t="s">
        <v>104</v>
      </c>
      <c r="M27" s="12" t="s">
        <v>105</v>
      </c>
      <c r="N27" s="4"/>
      <c r="O27" s="4"/>
      <c r="P27" s="5">
        <v>36</v>
      </c>
      <c r="Q27" s="5">
        <v>24</v>
      </c>
      <c r="S27" s="21"/>
    </row>
    <row r="28" spans="1:24" s="5" customFormat="1" ht="42.75" x14ac:dyDescent="0.45">
      <c r="A28" s="5" t="s">
        <v>19</v>
      </c>
      <c r="B28" s="3" t="s">
        <v>106</v>
      </c>
      <c r="C28" s="5">
        <v>516415</v>
      </c>
      <c r="D28" s="5" t="s">
        <v>66</v>
      </c>
      <c r="E28" s="5">
        <v>91978</v>
      </c>
      <c r="F28" s="5" t="s">
        <v>107</v>
      </c>
      <c r="G28" s="5" t="s">
        <v>108</v>
      </c>
      <c r="H28" s="4" t="s">
        <v>109</v>
      </c>
      <c r="I28" s="4" t="s">
        <v>110</v>
      </c>
      <c r="J28" s="4" t="s">
        <v>111</v>
      </c>
      <c r="K28" s="4" t="s">
        <v>112</v>
      </c>
      <c r="L28" s="12" t="s">
        <v>113</v>
      </c>
      <c r="M28" s="12" t="s">
        <v>114</v>
      </c>
      <c r="N28" s="4"/>
      <c r="O28" s="4"/>
      <c r="P28" s="5">
        <v>24</v>
      </c>
      <c r="Q28" s="5">
        <v>14</v>
      </c>
      <c r="S28" s="21"/>
    </row>
    <row r="29" spans="1:24" s="5" customFormat="1" ht="42.75" x14ac:dyDescent="0.45">
      <c r="A29" s="5" t="s">
        <v>19</v>
      </c>
      <c r="B29" s="5" t="s">
        <v>106</v>
      </c>
      <c r="C29" s="5">
        <v>516416</v>
      </c>
      <c r="D29" s="5" t="s">
        <v>66</v>
      </c>
      <c r="E29" s="5">
        <v>91979</v>
      </c>
      <c r="F29" s="5" t="s">
        <v>115</v>
      </c>
      <c r="G29" s="5" t="s">
        <v>108</v>
      </c>
      <c r="H29" s="5" t="s">
        <v>109</v>
      </c>
      <c r="I29" s="5" t="s">
        <v>110</v>
      </c>
      <c r="J29" s="4" t="s">
        <v>116</v>
      </c>
      <c r="K29" s="4" t="s">
        <v>112</v>
      </c>
      <c r="L29" s="12" t="s">
        <v>117</v>
      </c>
      <c r="M29" s="12" t="s">
        <v>118</v>
      </c>
      <c r="P29" s="5">
        <v>24</v>
      </c>
      <c r="Q29" s="5">
        <v>14</v>
      </c>
      <c r="S29" s="21"/>
    </row>
    <row r="30" spans="1:24" s="5" customFormat="1" ht="42.75" x14ac:dyDescent="0.45">
      <c r="A30" s="5" t="s">
        <v>19</v>
      </c>
      <c r="B30" s="5" t="s">
        <v>106</v>
      </c>
      <c r="C30" s="5">
        <v>521548</v>
      </c>
      <c r="D30" s="5" t="s">
        <v>66</v>
      </c>
      <c r="E30" s="5">
        <v>97030</v>
      </c>
      <c r="F30" s="5" t="s">
        <v>119</v>
      </c>
      <c r="G30" s="5" t="s">
        <v>120</v>
      </c>
      <c r="H30" s="5" t="s">
        <v>109</v>
      </c>
      <c r="I30" s="5" t="s">
        <v>110</v>
      </c>
      <c r="J30" s="4" t="s">
        <v>121</v>
      </c>
      <c r="K30" s="4" t="s">
        <v>122</v>
      </c>
      <c r="L30" s="12" t="s">
        <v>113</v>
      </c>
      <c r="M30" s="12" t="s">
        <v>114</v>
      </c>
      <c r="P30" s="5">
        <v>24</v>
      </c>
      <c r="Q30" s="5">
        <v>14</v>
      </c>
      <c r="S30" s="21"/>
    </row>
    <row r="31" spans="1:24" s="8" customFormat="1" ht="42.75" x14ac:dyDescent="0.45">
      <c r="A31" s="5" t="s">
        <v>19</v>
      </c>
      <c r="B31" s="5" t="s">
        <v>106</v>
      </c>
      <c r="C31" s="5">
        <v>494193</v>
      </c>
      <c r="D31" s="5"/>
      <c r="E31" s="5">
        <v>97025</v>
      </c>
      <c r="F31" s="5" t="s">
        <v>123</v>
      </c>
      <c r="G31" s="5" t="s">
        <v>120</v>
      </c>
      <c r="H31" s="5" t="s">
        <v>109</v>
      </c>
      <c r="I31" s="5" t="s">
        <v>110</v>
      </c>
      <c r="J31" s="4" t="s">
        <v>124</v>
      </c>
      <c r="K31" s="4" t="s">
        <v>112</v>
      </c>
      <c r="L31" s="12" t="s">
        <v>125</v>
      </c>
      <c r="M31" s="12" t="s">
        <v>126</v>
      </c>
      <c r="N31" s="5"/>
      <c r="O31" s="5"/>
      <c r="P31" s="5">
        <v>24</v>
      </c>
      <c r="Q31" s="5">
        <v>14</v>
      </c>
      <c r="R31" s="5"/>
      <c r="S31" s="21"/>
      <c r="T31" s="5"/>
      <c r="U31" s="5"/>
      <c r="V31" s="5"/>
      <c r="W31" s="5"/>
      <c r="X31" s="5"/>
    </row>
    <row r="32" spans="1:24" x14ac:dyDescent="0.45">
      <c r="B32" s="1" t="s">
        <v>127</v>
      </c>
      <c r="C32" s="1">
        <v>102</v>
      </c>
      <c r="F32" s="1" t="s">
        <v>128</v>
      </c>
      <c r="I32" s="2" t="s">
        <v>129</v>
      </c>
      <c r="J32" s="20">
        <v>1130.02</v>
      </c>
      <c r="K32" s="2" t="s">
        <v>74</v>
      </c>
      <c r="L32" s="14">
        <v>0.4375</v>
      </c>
      <c r="M32" s="14">
        <v>0.51388888888888895</v>
      </c>
      <c r="N32" s="4"/>
      <c r="O32" s="1" t="s">
        <v>130</v>
      </c>
      <c r="P32" s="5">
        <v>100</v>
      </c>
      <c r="Q32" s="5">
        <v>100</v>
      </c>
      <c r="R32" s="5"/>
      <c r="S32" s="21"/>
      <c r="T32" s="5"/>
      <c r="U32" s="5"/>
      <c r="V32" s="5"/>
      <c r="W32" s="5"/>
      <c r="X32" s="5"/>
    </row>
    <row r="33" spans="2:24" x14ac:dyDescent="0.45">
      <c r="B33" s="1" t="s">
        <v>127</v>
      </c>
      <c r="C33" s="1">
        <v>102</v>
      </c>
      <c r="F33" s="1" t="s">
        <v>131</v>
      </c>
      <c r="I33" s="2" t="s">
        <v>129</v>
      </c>
      <c r="J33" s="20">
        <v>1130.02</v>
      </c>
      <c r="K33" s="2" t="s">
        <v>74</v>
      </c>
      <c r="L33" s="14">
        <v>0.5625</v>
      </c>
      <c r="M33" s="14">
        <v>0.63888888888888895</v>
      </c>
      <c r="O33" s="1" t="s">
        <v>130</v>
      </c>
      <c r="P33" s="5">
        <v>100</v>
      </c>
      <c r="Q33" s="5">
        <v>100</v>
      </c>
      <c r="R33" s="5"/>
      <c r="S33" s="21"/>
      <c r="T33" s="5"/>
      <c r="U33" s="5"/>
      <c r="V33" s="5"/>
      <c r="W33" s="5"/>
      <c r="X33" s="5"/>
    </row>
    <row r="34" spans="2:24" x14ac:dyDescent="0.45">
      <c r="B34" s="1" t="s">
        <v>132</v>
      </c>
      <c r="C34" s="1">
        <v>181</v>
      </c>
      <c r="F34" s="1" t="s">
        <v>133</v>
      </c>
      <c r="I34" s="2" t="s">
        <v>129</v>
      </c>
      <c r="J34" s="20">
        <v>1130.02</v>
      </c>
      <c r="K34" s="2" t="s">
        <v>134</v>
      </c>
      <c r="L34" s="14">
        <v>0.52083333333333337</v>
      </c>
      <c r="M34" s="14">
        <v>0.55555555555555558</v>
      </c>
      <c r="O34" s="1" t="s">
        <v>130</v>
      </c>
      <c r="P34" s="5">
        <v>25</v>
      </c>
      <c r="Q34" s="5">
        <v>25</v>
      </c>
      <c r="R34" s="5"/>
      <c r="S34" s="21"/>
      <c r="T34" s="5"/>
      <c r="U34" s="5"/>
      <c r="V34" s="5"/>
      <c r="W34" s="5"/>
      <c r="X34" s="5"/>
    </row>
    <row r="35" spans="2:24" x14ac:dyDescent="0.45">
      <c r="B35" s="1" t="s">
        <v>132</v>
      </c>
      <c r="C35" s="1">
        <v>181</v>
      </c>
      <c r="F35" s="1" t="s">
        <v>135</v>
      </c>
      <c r="I35" s="2" t="s">
        <v>129</v>
      </c>
      <c r="J35" s="20">
        <v>1130.02</v>
      </c>
      <c r="K35" s="2" t="s">
        <v>63</v>
      </c>
      <c r="L35" s="14">
        <v>0.5</v>
      </c>
      <c r="M35" s="14">
        <v>0.53472222222222221</v>
      </c>
      <c r="O35" s="1" t="s">
        <v>130</v>
      </c>
      <c r="P35" s="5">
        <v>25</v>
      </c>
      <c r="Q35" s="5">
        <v>25</v>
      </c>
      <c r="R35" s="5"/>
      <c r="S35" s="21"/>
      <c r="T35" s="5"/>
      <c r="U35" s="5"/>
      <c r="V35" s="5"/>
      <c r="W35" s="5"/>
      <c r="X35" s="5"/>
    </row>
    <row r="36" spans="2:24" x14ac:dyDescent="0.45">
      <c r="B36" s="1" t="s">
        <v>132</v>
      </c>
      <c r="C36" s="1">
        <v>181</v>
      </c>
      <c r="F36" s="1" t="s">
        <v>136</v>
      </c>
      <c r="I36" s="2" t="s">
        <v>129</v>
      </c>
      <c r="J36" s="20">
        <v>1130.02</v>
      </c>
      <c r="K36" s="2" t="s">
        <v>63</v>
      </c>
      <c r="L36" s="14">
        <v>0.54166666666666663</v>
      </c>
      <c r="M36" s="14">
        <v>0.57638888888888895</v>
      </c>
      <c r="O36" s="1" t="s">
        <v>137</v>
      </c>
      <c r="P36" s="5">
        <v>25</v>
      </c>
      <c r="Q36" s="5">
        <v>25</v>
      </c>
      <c r="R36" s="5"/>
      <c r="S36" s="21"/>
      <c r="T36" s="5"/>
      <c r="U36" s="5"/>
      <c r="V36" s="5"/>
      <c r="W36" s="5"/>
      <c r="X36" s="5"/>
    </row>
    <row r="37" spans="2:24" x14ac:dyDescent="0.45">
      <c r="B37" s="1" t="s">
        <v>132</v>
      </c>
      <c r="C37" s="1">
        <v>181</v>
      </c>
      <c r="F37" s="1" t="s">
        <v>138</v>
      </c>
      <c r="I37" s="2" t="s">
        <v>129</v>
      </c>
      <c r="J37" s="20">
        <v>1130.02</v>
      </c>
      <c r="K37" s="2" t="s">
        <v>63</v>
      </c>
      <c r="L37" s="14">
        <v>0.58333333333333337</v>
      </c>
      <c r="M37" s="14">
        <v>0.61805555555555558</v>
      </c>
      <c r="O37" s="1" t="s">
        <v>137</v>
      </c>
      <c r="P37" s="5">
        <v>25</v>
      </c>
      <c r="Q37" s="5">
        <v>25</v>
      </c>
      <c r="R37" s="5"/>
      <c r="S37" s="21"/>
      <c r="T37" s="5"/>
      <c r="U37" s="5"/>
      <c r="V37" s="5"/>
      <c r="W37" s="5"/>
      <c r="X37" s="5"/>
    </row>
    <row r="38" spans="2:24" x14ac:dyDescent="0.45">
      <c r="B38" s="1" t="s">
        <v>132</v>
      </c>
      <c r="C38" s="1">
        <v>181</v>
      </c>
      <c r="F38" s="1" t="s">
        <v>139</v>
      </c>
      <c r="I38" s="2" t="s">
        <v>140</v>
      </c>
      <c r="J38" s="20"/>
      <c r="K38" s="2" t="s">
        <v>141</v>
      </c>
      <c r="L38" s="14">
        <v>0.52083333333333337</v>
      </c>
      <c r="M38" s="14">
        <v>0.55555555555555558</v>
      </c>
      <c r="O38" s="1" t="s">
        <v>142</v>
      </c>
      <c r="P38" s="5">
        <v>25</v>
      </c>
      <c r="Q38" s="5">
        <v>25</v>
      </c>
      <c r="R38" s="5"/>
      <c r="S38" s="21" t="s">
        <v>177</v>
      </c>
      <c r="T38" s="5"/>
      <c r="U38" s="5"/>
      <c r="V38" s="5"/>
      <c r="W38" s="5"/>
      <c r="X38" s="5"/>
    </row>
    <row r="39" spans="2:24" ht="28.5" x14ac:dyDescent="0.45">
      <c r="B39" s="1" t="s">
        <v>132</v>
      </c>
      <c r="C39" s="1">
        <v>181</v>
      </c>
      <c r="F39" s="1" t="s">
        <v>143</v>
      </c>
      <c r="I39" s="2" t="s">
        <v>140</v>
      </c>
      <c r="J39" s="20"/>
      <c r="K39" s="11" t="s">
        <v>52</v>
      </c>
      <c r="L39" s="14">
        <v>0.5</v>
      </c>
      <c r="M39" s="14">
        <v>0.53472222222222221</v>
      </c>
      <c r="O39" s="1" t="s">
        <v>142</v>
      </c>
      <c r="P39" s="5">
        <v>25</v>
      </c>
      <c r="Q39" s="5">
        <v>25</v>
      </c>
      <c r="R39" s="5"/>
      <c r="S39" s="21" t="s">
        <v>177</v>
      </c>
      <c r="T39" s="5"/>
      <c r="U39" s="5"/>
      <c r="V39" s="5"/>
      <c r="W39" s="5"/>
      <c r="X39" s="5"/>
    </row>
    <row r="40" spans="2:24" ht="28.5" x14ac:dyDescent="0.45">
      <c r="B40" s="1" t="s">
        <v>132</v>
      </c>
      <c r="C40" s="1">
        <v>181</v>
      </c>
      <c r="F40" s="1" t="s">
        <v>144</v>
      </c>
      <c r="I40" s="2" t="s">
        <v>140</v>
      </c>
      <c r="J40" s="20"/>
      <c r="K40" s="11" t="s">
        <v>52</v>
      </c>
      <c r="L40" s="14">
        <v>0.54166666666666663</v>
      </c>
      <c r="M40" s="14">
        <v>0.57638888888888895</v>
      </c>
      <c r="O40" s="1" t="s">
        <v>142</v>
      </c>
      <c r="P40" s="5">
        <v>25</v>
      </c>
      <c r="Q40" s="5">
        <v>25</v>
      </c>
      <c r="R40" s="5"/>
      <c r="S40" s="21" t="s">
        <v>177</v>
      </c>
      <c r="T40" s="5"/>
      <c r="U40" s="5"/>
      <c r="V40" s="5"/>
      <c r="W40" s="5"/>
      <c r="X40" s="5"/>
    </row>
    <row r="41" spans="2:24" ht="28.5" x14ac:dyDescent="0.45">
      <c r="B41" s="1" t="s">
        <v>127</v>
      </c>
      <c r="C41" s="1">
        <v>216</v>
      </c>
      <c r="F41" s="1" t="s">
        <v>170</v>
      </c>
      <c r="I41" s="2" t="s">
        <v>129</v>
      </c>
      <c r="J41" s="20">
        <v>1130.02</v>
      </c>
      <c r="K41" s="11" t="s">
        <v>145</v>
      </c>
      <c r="L41" s="15" t="s">
        <v>146</v>
      </c>
      <c r="M41" s="15" t="s">
        <v>147</v>
      </c>
      <c r="O41" s="1" t="s">
        <v>130</v>
      </c>
      <c r="P41" s="5">
        <v>24</v>
      </c>
      <c r="Q41" s="5">
        <v>24</v>
      </c>
      <c r="R41" s="5"/>
      <c r="S41" s="21"/>
      <c r="T41" s="5"/>
      <c r="U41" s="5"/>
      <c r="V41" s="5"/>
      <c r="W41" s="5"/>
      <c r="X41" s="5"/>
    </row>
    <row r="42" spans="2:24" ht="28.5" x14ac:dyDescent="0.45">
      <c r="B42" s="1" t="s">
        <v>127</v>
      </c>
      <c r="C42" s="1">
        <v>217</v>
      </c>
      <c r="F42" s="1" t="s">
        <v>171</v>
      </c>
      <c r="I42" s="2" t="s">
        <v>129</v>
      </c>
      <c r="J42" s="20">
        <v>1130.02</v>
      </c>
      <c r="K42" s="11" t="s">
        <v>208</v>
      </c>
      <c r="L42" s="15" t="s">
        <v>148</v>
      </c>
      <c r="M42" s="15" t="s">
        <v>149</v>
      </c>
      <c r="O42" s="1" t="s">
        <v>130</v>
      </c>
      <c r="P42" s="5">
        <v>24</v>
      </c>
      <c r="Q42" s="5">
        <v>24</v>
      </c>
      <c r="R42" s="5"/>
      <c r="S42" s="21"/>
      <c r="T42" s="5"/>
      <c r="U42" s="5"/>
      <c r="V42" s="5"/>
      <c r="W42" s="5"/>
      <c r="X42" s="5"/>
    </row>
    <row r="43" spans="2:24" ht="28.5" x14ac:dyDescent="0.45">
      <c r="B43" s="1" t="s">
        <v>127</v>
      </c>
      <c r="C43" s="1">
        <v>217</v>
      </c>
      <c r="F43" s="1" t="s">
        <v>172</v>
      </c>
      <c r="I43" s="2" t="s">
        <v>129</v>
      </c>
      <c r="J43" s="20">
        <v>1130.02</v>
      </c>
      <c r="K43" s="11" t="s">
        <v>208</v>
      </c>
      <c r="L43" s="15" t="s">
        <v>150</v>
      </c>
      <c r="M43" s="15" t="s">
        <v>151</v>
      </c>
      <c r="O43" s="1" t="s">
        <v>130</v>
      </c>
      <c r="P43" s="5">
        <v>24</v>
      </c>
      <c r="Q43" s="5">
        <v>24</v>
      </c>
      <c r="R43" s="5"/>
      <c r="S43" s="21"/>
      <c r="T43" s="5"/>
      <c r="U43" s="5"/>
      <c r="V43" s="5"/>
      <c r="W43" s="5"/>
      <c r="X43" s="5"/>
    </row>
    <row r="44" spans="2:24" x14ac:dyDescent="0.45">
      <c r="L44" s="14"/>
      <c r="M44" s="14"/>
      <c r="P44" s="5"/>
      <c r="Q44" s="5"/>
      <c r="R44" s="5"/>
      <c r="S44" s="21"/>
      <c r="T44" s="5"/>
      <c r="U44" s="5"/>
      <c r="V44" s="5"/>
      <c r="W44" s="5"/>
      <c r="X44" s="5"/>
    </row>
    <row r="45" spans="2:24" x14ac:dyDescent="0.45">
      <c r="L45" s="14"/>
      <c r="M45" s="14"/>
      <c r="P45" s="5"/>
      <c r="Q45" s="5"/>
      <c r="R45" s="5"/>
      <c r="S45" s="21"/>
      <c r="T45" s="5"/>
      <c r="U45" s="5"/>
      <c r="V45" s="5"/>
      <c r="W45" s="5"/>
      <c r="X45" s="5"/>
    </row>
    <row r="46" spans="2:24" x14ac:dyDescent="0.45">
      <c r="L46" s="14"/>
      <c r="M46" s="14"/>
    </row>
    <row r="47" spans="2:24" x14ac:dyDescent="0.45">
      <c r="L47" s="14"/>
      <c r="M47" s="14"/>
    </row>
    <row r="48" spans="2:24" x14ac:dyDescent="0.45">
      <c r="L48" s="14"/>
      <c r="M48" s="14"/>
    </row>
    <row r="49" spans="12:13" x14ac:dyDescent="0.45">
      <c r="L49" s="14"/>
      <c r="M49" s="14"/>
    </row>
    <row r="50" spans="12:13" x14ac:dyDescent="0.45">
      <c r="L50" s="14"/>
      <c r="M50" s="14"/>
    </row>
    <row r="51" spans="12:13" x14ac:dyDescent="0.45">
      <c r="L51" s="14"/>
      <c r="M51" s="14"/>
    </row>
    <row r="52" spans="12:13" x14ac:dyDescent="0.45">
      <c r="L52" s="14"/>
      <c r="M52" s="14"/>
    </row>
    <row r="53" spans="12:13" x14ac:dyDescent="0.45">
      <c r="L53" s="14"/>
      <c r="M53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7"/>
  <sheetViews>
    <sheetView topLeftCell="J1" zoomScale="120" zoomScaleNormal="120" workbookViewId="0">
      <pane ySplit="1" topLeftCell="A107" activePane="bottomLeft" state="frozen"/>
      <selection pane="bottomLeft" activeCell="F107" sqref="F107"/>
    </sheetView>
  </sheetViews>
  <sheetFormatPr defaultRowHeight="14.25" x14ac:dyDescent="0.45"/>
  <cols>
    <col min="1" max="1" width="10.46484375" customWidth="1"/>
    <col min="2" max="2" width="9.19921875" customWidth="1"/>
    <col min="3" max="3" width="6.796875" hidden="1" customWidth="1"/>
    <col min="4" max="4" width="9" hidden="1" customWidth="1"/>
    <col min="5" max="5" width="5.796875" hidden="1" customWidth="1"/>
    <col min="6" max="6" width="14.46484375" bestFit="1" customWidth="1"/>
    <col min="7" max="7" width="15.796875" bestFit="1" customWidth="1"/>
    <col min="8" max="8" width="3.19921875" hidden="1" customWidth="1"/>
    <col min="9" max="9" width="6" bestFit="1" customWidth="1"/>
    <col min="10" max="10" width="9.46484375" customWidth="1"/>
    <col min="11" max="11" width="5.265625" customWidth="1"/>
    <col min="12" max="12" width="12.46484375" style="16" bestFit="1" customWidth="1"/>
    <col min="13" max="13" width="12.265625" style="16" bestFit="1" customWidth="1"/>
    <col min="14" max="14" width="5.796875" hidden="1" customWidth="1"/>
    <col min="15" max="15" width="16.33203125" hidden="1" customWidth="1"/>
    <col min="16" max="16" width="7.796875" hidden="1" customWidth="1"/>
    <col min="17" max="17" width="7.19921875" hidden="1" customWidth="1"/>
    <col min="18" max="18" width="7.46484375" hidden="1" customWidth="1"/>
  </cols>
  <sheetData>
    <row r="1" spans="1:21" ht="34.049999999999997" customHeight="1" x14ac:dyDescent="0.45">
      <c r="A1" s="6" t="s">
        <v>207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T1" t="s">
        <v>152</v>
      </c>
      <c r="U1">
        <v>1</v>
      </c>
    </row>
    <row r="2" spans="1:21" ht="14.55" customHeight="1" x14ac:dyDescent="0.45">
      <c r="A2" s="38" t="s">
        <v>186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1" ht="14.55" customHeight="1" x14ac:dyDescent="0.45">
      <c r="A3" s="24" t="str">
        <f>T1&amp; U1</f>
        <v>BLOCK 1</v>
      </c>
      <c r="B3" s="23" t="s">
        <v>185</v>
      </c>
      <c r="C3" s="23"/>
      <c r="D3" s="23"/>
      <c r="E3" s="23"/>
      <c r="F3" s="23"/>
      <c r="L3" s="17"/>
      <c r="M3" s="17"/>
    </row>
    <row r="4" spans="1:21" x14ac:dyDescent="0.45">
      <c r="A4" s="37">
        <f>'2024F TEAC'!A33</f>
        <v>0</v>
      </c>
      <c r="B4" t="str">
        <f>'2024F TEAC'!B33</f>
        <v>ENGR</v>
      </c>
      <c r="C4">
        <f>'2024F TEAC'!C33</f>
        <v>102</v>
      </c>
      <c r="D4">
        <f>'2024F TEAC'!D33</f>
        <v>0</v>
      </c>
      <c r="E4">
        <f>'2024F TEAC'!E33</f>
        <v>0</v>
      </c>
      <c r="F4" t="str">
        <f>'2024F TEAC'!F33</f>
        <v>ENGR-102-535</v>
      </c>
      <c r="G4">
        <f>'2024F TEAC'!G33</f>
        <v>0</v>
      </c>
      <c r="H4">
        <f>'2024F TEAC'!H33</f>
        <v>0</v>
      </c>
      <c r="I4" t="str">
        <f>'2024F TEAC'!I33</f>
        <v>HLC4</v>
      </c>
      <c r="J4">
        <f>'2024F TEAC'!J33</f>
        <v>1130.02</v>
      </c>
      <c r="K4" t="str">
        <f>'2024F TEAC'!K33</f>
        <v>MW</v>
      </c>
      <c r="L4" s="32">
        <f>'2024F TEAC'!L33</f>
        <v>0.5625</v>
      </c>
      <c r="M4" s="32">
        <f>'2024F TEAC'!M33</f>
        <v>0.63888888888888895</v>
      </c>
      <c r="N4">
        <f>'2024F TEAC'!N33</f>
        <v>0</v>
      </c>
      <c r="O4" t="str">
        <f>'2024F TEAC'!O33</f>
        <v>Shana Shaw</v>
      </c>
      <c r="P4">
        <f>'2024F TEAC'!P33</f>
        <v>100</v>
      </c>
      <c r="Q4">
        <f>'2024F TEAC'!Q33</f>
        <v>100</v>
      </c>
      <c r="R4">
        <f>'2024F TEAC'!R33</f>
        <v>0</v>
      </c>
    </row>
    <row r="5" spans="1:21" x14ac:dyDescent="0.45">
      <c r="A5" s="37">
        <f>'2024F TEAC'!A35</f>
        <v>0</v>
      </c>
      <c r="B5" t="str">
        <f>'2024F TEAC'!B35</f>
        <v>CLEN</v>
      </c>
      <c r="C5">
        <f>'2024F TEAC'!C35</f>
        <v>181</v>
      </c>
      <c r="D5">
        <f>'2024F TEAC'!D35</f>
        <v>0</v>
      </c>
      <c r="E5">
        <f>'2024F TEAC'!E35</f>
        <v>0</v>
      </c>
      <c r="F5" t="str">
        <f>'2024F TEAC'!F35</f>
        <v>CLEN-181-2</v>
      </c>
      <c r="G5">
        <f>'2024F TEAC'!G35</f>
        <v>0</v>
      </c>
      <c r="H5">
        <f>'2024F TEAC'!H35</f>
        <v>0</v>
      </c>
      <c r="I5" t="str">
        <f>'2024F TEAC'!I35</f>
        <v>HLC4</v>
      </c>
      <c r="J5">
        <f>'2024F TEAC'!J35</f>
        <v>1130.02</v>
      </c>
      <c r="K5" t="str">
        <f>'2024F TEAC'!K35</f>
        <v>T</v>
      </c>
      <c r="L5" s="32">
        <f>'2024F TEAC'!L35</f>
        <v>0.5</v>
      </c>
      <c r="M5" s="32">
        <f>'2024F TEAC'!M35</f>
        <v>0.53472222222222221</v>
      </c>
      <c r="N5">
        <f>'2024F TEAC'!N35</f>
        <v>0</v>
      </c>
      <c r="O5" t="str">
        <f>'2024F TEAC'!O35</f>
        <v>Shana Shaw</v>
      </c>
      <c r="P5">
        <f>'2024F TEAC'!P35</f>
        <v>25</v>
      </c>
      <c r="Q5">
        <f>'2024F TEAC'!Q35</f>
        <v>25</v>
      </c>
      <c r="R5">
        <f>'2024F TEAC'!R35</f>
        <v>0</v>
      </c>
    </row>
    <row r="6" spans="1:21" x14ac:dyDescent="0.45">
      <c r="A6" s="37" t="str">
        <f>'2024F TEAC'!A18</f>
        <v>224F000</v>
      </c>
      <c r="B6" t="str">
        <f>'2024F TEAC'!B18</f>
        <v xml:space="preserve">MATH
</v>
      </c>
      <c r="C6">
        <f>'2024F TEAC'!C18</f>
        <v>0</v>
      </c>
      <c r="D6">
        <f>'2024F TEAC'!D18</f>
        <v>0</v>
      </c>
      <c r="E6">
        <f>'2024F TEAC'!E18</f>
        <v>91560</v>
      </c>
      <c r="F6" t="str">
        <f>'2024F TEAC'!F18</f>
        <v>MATH-2412-029</v>
      </c>
      <c r="G6" t="str">
        <f>'2024F TEAC'!G18</f>
        <v>PreCalculus</v>
      </c>
      <c r="H6">
        <f>'2024F TEAC'!H18</f>
        <v>0</v>
      </c>
      <c r="I6" t="str">
        <f>'2024F TEAC'!I18</f>
        <v xml:space="preserve">HLC1
</v>
      </c>
      <c r="J6">
        <f>'2024F TEAC'!J18</f>
        <v>0</v>
      </c>
      <c r="K6" t="str">
        <f>'2024F TEAC'!K18</f>
        <v>TTh</v>
      </c>
      <c r="L6" s="32">
        <f>'2024F TEAC'!L18</f>
        <v>0.5625</v>
      </c>
      <c r="M6" s="32">
        <f>'2024F TEAC'!M18</f>
        <v>0.63541666666666663</v>
      </c>
      <c r="N6">
        <f>'2024F TEAC'!N18</f>
        <v>0</v>
      </c>
      <c r="O6">
        <f>'2024F TEAC'!O18</f>
        <v>0</v>
      </c>
      <c r="P6">
        <f>'2024F TEAC'!P18</f>
        <v>36</v>
      </c>
      <c r="Q6">
        <f>'2024F TEAC'!Q18</f>
        <v>0</v>
      </c>
      <c r="R6">
        <f>'2024F TEAC'!R18</f>
        <v>0</v>
      </c>
    </row>
    <row r="7" spans="1:21" x14ac:dyDescent="0.45">
      <c r="A7" s="37" t="str">
        <f>'2024F TEAC'!A2</f>
        <v>224F000</v>
      </c>
      <c r="B7" t="str">
        <f>'2024F TEAC'!B2</f>
        <v xml:space="preserve">CHEM
</v>
      </c>
      <c r="C7">
        <f>'2024F TEAC'!C2</f>
        <v>517302</v>
      </c>
      <c r="D7" t="str">
        <f>'2024F TEAC'!D2</f>
        <v xml:space="preserve">517302
</v>
      </c>
      <c r="E7">
        <f>'2024F TEAC'!E2</f>
        <v>93061</v>
      </c>
      <c r="F7" t="str">
        <f>'2024F TEAC'!F2</f>
        <v>CHEM-1309-001</v>
      </c>
      <c r="G7" t="str">
        <f>'2024F TEAC'!G2</f>
        <v>Gen Chem Engr Lc</v>
      </c>
      <c r="H7" t="str">
        <f>'2024F TEAC'!H2</f>
        <v xml:space="preserve">1
</v>
      </c>
      <c r="I7" t="str">
        <f>'2024F TEAC'!I2</f>
        <v xml:space="preserve">HLC1
</v>
      </c>
      <c r="J7" t="str">
        <f>'2024F TEAC'!J2</f>
        <v xml:space="preserve">2101
</v>
      </c>
      <c r="K7" t="str">
        <f>'2024F TEAC'!K2</f>
        <v xml:space="preserve">MW
</v>
      </c>
      <c r="L7" s="32" t="str">
        <f>'2024F TEAC'!L2</f>
        <v xml:space="preserve"> 9:00 AM
</v>
      </c>
      <c r="M7" s="32" t="str">
        <f>'2024F TEAC'!M2</f>
        <v xml:space="preserve"> 10:20 AM
</v>
      </c>
      <c r="N7">
        <f>'2024F TEAC'!N2</f>
        <v>0</v>
      </c>
      <c r="O7">
        <f>'2024F TEAC'!O2</f>
        <v>0</v>
      </c>
      <c r="P7">
        <f>'2024F TEAC'!P2</f>
        <v>36</v>
      </c>
      <c r="Q7">
        <f>'2024F TEAC'!Q2</f>
        <v>0</v>
      </c>
      <c r="R7">
        <f>'2024F TEAC'!R2</f>
        <v>0</v>
      </c>
    </row>
    <row r="8" spans="1:21" x14ac:dyDescent="0.45">
      <c r="A8" s="37" t="str">
        <f>'2024F TEAC'!A3</f>
        <v>224F000</v>
      </c>
      <c r="B8" t="str">
        <f>'2024F TEAC'!B3</f>
        <v xml:space="preserve">CHEM
</v>
      </c>
      <c r="C8">
        <f>'2024F TEAC'!C3</f>
        <v>517302</v>
      </c>
      <c r="D8" t="str">
        <f>'2024F TEAC'!D3</f>
        <v xml:space="preserve">517519
</v>
      </c>
      <c r="E8">
        <f>'2024F TEAC'!E3</f>
        <v>92850</v>
      </c>
      <c r="F8" t="str">
        <f>'2024F TEAC'!F3</f>
        <v>CHEM-1109-005</v>
      </c>
      <c r="G8" t="str">
        <f>'2024F TEAC'!G3</f>
        <v>Gen Chem Engr Lb</v>
      </c>
      <c r="H8" t="str">
        <f>'2024F TEAC'!H3</f>
        <v xml:space="preserve">2
</v>
      </c>
      <c r="I8" t="str">
        <f>'2024F TEAC'!I3</f>
        <v xml:space="preserve">HLC1
</v>
      </c>
      <c r="J8" t="str">
        <f>'2024F TEAC'!J3</f>
        <v xml:space="preserve">2109.00
</v>
      </c>
      <c r="K8" t="str">
        <f>'2024F TEAC'!K3</f>
        <v xml:space="preserve">M
</v>
      </c>
      <c r="L8" s="32" t="str">
        <f>'2024F TEAC'!L3</f>
        <v xml:space="preserve"> 10:30 AM
</v>
      </c>
      <c r="M8" s="32" t="str">
        <f>'2024F TEAC'!M3</f>
        <v xml:space="preserve"> 1:20 PM
</v>
      </c>
      <c r="N8">
        <f>'2024F TEAC'!N3</f>
        <v>0</v>
      </c>
      <c r="O8">
        <f>'2024F TEAC'!O3</f>
        <v>0</v>
      </c>
      <c r="P8">
        <f>'2024F TEAC'!P3</f>
        <v>18</v>
      </c>
      <c r="Q8">
        <f>'2024F TEAC'!Q3</f>
        <v>0</v>
      </c>
      <c r="R8">
        <f>'2024F TEAC'!R3</f>
        <v>0</v>
      </c>
    </row>
    <row r="9" spans="1:21" x14ac:dyDescent="0.45">
      <c r="L9" s="32"/>
      <c r="M9" s="32"/>
    </row>
    <row r="10" spans="1:21" x14ac:dyDescent="0.45">
      <c r="A10" s="23" t="str">
        <f>T$1 &amp; U$1+U1</f>
        <v>BLOCK 2</v>
      </c>
      <c r="B10" s="23" t="s">
        <v>155</v>
      </c>
      <c r="C10" s="23"/>
      <c r="D10" s="23"/>
      <c r="E10" s="23"/>
      <c r="F10" s="23"/>
      <c r="L10" s="32"/>
      <c r="M10" s="32"/>
    </row>
    <row r="11" spans="1:21" x14ac:dyDescent="0.45">
      <c r="A11" s="37">
        <f>A4</f>
        <v>0</v>
      </c>
      <c r="B11" t="str">
        <f t="shared" ref="B11:R11" si="0">B4</f>
        <v>ENGR</v>
      </c>
      <c r="C11">
        <f t="shared" si="0"/>
        <v>102</v>
      </c>
      <c r="D11">
        <f t="shared" si="0"/>
        <v>0</v>
      </c>
      <c r="E11">
        <f t="shared" si="0"/>
        <v>0</v>
      </c>
      <c r="F11" t="str">
        <f t="shared" si="0"/>
        <v>ENGR-102-535</v>
      </c>
      <c r="G11">
        <f t="shared" si="0"/>
        <v>0</v>
      </c>
      <c r="H11">
        <f t="shared" si="0"/>
        <v>0</v>
      </c>
      <c r="I11" t="str">
        <f t="shared" si="0"/>
        <v>HLC4</v>
      </c>
      <c r="J11">
        <f t="shared" si="0"/>
        <v>1130.02</v>
      </c>
      <c r="K11" t="str">
        <f t="shared" si="0"/>
        <v>MW</v>
      </c>
      <c r="L11" s="32">
        <f t="shared" si="0"/>
        <v>0.5625</v>
      </c>
      <c r="M11" s="32">
        <f t="shared" si="0"/>
        <v>0.63888888888888895</v>
      </c>
      <c r="N11">
        <f t="shared" si="0"/>
        <v>0</v>
      </c>
      <c r="O11" t="str">
        <f t="shared" si="0"/>
        <v>Shana Shaw</v>
      </c>
      <c r="P11">
        <f t="shared" si="0"/>
        <v>100</v>
      </c>
      <c r="Q11">
        <f t="shared" si="0"/>
        <v>100</v>
      </c>
      <c r="R11">
        <f t="shared" si="0"/>
        <v>0</v>
      </c>
    </row>
    <row r="12" spans="1:21" x14ac:dyDescent="0.45">
      <c r="A12" s="37">
        <f>'2024F TEAC'!A35</f>
        <v>0</v>
      </c>
      <c r="B12" t="str">
        <f>'2024F TEAC'!B35</f>
        <v>CLEN</v>
      </c>
      <c r="C12">
        <f>'2024F TEAC'!C35</f>
        <v>181</v>
      </c>
      <c r="D12">
        <f>'2024F TEAC'!D35</f>
        <v>0</v>
      </c>
      <c r="E12">
        <f>'2024F TEAC'!E35</f>
        <v>0</v>
      </c>
      <c r="F12" t="str">
        <f>'2024F TEAC'!F35</f>
        <v>CLEN-181-2</v>
      </c>
      <c r="G12">
        <f>'2024F TEAC'!G35</f>
        <v>0</v>
      </c>
      <c r="H12">
        <f>'2024F TEAC'!H35</f>
        <v>0</v>
      </c>
      <c r="I12" t="str">
        <f>'2024F TEAC'!I35</f>
        <v>HLC4</v>
      </c>
      <c r="J12">
        <f>'2024F TEAC'!J35</f>
        <v>1130.02</v>
      </c>
      <c r="K12" t="str">
        <f>'2024F TEAC'!K35</f>
        <v>T</v>
      </c>
      <c r="L12" s="32">
        <f>'2024F TEAC'!L35</f>
        <v>0.5</v>
      </c>
      <c r="M12" s="32">
        <f>'2024F TEAC'!M35</f>
        <v>0.53472222222222221</v>
      </c>
      <c r="N12">
        <f>'2024F TEAC'!N35</f>
        <v>0</v>
      </c>
      <c r="O12" t="str">
        <f>'2024F TEAC'!O35</f>
        <v>Shana Shaw</v>
      </c>
      <c r="P12">
        <f>'2024F TEAC'!P35</f>
        <v>25</v>
      </c>
      <c r="Q12">
        <f>'2024F TEAC'!Q35</f>
        <v>25</v>
      </c>
      <c r="R12">
        <f>'2024F TEAC'!R35</f>
        <v>0</v>
      </c>
    </row>
    <row r="13" spans="1:21" x14ac:dyDescent="0.45">
      <c r="A13" s="37" t="str">
        <f>'2024F TEAC'!A17</f>
        <v>224F000</v>
      </c>
      <c r="B13" t="str">
        <f>'2024F TEAC'!B17</f>
        <v xml:space="preserve">MATH
</v>
      </c>
      <c r="C13">
        <f>'2024F TEAC'!C17</f>
        <v>515994</v>
      </c>
      <c r="D13" t="str">
        <f>'2024F TEAC'!D17</f>
        <v>*</v>
      </c>
      <c r="E13">
        <f>'2024F TEAC'!E17</f>
        <v>91557</v>
      </c>
      <c r="F13" t="str">
        <f>'2024F TEAC'!F17</f>
        <v>MATH-2412-018</v>
      </c>
      <c r="G13" t="str">
        <f>'2024F TEAC'!G17</f>
        <v>PreCalculus</v>
      </c>
      <c r="H13" t="str">
        <f>'2024F TEAC'!H17</f>
        <v xml:space="preserve">1
</v>
      </c>
      <c r="I13" t="str">
        <f>'2024F TEAC'!I17</f>
        <v xml:space="preserve">HLC1
</v>
      </c>
      <c r="J13" t="str">
        <f>'2024F TEAC'!J17</f>
        <v xml:space="preserve">2218
</v>
      </c>
      <c r="K13" t="str">
        <f>'2024F TEAC'!K17</f>
        <v xml:space="preserve">TTh
</v>
      </c>
      <c r="L13" s="32" t="str">
        <f>'2024F TEAC'!L17</f>
        <v xml:space="preserve"> 4:00 PM
</v>
      </c>
      <c r="M13" s="32" t="str">
        <f>'2024F TEAC'!M17</f>
        <v xml:space="preserve"> 5:45 PM
</v>
      </c>
      <c r="N13">
        <f>'2024F TEAC'!N17</f>
        <v>0</v>
      </c>
      <c r="O13">
        <f>'2024F TEAC'!O17</f>
        <v>0</v>
      </c>
      <c r="P13">
        <f>'2024F TEAC'!P17</f>
        <v>36</v>
      </c>
      <c r="Q13">
        <f>'2024F TEAC'!Q17</f>
        <v>0</v>
      </c>
      <c r="R13">
        <f>'2024F TEAC'!R17</f>
        <v>0</v>
      </c>
    </row>
    <row r="14" spans="1:21" x14ac:dyDescent="0.45">
      <c r="A14" s="37" t="str">
        <f>A7</f>
        <v>224F000</v>
      </c>
      <c r="B14" t="str">
        <f t="shared" ref="B14:R14" si="1">B7</f>
        <v xml:space="preserve">CHEM
</v>
      </c>
      <c r="C14">
        <f t="shared" si="1"/>
        <v>517302</v>
      </c>
      <c r="D14" t="str">
        <f t="shared" si="1"/>
        <v xml:space="preserve">517302
</v>
      </c>
      <c r="E14">
        <f t="shared" si="1"/>
        <v>93061</v>
      </c>
      <c r="F14" t="str">
        <f t="shared" si="1"/>
        <v>CHEM-1309-001</v>
      </c>
      <c r="G14" t="str">
        <f t="shared" si="1"/>
        <v>Gen Chem Engr Lc</v>
      </c>
      <c r="H14" t="str">
        <f t="shared" si="1"/>
        <v xml:space="preserve">1
</v>
      </c>
      <c r="I14" t="str">
        <f t="shared" si="1"/>
        <v xml:space="preserve">HLC1
</v>
      </c>
      <c r="J14" t="str">
        <f t="shared" si="1"/>
        <v xml:space="preserve">2101
</v>
      </c>
      <c r="K14" t="str">
        <f t="shared" si="1"/>
        <v xml:space="preserve">MW
</v>
      </c>
      <c r="L14" s="32" t="str">
        <f t="shared" si="1"/>
        <v xml:space="preserve"> 9:00 AM
</v>
      </c>
      <c r="M14" s="32" t="str">
        <f t="shared" si="1"/>
        <v xml:space="preserve"> 10:20 AM
</v>
      </c>
      <c r="N14">
        <f t="shared" si="1"/>
        <v>0</v>
      </c>
      <c r="O14">
        <f t="shared" si="1"/>
        <v>0</v>
      </c>
      <c r="P14">
        <f t="shared" si="1"/>
        <v>36</v>
      </c>
      <c r="Q14">
        <f t="shared" si="1"/>
        <v>0</v>
      </c>
      <c r="R14">
        <f t="shared" si="1"/>
        <v>0</v>
      </c>
    </row>
    <row r="15" spans="1:21" x14ac:dyDescent="0.45">
      <c r="A15" s="37" t="str">
        <f>'2024F TEAC'!A4</f>
        <v>224F000</v>
      </c>
      <c r="B15" t="str">
        <f>'2024F TEAC'!B4</f>
        <v xml:space="preserve">CHEM
</v>
      </c>
      <c r="C15">
        <f>'2024F TEAC'!C4</f>
        <v>517301</v>
      </c>
      <c r="D15" t="str">
        <f>'2024F TEAC'!D4</f>
        <v xml:space="preserve">517519
</v>
      </c>
      <c r="E15">
        <f>'2024F TEAC'!E4</f>
        <v>66857</v>
      </c>
      <c r="F15" t="str">
        <f>'2024F TEAC'!F4</f>
        <v>CHEM-1109-006</v>
      </c>
      <c r="G15" t="str">
        <f>'2024F TEAC'!G4</f>
        <v>Gen Chem Engr Lb</v>
      </c>
      <c r="H15" t="str">
        <f>'2024F TEAC'!H4</f>
        <v xml:space="preserve">2
</v>
      </c>
      <c r="I15" t="str">
        <f>'2024F TEAC'!I4</f>
        <v xml:space="preserve">HLC1
</v>
      </c>
      <c r="J15" t="str">
        <f>'2024F TEAC'!J4</f>
        <v xml:space="preserve">2109.00
</v>
      </c>
      <c r="K15" t="str">
        <f>'2024F TEAC'!K4</f>
        <v xml:space="preserve">W
</v>
      </c>
      <c r="L15" s="32" t="str">
        <f>'2024F TEAC'!L4</f>
        <v xml:space="preserve"> 10:30 AM
</v>
      </c>
      <c r="M15" s="32" t="str">
        <f>'2024F TEAC'!M4</f>
        <v xml:space="preserve"> 1:20 PM
</v>
      </c>
      <c r="N15">
        <f>'2024F TEAC'!N4</f>
        <v>0</v>
      </c>
      <c r="O15">
        <f>'2024F TEAC'!O4</f>
        <v>0</v>
      </c>
      <c r="P15">
        <f>'2024F TEAC'!P4</f>
        <v>18</v>
      </c>
      <c r="Q15">
        <f>'2024F TEAC'!Q4</f>
        <v>0</v>
      </c>
      <c r="R15">
        <f>'2024F TEAC'!R4</f>
        <v>0</v>
      </c>
    </row>
    <row r="16" spans="1:21" x14ac:dyDescent="0.45">
      <c r="L16" s="32"/>
      <c r="M16" s="32"/>
    </row>
    <row r="17" spans="1:18" x14ac:dyDescent="0.45">
      <c r="A17" s="23" t="str">
        <f>T$1&amp;U$1+2*U$1</f>
        <v>BLOCK 3</v>
      </c>
      <c r="B17" s="23" t="s">
        <v>205</v>
      </c>
      <c r="C17" s="23"/>
      <c r="D17" s="23"/>
      <c r="E17" s="23"/>
      <c r="F17" s="23"/>
      <c r="L17" s="32"/>
      <c r="M17" s="32"/>
    </row>
    <row r="18" spans="1:18" x14ac:dyDescent="0.45">
      <c r="A18" s="37">
        <f>'2024F TEAC'!A32</f>
        <v>0</v>
      </c>
      <c r="B18" t="str">
        <f>'2024F TEAC'!B32</f>
        <v>ENGR</v>
      </c>
      <c r="C18">
        <f>'2024F TEAC'!C32</f>
        <v>102</v>
      </c>
      <c r="D18">
        <f>'2024F TEAC'!D32</f>
        <v>0</v>
      </c>
      <c r="E18">
        <f>'2024F TEAC'!E32</f>
        <v>0</v>
      </c>
      <c r="F18" t="str">
        <f>'2024F TEAC'!F32</f>
        <v>ENGR-102-559</v>
      </c>
      <c r="G18">
        <f>'2024F TEAC'!G32</f>
        <v>0</v>
      </c>
      <c r="H18">
        <f>'2024F TEAC'!H32</f>
        <v>0</v>
      </c>
      <c r="I18" t="str">
        <f>'2024F TEAC'!I32</f>
        <v>HLC4</v>
      </c>
      <c r="J18">
        <f>'2024F TEAC'!J32</f>
        <v>1130.02</v>
      </c>
      <c r="K18" t="str">
        <f>'2024F TEAC'!K32</f>
        <v>MW</v>
      </c>
      <c r="L18" s="32">
        <f>'2024F TEAC'!L32</f>
        <v>0.4375</v>
      </c>
      <c r="M18" s="32">
        <f>'2024F TEAC'!M32</f>
        <v>0.51388888888888895</v>
      </c>
      <c r="N18">
        <f>'2024F TEAC'!N32</f>
        <v>0</v>
      </c>
      <c r="O18" t="str">
        <f>'2024F TEAC'!O32</f>
        <v>Shana Shaw</v>
      </c>
      <c r="P18">
        <f>'2024F TEAC'!P32</f>
        <v>100</v>
      </c>
      <c r="Q18">
        <f>'2024F TEAC'!Q32</f>
        <v>100</v>
      </c>
      <c r="R18">
        <f>'2024F TEAC'!R32</f>
        <v>0</v>
      </c>
    </row>
    <row r="19" spans="1:18" x14ac:dyDescent="0.45">
      <c r="A19" s="37">
        <f>'2024F TEAC'!A39</f>
        <v>0</v>
      </c>
      <c r="B19" t="str">
        <f>'2024F TEAC'!B39</f>
        <v>CLEN</v>
      </c>
      <c r="C19">
        <f>'2024F TEAC'!C39</f>
        <v>181</v>
      </c>
      <c r="D19">
        <f>'2024F TEAC'!D39</f>
        <v>0</v>
      </c>
      <c r="E19">
        <f>'2024F TEAC'!E39</f>
        <v>0</v>
      </c>
      <c r="F19" t="str">
        <f>'2024F TEAC'!F39</f>
        <v>CLEN-181-6</v>
      </c>
      <c r="G19">
        <f>'2024F TEAC'!G39</f>
        <v>0</v>
      </c>
      <c r="H19">
        <f>'2024F TEAC'!H39</f>
        <v>0</v>
      </c>
      <c r="I19" t="str">
        <f>'2024F TEAC'!I39</f>
        <v>ONLINE</v>
      </c>
      <c r="J19">
        <f>'2024F TEAC'!J39</f>
        <v>0</v>
      </c>
      <c r="K19" t="str">
        <f>'2024F TEAC'!K39</f>
        <v xml:space="preserve">Th
</v>
      </c>
      <c r="L19" s="32">
        <f>'2024F TEAC'!L39</f>
        <v>0.5</v>
      </c>
      <c r="M19" s="32">
        <f>'2024F TEAC'!M39</f>
        <v>0.53472222222222221</v>
      </c>
      <c r="N19">
        <f>'2024F TEAC'!N39</f>
        <v>0</v>
      </c>
      <c r="O19" t="str">
        <f>'2024F TEAC'!O39</f>
        <v>TBD</v>
      </c>
      <c r="P19">
        <f>'2024F TEAC'!P39</f>
        <v>25</v>
      </c>
      <c r="Q19">
        <f>'2024F TEAC'!Q39</f>
        <v>25</v>
      </c>
      <c r="R19">
        <f>'2024F TEAC'!R39</f>
        <v>0</v>
      </c>
    </row>
    <row r="20" spans="1:18" x14ac:dyDescent="0.45">
      <c r="A20" s="37" t="str">
        <f>'2024F TEAC'!A19</f>
        <v>224F000</v>
      </c>
      <c r="B20" t="str">
        <f>'2024F TEAC'!B19</f>
        <v xml:space="preserve">MATH
</v>
      </c>
      <c r="C20">
        <f>'2024F TEAC'!C19</f>
        <v>0</v>
      </c>
      <c r="D20">
        <f>'2024F TEAC'!D19</f>
        <v>0</v>
      </c>
      <c r="E20">
        <f>'2024F TEAC'!E19</f>
        <v>99445</v>
      </c>
      <c r="F20" t="str">
        <f>'2024F TEAC'!F19</f>
        <v>MATH-2412-017</v>
      </c>
      <c r="G20" t="str">
        <f>'2024F TEAC'!G19</f>
        <v>PreCalculus</v>
      </c>
      <c r="H20">
        <f>'2024F TEAC'!H19</f>
        <v>0</v>
      </c>
      <c r="I20" t="str">
        <f>'2024F TEAC'!I19</f>
        <v xml:space="preserve">HLC1
</v>
      </c>
      <c r="J20">
        <f>'2024F TEAC'!J19</f>
        <v>0</v>
      </c>
      <c r="K20" t="str">
        <f>'2024F TEAC'!K19</f>
        <v>MW</v>
      </c>
      <c r="L20" s="32">
        <f>'2024F TEAC'!L19</f>
        <v>0.6875</v>
      </c>
      <c r="M20" s="32">
        <f>'2024F TEAC'!M19</f>
        <v>0.76041666666666663</v>
      </c>
      <c r="N20">
        <f>'2024F TEAC'!N19</f>
        <v>0</v>
      </c>
      <c r="O20">
        <f>'2024F TEAC'!O19</f>
        <v>0</v>
      </c>
      <c r="P20">
        <f>'2024F TEAC'!P19</f>
        <v>36</v>
      </c>
      <c r="Q20">
        <f>'2024F TEAC'!Q19</f>
        <v>0</v>
      </c>
      <c r="R20">
        <f>'2024F TEAC'!R19</f>
        <v>0</v>
      </c>
    </row>
    <row r="21" spans="1:18" x14ac:dyDescent="0.45">
      <c r="A21" s="37" t="str">
        <f>'2024F TEAC'!A14</f>
        <v>224F000</v>
      </c>
      <c r="B21" t="str">
        <f>'2024F TEAC'!B14</f>
        <v xml:space="preserve">CHEM
</v>
      </c>
      <c r="C21">
        <f>'2024F TEAC'!C14</f>
        <v>0</v>
      </c>
      <c r="D21">
        <f>'2024F TEAC'!D14</f>
        <v>0</v>
      </c>
      <c r="E21">
        <f>'2024F TEAC'!E14</f>
        <v>99460</v>
      </c>
      <c r="F21" t="str">
        <f>'2024F TEAC'!F14</f>
        <v>CHEM-1309-007</v>
      </c>
      <c r="G21" t="str">
        <f>'2024F TEAC'!G14</f>
        <v>Gen Chem Engr Lc</v>
      </c>
      <c r="H21">
        <f>'2024F TEAC'!H14</f>
        <v>0</v>
      </c>
      <c r="I21" t="str">
        <f>'2024F TEAC'!I14</f>
        <v xml:space="preserve">HLC1
</v>
      </c>
      <c r="J21">
        <f>'2024F TEAC'!J14</f>
        <v>0</v>
      </c>
      <c r="K21" t="str">
        <f>'2024F TEAC'!K14</f>
        <v>TTh</v>
      </c>
      <c r="L21" s="32">
        <f>'2024F TEAC'!L14</f>
        <v>0.70833333333333337</v>
      </c>
      <c r="M21" s="32">
        <f>'2024F TEAC'!M14</f>
        <v>0.76388888888888884</v>
      </c>
      <c r="N21">
        <f>'2024F TEAC'!N14</f>
        <v>0</v>
      </c>
      <c r="O21">
        <f>'2024F TEAC'!O14</f>
        <v>0</v>
      </c>
      <c r="P21">
        <f>'2024F TEAC'!P14</f>
        <v>36</v>
      </c>
      <c r="Q21">
        <f>'2024F TEAC'!Q14</f>
        <v>18</v>
      </c>
      <c r="R21">
        <f>'2024F TEAC'!R14</f>
        <v>0</v>
      </c>
    </row>
    <row r="22" spans="1:18" x14ac:dyDescent="0.45">
      <c r="A22" s="37" t="str">
        <f>'2024F TEAC'!A16</f>
        <v>224F000</v>
      </c>
      <c r="B22" t="str">
        <f>'2024F TEAC'!B16</f>
        <v xml:space="preserve">CHEM
</v>
      </c>
      <c r="C22">
        <f>'2024F TEAC'!C16</f>
        <v>0</v>
      </c>
      <c r="D22">
        <f>'2024F TEAC'!D16</f>
        <v>0</v>
      </c>
      <c r="E22">
        <f>'2024F TEAC'!E16</f>
        <v>99459</v>
      </c>
      <c r="F22" t="str">
        <f>'2024F TEAC'!F16</f>
        <v>CHEM 1109-012</v>
      </c>
      <c r="G22" t="str">
        <f>'2024F TEAC'!G16</f>
        <v>Gen Chem Engr Lb</v>
      </c>
      <c r="H22">
        <f>'2024F TEAC'!H16</f>
        <v>0</v>
      </c>
      <c r="I22" t="str">
        <f>'2024F TEAC'!I16</f>
        <v xml:space="preserve">HLC1
</v>
      </c>
      <c r="J22">
        <f>'2024F TEAC'!J16</f>
        <v>0</v>
      </c>
      <c r="K22" t="str">
        <f>'2024F TEAC'!K16</f>
        <v xml:space="preserve">Th
</v>
      </c>
      <c r="L22" s="32">
        <f>'2024F TEAC'!L16</f>
        <v>0.58333333333333337</v>
      </c>
      <c r="M22" s="32">
        <f>'2024F TEAC'!M16</f>
        <v>0.70138888888888884</v>
      </c>
      <c r="N22">
        <f>'2024F TEAC'!N16</f>
        <v>0</v>
      </c>
      <c r="O22">
        <f>'2024F TEAC'!O16</f>
        <v>0</v>
      </c>
      <c r="P22">
        <f>'2024F TEAC'!P16</f>
        <v>18</v>
      </c>
      <c r="Q22">
        <f>'2024F TEAC'!Q16</f>
        <v>9</v>
      </c>
      <c r="R22">
        <f>'2024F TEAC'!R16</f>
        <v>0</v>
      </c>
    </row>
    <row r="23" spans="1:18" x14ac:dyDescent="0.45">
      <c r="L23" s="32"/>
      <c r="M23" s="32"/>
    </row>
    <row r="24" spans="1:18" x14ac:dyDescent="0.45">
      <c r="A24" s="23" t="str">
        <f>T$1&amp;U$1+3*U$1</f>
        <v>BLOCK 4</v>
      </c>
      <c r="B24" s="23" t="s">
        <v>200</v>
      </c>
      <c r="C24" s="23"/>
      <c r="D24" s="23"/>
      <c r="E24" s="23"/>
      <c r="F24" s="23"/>
      <c r="L24" s="32"/>
      <c r="M24" s="32"/>
    </row>
    <row r="25" spans="1:18" x14ac:dyDescent="0.45">
      <c r="A25" s="37">
        <f>A18</f>
        <v>0</v>
      </c>
      <c r="B25" t="str">
        <f t="shared" ref="B25:R25" si="2">B18</f>
        <v>ENGR</v>
      </c>
      <c r="C25">
        <f t="shared" si="2"/>
        <v>102</v>
      </c>
      <c r="D25">
        <f t="shared" si="2"/>
        <v>0</v>
      </c>
      <c r="E25">
        <f t="shared" si="2"/>
        <v>0</v>
      </c>
      <c r="F25" t="str">
        <f t="shared" si="2"/>
        <v>ENGR-102-559</v>
      </c>
      <c r="G25">
        <f t="shared" si="2"/>
        <v>0</v>
      </c>
      <c r="H25">
        <f t="shared" si="2"/>
        <v>0</v>
      </c>
      <c r="I25" t="str">
        <f t="shared" si="2"/>
        <v>HLC4</v>
      </c>
      <c r="J25">
        <f t="shared" si="2"/>
        <v>1130.02</v>
      </c>
      <c r="K25" t="str">
        <f t="shared" si="2"/>
        <v>MW</v>
      </c>
      <c r="L25" s="32">
        <f t="shared" si="2"/>
        <v>0.4375</v>
      </c>
      <c r="M25" s="32">
        <f t="shared" si="2"/>
        <v>0.51388888888888895</v>
      </c>
      <c r="N25">
        <f t="shared" si="2"/>
        <v>0</v>
      </c>
      <c r="O25" t="str">
        <f t="shared" si="2"/>
        <v>Shana Shaw</v>
      </c>
      <c r="P25">
        <f t="shared" si="2"/>
        <v>100</v>
      </c>
      <c r="Q25">
        <f t="shared" si="2"/>
        <v>100</v>
      </c>
      <c r="R25">
        <f t="shared" si="2"/>
        <v>0</v>
      </c>
    </row>
    <row r="26" spans="1:18" x14ac:dyDescent="0.45">
      <c r="A26" s="37">
        <f>'2024F TEAC'!A40</f>
        <v>0</v>
      </c>
      <c r="B26" t="str">
        <f>'2024F TEAC'!B40</f>
        <v>CLEN</v>
      </c>
      <c r="C26">
        <f>'2024F TEAC'!C40</f>
        <v>181</v>
      </c>
      <c r="D26">
        <f>'2024F TEAC'!D40</f>
        <v>0</v>
      </c>
      <c r="E26">
        <f>'2024F TEAC'!E40</f>
        <v>0</v>
      </c>
      <c r="F26" t="str">
        <f>'2024F TEAC'!F40</f>
        <v>CLEN-181-7</v>
      </c>
      <c r="G26">
        <f>'2024F TEAC'!G40</f>
        <v>0</v>
      </c>
      <c r="H26">
        <f>'2024F TEAC'!H40</f>
        <v>0</v>
      </c>
      <c r="I26" t="str">
        <f>'2024F TEAC'!I40</f>
        <v>ONLINE</v>
      </c>
      <c r="J26">
        <f>'2024F TEAC'!J40</f>
        <v>0</v>
      </c>
      <c r="K26" t="str">
        <f>'2024F TEAC'!K40</f>
        <v xml:space="preserve">Th
</v>
      </c>
      <c r="L26" s="32">
        <f>'2024F TEAC'!L40</f>
        <v>0.54166666666666663</v>
      </c>
      <c r="M26" s="32">
        <f>'2024F TEAC'!M40</f>
        <v>0.57638888888888895</v>
      </c>
      <c r="N26">
        <f>'2024F TEAC'!N40</f>
        <v>0</v>
      </c>
      <c r="O26" t="str">
        <f>'2024F TEAC'!O40</f>
        <v>TBD</v>
      </c>
      <c r="P26">
        <f>'2024F TEAC'!P40</f>
        <v>25</v>
      </c>
      <c r="Q26">
        <f>'2024F TEAC'!Q40</f>
        <v>25</v>
      </c>
      <c r="R26">
        <f>'2024F TEAC'!R40</f>
        <v>0</v>
      </c>
    </row>
    <row r="27" spans="1:18" x14ac:dyDescent="0.45">
      <c r="A27" s="37" t="str">
        <f>A20</f>
        <v>224F000</v>
      </c>
      <c r="B27" t="str">
        <f t="shared" ref="B27:R27" si="3">B20</f>
        <v xml:space="preserve">MATH
</v>
      </c>
      <c r="C27">
        <f t="shared" si="3"/>
        <v>0</v>
      </c>
      <c r="D27">
        <f t="shared" si="3"/>
        <v>0</v>
      </c>
      <c r="E27">
        <f t="shared" si="3"/>
        <v>99445</v>
      </c>
      <c r="F27" t="str">
        <f t="shared" si="3"/>
        <v>MATH-2412-017</v>
      </c>
      <c r="G27" t="str">
        <f t="shared" si="3"/>
        <v>PreCalculus</v>
      </c>
      <c r="H27">
        <f t="shared" si="3"/>
        <v>0</v>
      </c>
      <c r="I27" t="str">
        <f t="shared" si="3"/>
        <v xml:space="preserve">HLC1
</v>
      </c>
      <c r="J27">
        <f t="shared" si="3"/>
        <v>0</v>
      </c>
      <c r="K27" t="str">
        <f t="shared" si="3"/>
        <v>MW</v>
      </c>
      <c r="L27" s="32">
        <f t="shared" si="3"/>
        <v>0.6875</v>
      </c>
      <c r="M27" s="32">
        <f t="shared" si="3"/>
        <v>0.76041666666666663</v>
      </c>
      <c r="N27">
        <f t="shared" si="3"/>
        <v>0</v>
      </c>
      <c r="O27">
        <f t="shared" si="3"/>
        <v>0</v>
      </c>
      <c r="P27">
        <f t="shared" si="3"/>
        <v>36</v>
      </c>
      <c r="Q27">
        <f t="shared" si="3"/>
        <v>0</v>
      </c>
      <c r="R27">
        <f t="shared" si="3"/>
        <v>0</v>
      </c>
    </row>
    <row r="28" spans="1:18" x14ac:dyDescent="0.45">
      <c r="A28" s="37" t="str">
        <f>A21</f>
        <v>224F000</v>
      </c>
      <c r="B28" t="str">
        <f t="shared" ref="B28:R28" si="4">B21</f>
        <v xml:space="preserve">CHEM
</v>
      </c>
      <c r="C28">
        <f t="shared" si="4"/>
        <v>0</v>
      </c>
      <c r="D28">
        <f t="shared" si="4"/>
        <v>0</v>
      </c>
      <c r="E28">
        <f t="shared" si="4"/>
        <v>99460</v>
      </c>
      <c r="F28" t="str">
        <f t="shared" si="4"/>
        <v>CHEM-1309-007</v>
      </c>
      <c r="G28" t="str">
        <f t="shared" si="4"/>
        <v>Gen Chem Engr Lc</v>
      </c>
      <c r="H28">
        <f t="shared" si="4"/>
        <v>0</v>
      </c>
      <c r="I28" t="str">
        <f t="shared" si="4"/>
        <v xml:space="preserve">HLC1
</v>
      </c>
      <c r="J28">
        <f t="shared" si="4"/>
        <v>0</v>
      </c>
      <c r="K28" t="str">
        <f t="shared" si="4"/>
        <v>TTh</v>
      </c>
      <c r="L28" s="32">
        <f t="shared" si="4"/>
        <v>0.70833333333333337</v>
      </c>
      <c r="M28" s="32">
        <f t="shared" si="4"/>
        <v>0.76388888888888884</v>
      </c>
      <c r="N28">
        <f t="shared" si="4"/>
        <v>0</v>
      </c>
      <c r="O28">
        <f t="shared" si="4"/>
        <v>0</v>
      </c>
      <c r="P28">
        <f t="shared" si="4"/>
        <v>36</v>
      </c>
      <c r="Q28">
        <f t="shared" si="4"/>
        <v>18</v>
      </c>
      <c r="R28">
        <f t="shared" si="4"/>
        <v>0</v>
      </c>
    </row>
    <row r="29" spans="1:18" x14ac:dyDescent="0.45">
      <c r="A29" s="37" t="str">
        <f>'2024F TEAC'!A15</f>
        <v>224F000</v>
      </c>
      <c r="B29" t="str">
        <f>'2024F TEAC'!B15</f>
        <v xml:space="preserve">CHEM
</v>
      </c>
      <c r="C29">
        <f>'2024F TEAC'!C15</f>
        <v>0</v>
      </c>
      <c r="D29">
        <f>'2024F TEAC'!D15</f>
        <v>0</v>
      </c>
      <c r="E29">
        <f>'2024F TEAC'!E15</f>
        <v>99458</v>
      </c>
      <c r="F29" t="str">
        <f>'2024F TEAC'!F15</f>
        <v>CHEM 1109-011</v>
      </c>
      <c r="G29" t="str">
        <f>'2024F TEAC'!G15</f>
        <v>Gen Chem Engr Lb</v>
      </c>
      <c r="H29">
        <f>'2024F TEAC'!H15</f>
        <v>0</v>
      </c>
      <c r="I29" t="str">
        <f>'2024F TEAC'!I15</f>
        <v xml:space="preserve">HLC1
</v>
      </c>
      <c r="J29">
        <f>'2024F TEAC'!J15</f>
        <v>0</v>
      </c>
      <c r="K29" t="str">
        <f>'2024F TEAC'!K15</f>
        <v>T</v>
      </c>
      <c r="L29" s="32">
        <f>'2024F TEAC'!L15</f>
        <v>0.58333333333333337</v>
      </c>
      <c r="M29" s="32">
        <f>'2024F TEAC'!M15</f>
        <v>0.70138888888888884</v>
      </c>
      <c r="N29">
        <f>'2024F TEAC'!N15</f>
        <v>0</v>
      </c>
      <c r="O29">
        <f>'2024F TEAC'!O15</f>
        <v>0</v>
      </c>
      <c r="P29">
        <f>'2024F TEAC'!P15</f>
        <v>18</v>
      </c>
      <c r="Q29">
        <f>'2024F TEAC'!Q15</f>
        <v>9</v>
      </c>
      <c r="R29">
        <f>'2024F TEAC'!R15</f>
        <v>0</v>
      </c>
    </row>
    <row r="30" spans="1:18" x14ac:dyDescent="0.45">
      <c r="A30" s="37"/>
      <c r="L30"/>
      <c r="M30"/>
    </row>
    <row r="31" spans="1:18" x14ac:dyDescent="0.45">
      <c r="A31" s="38" t="s">
        <v>187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</row>
    <row r="32" spans="1:18" x14ac:dyDescent="0.45">
      <c r="A32" s="23" t="str">
        <f>T$1&amp;U$1+4*U$1</f>
        <v>BLOCK 5</v>
      </c>
      <c r="B32" s="23" t="s">
        <v>188</v>
      </c>
      <c r="C32" s="23"/>
      <c r="D32" s="23"/>
      <c r="E32" s="23"/>
      <c r="F32" s="23"/>
      <c r="L32" s="18"/>
      <c r="M32" s="18"/>
    </row>
    <row r="33" spans="1:18" x14ac:dyDescent="0.45">
      <c r="A33">
        <f>'2024F TEAC'!A33</f>
        <v>0</v>
      </c>
      <c r="B33" t="str">
        <f>'2024F TEAC'!B33</f>
        <v>ENGR</v>
      </c>
      <c r="C33">
        <f>'2024F TEAC'!C33</f>
        <v>102</v>
      </c>
      <c r="D33">
        <f>'2024F TEAC'!D33</f>
        <v>0</v>
      </c>
      <c r="E33">
        <f>'2024F TEAC'!E33</f>
        <v>0</v>
      </c>
      <c r="F33" t="str">
        <f>'2024F TEAC'!F33</f>
        <v>ENGR-102-535</v>
      </c>
      <c r="G33">
        <f>'2024F TEAC'!G33</f>
        <v>0</v>
      </c>
      <c r="H33">
        <f>'2024F TEAC'!H33</f>
        <v>0</v>
      </c>
      <c r="I33" t="str">
        <f>'2024F TEAC'!I33</f>
        <v>HLC4</v>
      </c>
      <c r="J33">
        <f>'2024F TEAC'!J33</f>
        <v>1130.02</v>
      </c>
      <c r="K33" t="str">
        <f>'2024F TEAC'!K33</f>
        <v>MW</v>
      </c>
      <c r="L33" s="32">
        <f>'2024F TEAC'!L33</f>
        <v>0.5625</v>
      </c>
      <c r="M33" s="32">
        <f>'2024F TEAC'!M33</f>
        <v>0.63888888888888895</v>
      </c>
      <c r="N33">
        <f>'2024F TEAC'!N33</f>
        <v>0</v>
      </c>
      <c r="O33" t="str">
        <f>'2024F TEAC'!O33</f>
        <v>Shana Shaw</v>
      </c>
      <c r="P33">
        <f>'2024F TEAC'!P33</f>
        <v>100</v>
      </c>
      <c r="Q33">
        <f>'2024F TEAC'!Q33</f>
        <v>100</v>
      </c>
      <c r="R33">
        <f>'2024F TEAC'!R33</f>
        <v>0</v>
      </c>
    </row>
    <row r="34" spans="1:18" x14ac:dyDescent="0.45">
      <c r="A34">
        <f>'2024F TEAC'!A34</f>
        <v>0</v>
      </c>
      <c r="B34" t="str">
        <f>'2024F TEAC'!B34</f>
        <v>CLEN</v>
      </c>
      <c r="C34">
        <f>'2024F TEAC'!C34</f>
        <v>181</v>
      </c>
      <c r="D34">
        <f>'2024F TEAC'!D34</f>
        <v>0</v>
      </c>
      <c r="E34">
        <f>'2024F TEAC'!E34</f>
        <v>0</v>
      </c>
      <c r="F34" t="str">
        <f>'2024F TEAC'!F34</f>
        <v>CLEN-181-1</v>
      </c>
      <c r="G34">
        <f>'2024F TEAC'!G34</f>
        <v>0</v>
      </c>
      <c r="H34">
        <f>'2024F TEAC'!H34</f>
        <v>0</v>
      </c>
      <c r="I34" t="str">
        <f>'2024F TEAC'!I34</f>
        <v>HLC4</v>
      </c>
      <c r="J34">
        <f>'2024F TEAC'!J34</f>
        <v>1130.02</v>
      </c>
      <c r="K34" t="str">
        <f>'2024F TEAC'!K34</f>
        <v>M</v>
      </c>
      <c r="L34" s="32">
        <f>'2024F TEAC'!L34</f>
        <v>0.52083333333333337</v>
      </c>
      <c r="M34" s="32">
        <f>'2024F TEAC'!M34</f>
        <v>0.55555555555555558</v>
      </c>
      <c r="N34">
        <f>'2024F TEAC'!N34</f>
        <v>0</v>
      </c>
      <c r="O34" t="str">
        <f>'2024F TEAC'!O34</f>
        <v>Shana Shaw</v>
      </c>
      <c r="P34">
        <f>'2024F TEAC'!P34</f>
        <v>25</v>
      </c>
      <c r="Q34">
        <f>'2024F TEAC'!Q34</f>
        <v>25</v>
      </c>
      <c r="R34">
        <f>'2024F TEAC'!R34</f>
        <v>0</v>
      </c>
    </row>
    <row r="35" spans="1:18" x14ac:dyDescent="0.45">
      <c r="A35" t="str">
        <f>'2024F TEAC'!A22</f>
        <v>224F000</v>
      </c>
      <c r="B35" t="str">
        <f>'2024F TEAC'!B22</f>
        <v xml:space="preserve">MATH
</v>
      </c>
      <c r="C35">
        <f>'2024F TEAC'!C22</f>
        <v>493689</v>
      </c>
      <c r="D35">
        <f>'2024F TEAC'!D22</f>
        <v>0</v>
      </c>
      <c r="E35">
        <f>'2024F TEAC'!E22</f>
        <v>96975</v>
      </c>
      <c r="F35" t="str">
        <f>'2024F TEAC'!F22</f>
        <v>MATH-2413-004</v>
      </c>
      <c r="G35" t="str">
        <f>'2024F TEAC'!G22</f>
        <v>Calculus I</v>
      </c>
      <c r="H35" t="str">
        <f>'2024F TEAC'!H22</f>
        <v xml:space="preserve">1
</v>
      </c>
      <c r="I35" t="str">
        <f>'2024F TEAC'!I22</f>
        <v xml:space="preserve">HLC1
</v>
      </c>
      <c r="J35" t="str">
        <f>'2024F TEAC'!J22</f>
        <v xml:space="preserve">2105
</v>
      </c>
      <c r="K35" t="str">
        <f>'2024F TEAC'!K22</f>
        <v xml:space="preserve">TTh
</v>
      </c>
      <c r="L35" s="32" t="str">
        <f>'2024F TEAC'!L22</f>
        <v xml:space="preserve"> 9:00 AM
</v>
      </c>
      <c r="M35" s="32" t="str">
        <f>'2024F TEAC'!M22</f>
        <v xml:space="preserve"> 10:45 AM
</v>
      </c>
      <c r="N35">
        <f>'2024F TEAC'!N22</f>
        <v>0</v>
      </c>
      <c r="O35">
        <f>'2024F TEAC'!O22</f>
        <v>0</v>
      </c>
      <c r="P35">
        <f>'2024F TEAC'!P22</f>
        <v>36</v>
      </c>
      <c r="Q35">
        <f>'2024F TEAC'!Q22</f>
        <v>18</v>
      </c>
      <c r="R35">
        <f>'2024F TEAC'!R22</f>
        <v>0</v>
      </c>
    </row>
    <row r="36" spans="1:18" x14ac:dyDescent="0.45">
      <c r="A36" t="str">
        <f>'2024F TEAC'!A11</f>
        <v>224F000</v>
      </c>
      <c r="B36" t="str">
        <f>'2024F TEAC'!B11</f>
        <v xml:space="preserve">CHEM
</v>
      </c>
      <c r="C36">
        <f>'2024F TEAC'!C11</f>
        <v>0</v>
      </c>
      <c r="D36">
        <f>'2024F TEAC'!D11</f>
        <v>0</v>
      </c>
      <c r="E36">
        <f>'2024F TEAC'!E11</f>
        <v>94822</v>
      </c>
      <c r="F36" t="str">
        <f>'2024F TEAC'!F11</f>
        <v>CHEM-1312-006</v>
      </c>
      <c r="G36" t="str">
        <f>'2024F TEAC'!G11</f>
        <v>Gen Chem Engr Lc</v>
      </c>
      <c r="H36">
        <f>'2024F TEAC'!H11</f>
        <v>0</v>
      </c>
      <c r="I36" t="str">
        <f>'2024F TEAC'!I11</f>
        <v xml:space="preserve">HLC1
</v>
      </c>
      <c r="J36">
        <f>'2024F TEAC'!J11</f>
        <v>0</v>
      </c>
      <c r="K36" t="str">
        <f>'2024F TEAC'!K11</f>
        <v>TTh</v>
      </c>
      <c r="L36" s="32">
        <f>'2024F TEAC'!L11</f>
        <v>0.58333333333333337</v>
      </c>
      <c r="M36" s="32">
        <f>'2024F TEAC'!M11</f>
        <v>0.63888888888888884</v>
      </c>
      <c r="N36">
        <f>'2024F TEAC'!N11</f>
        <v>0</v>
      </c>
      <c r="O36">
        <f>'2024F TEAC'!O11</f>
        <v>0</v>
      </c>
      <c r="P36">
        <f>'2024F TEAC'!P11</f>
        <v>36</v>
      </c>
      <c r="Q36">
        <f>'2024F TEAC'!Q11</f>
        <v>18</v>
      </c>
      <c r="R36">
        <f>'2024F TEAC'!R11</f>
        <v>0</v>
      </c>
    </row>
    <row r="37" spans="1:18" x14ac:dyDescent="0.45">
      <c r="A37" t="str">
        <f>'2024F TEAC'!A12</f>
        <v>224F000</v>
      </c>
      <c r="B37" t="str">
        <f>'2024F TEAC'!B12</f>
        <v xml:space="preserve">CHEM
</v>
      </c>
      <c r="C37">
        <f>'2024F TEAC'!C12</f>
        <v>0</v>
      </c>
      <c r="D37">
        <f>'2024F TEAC'!D12</f>
        <v>0</v>
      </c>
      <c r="E37">
        <f>'2024F TEAC'!E12</f>
        <v>92982</v>
      </c>
      <c r="F37" t="str">
        <f>'2024F TEAC'!F12</f>
        <v>CHEM 1112-008</v>
      </c>
      <c r="G37" t="str">
        <f>'2024F TEAC'!G12</f>
        <v>Gen Chem Engr Lb</v>
      </c>
      <c r="H37">
        <f>'2024F TEAC'!H12</f>
        <v>0</v>
      </c>
      <c r="I37" t="str">
        <f>'2024F TEAC'!I12</f>
        <v xml:space="preserve">HLC1
</v>
      </c>
      <c r="J37">
        <f>'2024F TEAC'!J12</f>
        <v>0</v>
      </c>
      <c r="K37" t="str">
        <f>'2024F TEAC'!K12</f>
        <v>T</v>
      </c>
      <c r="L37" s="32">
        <f>'2024F TEAC'!L12</f>
        <v>0.45833333333333331</v>
      </c>
      <c r="M37" s="32">
        <f>'2024F TEAC'!M12</f>
        <v>0.57638888888888884</v>
      </c>
      <c r="N37">
        <f>'2024F TEAC'!N12</f>
        <v>0</v>
      </c>
      <c r="O37">
        <f>'2024F TEAC'!O12</f>
        <v>0</v>
      </c>
      <c r="P37">
        <f>'2024F TEAC'!P12</f>
        <v>18</v>
      </c>
      <c r="Q37">
        <f>'2024F TEAC'!Q12</f>
        <v>9</v>
      </c>
      <c r="R37">
        <f>'2024F TEAC'!R12</f>
        <v>0</v>
      </c>
    </row>
    <row r="38" spans="1:18" x14ac:dyDescent="0.45">
      <c r="L38" s="32"/>
      <c r="M38" s="32"/>
    </row>
    <row r="39" spans="1:18" x14ac:dyDescent="0.45">
      <c r="A39" s="23" t="str">
        <f>T$1&amp;U$1+5*U$1</f>
        <v>BLOCK 6</v>
      </c>
      <c r="B39" s="23" t="s">
        <v>192</v>
      </c>
      <c r="C39" s="23"/>
      <c r="D39" s="23"/>
      <c r="E39" s="23"/>
      <c r="F39" s="23"/>
      <c r="L39" s="32"/>
      <c r="M39" s="32"/>
    </row>
    <row r="40" spans="1:18" x14ac:dyDescent="0.45">
      <c r="A40">
        <f>A33</f>
        <v>0</v>
      </c>
      <c r="B40" t="str">
        <f t="shared" ref="B40:R40" si="5">B33</f>
        <v>ENGR</v>
      </c>
      <c r="C40">
        <f t="shared" si="5"/>
        <v>102</v>
      </c>
      <c r="D40">
        <f t="shared" si="5"/>
        <v>0</v>
      </c>
      <c r="E40">
        <f t="shared" si="5"/>
        <v>0</v>
      </c>
      <c r="F40" t="str">
        <f t="shared" si="5"/>
        <v>ENGR-102-535</v>
      </c>
      <c r="G40">
        <f t="shared" si="5"/>
        <v>0</v>
      </c>
      <c r="H40">
        <f t="shared" si="5"/>
        <v>0</v>
      </c>
      <c r="I40" t="str">
        <f t="shared" si="5"/>
        <v>HLC4</v>
      </c>
      <c r="J40">
        <f t="shared" si="5"/>
        <v>1130.02</v>
      </c>
      <c r="K40" t="str">
        <f t="shared" si="5"/>
        <v>MW</v>
      </c>
      <c r="L40" s="32">
        <f t="shared" si="5"/>
        <v>0.5625</v>
      </c>
      <c r="M40" s="32">
        <f t="shared" si="5"/>
        <v>0.63888888888888895</v>
      </c>
      <c r="N40">
        <f t="shared" si="5"/>
        <v>0</v>
      </c>
      <c r="O40" t="str">
        <f t="shared" si="5"/>
        <v>Shana Shaw</v>
      </c>
      <c r="P40">
        <f t="shared" si="5"/>
        <v>100</v>
      </c>
      <c r="Q40">
        <f t="shared" si="5"/>
        <v>100</v>
      </c>
      <c r="R40">
        <f t="shared" si="5"/>
        <v>0</v>
      </c>
    </row>
    <row r="41" spans="1:18" x14ac:dyDescent="0.45">
      <c r="A41">
        <f>'2024F TEAC'!A38</f>
        <v>0</v>
      </c>
      <c r="B41" t="str">
        <f>'2024F TEAC'!B38</f>
        <v>CLEN</v>
      </c>
      <c r="C41">
        <f>'2024F TEAC'!C38</f>
        <v>181</v>
      </c>
      <c r="D41">
        <f>'2024F TEAC'!D38</f>
        <v>0</v>
      </c>
      <c r="E41">
        <f>'2024F TEAC'!E38</f>
        <v>0</v>
      </c>
      <c r="F41" t="str">
        <f>'2024F TEAC'!F38</f>
        <v>CLEN-181-5</v>
      </c>
      <c r="G41">
        <f>'2024F TEAC'!G38</f>
        <v>0</v>
      </c>
      <c r="H41">
        <f>'2024F TEAC'!H38</f>
        <v>0</v>
      </c>
      <c r="I41" t="str">
        <f>'2024F TEAC'!I38</f>
        <v>ONLINE</v>
      </c>
      <c r="J41">
        <f>'2024F TEAC'!J38</f>
        <v>0</v>
      </c>
      <c r="K41" t="str">
        <f>'2024F TEAC'!K38</f>
        <v>W</v>
      </c>
      <c r="L41" s="32">
        <f>'2024F TEAC'!L38</f>
        <v>0.52083333333333337</v>
      </c>
      <c r="M41" s="32">
        <f>'2024F TEAC'!M38</f>
        <v>0.55555555555555558</v>
      </c>
      <c r="N41">
        <f>'2024F TEAC'!N38</f>
        <v>0</v>
      </c>
      <c r="O41" t="str">
        <f>'2024F TEAC'!O38</f>
        <v>TBD</v>
      </c>
      <c r="P41">
        <f>'2024F TEAC'!P38</f>
        <v>25</v>
      </c>
      <c r="Q41">
        <f>'2024F TEAC'!Q38</f>
        <v>25</v>
      </c>
      <c r="R41">
        <f>'2024F TEAC'!R38</f>
        <v>0</v>
      </c>
    </row>
    <row r="42" spans="1:18" x14ac:dyDescent="0.45">
      <c r="A42" t="str">
        <f>'2024F TEAC'!A24</f>
        <v>224F000</v>
      </c>
      <c r="B42" t="str">
        <f>'2024F TEAC'!B24</f>
        <v xml:space="preserve">MATH
</v>
      </c>
      <c r="C42">
        <f>'2024F TEAC'!C24</f>
        <v>516017</v>
      </c>
      <c r="D42" t="str">
        <f>'2024F TEAC'!D24</f>
        <v>*</v>
      </c>
      <c r="E42">
        <f>'2024F TEAC'!E24</f>
        <v>91580</v>
      </c>
      <c r="F42" t="str">
        <f>'2024F TEAC'!F24</f>
        <v>MATH-2414-004</v>
      </c>
      <c r="G42" t="str">
        <f>'2024F TEAC'!G24</f>
        <v>Calculus II</v>
      </c>
      <c r="H42" t="str">
        <f>'2024F TEAC'!H24</f>
        <v xml:space="preserve">1
</v>
      </c>
      <c r="I42" t="str">
        <f>'2024F TEAC'!I24</f>
        <v xml:space="preserve">HLC1
</v>
      </c>
      <c r="J42" t="str">
        <f>'2024F TEAC'!J24</f>
        <v xml:space="preserve">2209
</v>
      </c>
      <c r="K42" t="str">
        <f>'2024F TEAC'!K24</f>
        <v xml:space="preserve">TTh
</v>
      </c>
      <c r="L42" s="32" t="str">
        <f>'2024F TEAC'!L24</f>
        <v xml:space="preserve"> 9:00 AM
</v>
      </c>
      <c r="M42" s="32" t="str">
        <f>'2024F TEAC'!M24</f>
        <v xml:space="preserve"> 10:45 AM
</v>
      </c>
      <c r="N42">
        <f>'2024F TEAC'!N24</f>
        <v>0</v>
      </c>
      <c r="O42">
        <f>'2024F TEAC'!O24</f>
        <v>0</v>
      </c>
      <c r="P42">
        <f>'2024F TEAC'!P24</f>
        <v>36</v>
      </c>
      <c r="Q42">
        <f>'2024F TEAC'!Q24</f>
        <v>18</v>
      </c>
      <c r="R42">
        <f>'2024F TEAC'!R24</f>
        <v>0</v>
      </c>
    </row>
    <row r="43" spans="1:18" x14ac:dyDescent="0.45">
      <c r="A43" t="str">
        <f>A36</f>
        <v>224F000</v>
      </c>
      <c r="B43" t="str">
        <f t="shared" ref="B43:R43" si="6">B36</f>
        <v xml:space="preserve">CHEM
</v>
      </c>
      <c r="C43">
        <f t="shared" si="6"/>
        <v>0</v>
      </c>
      <c r="D43">
        <f t="shared" si="6"/>
        <v>0</v>
      </c>
      <c r="E43">
        <f t="shared" si="6"/>
        <v>94822</v>
      </c>
      <c r="F43" t="str">
        <f t="shared" si="6"/>
        <v>CHEM-1312-006</v>
      </c>
      <c r="G43" t="str">
        <f t="shared" si="6"/>
        <v>Gen Chem Engr Lc</v>
      </c>
      <c r="H43">
        <f t="shared" si="6"/>
        <v>0</v>
      </c>
      <c r="I43" t="str">
        <f t="shared" si="6"/>
        <v xml:space="preserve">HLC1
</v>
      </c>
      <c r="J43">
        <f t="shared" si="6"/>
        <v>0</v>
      </c>
      <c r="K43" t="str">
        <f t="shared" si="6"/>
        <v>TTh</v>
      </c>
      <c r="L43" s="32">
        <f t="shared" si="6"/>
        <v>0.58333333333333337</v>
      </c>
      <c r="M43" s="32">
        <f t="shared" si="6"/>
        <v>0.63888888888888884</v>
      </c>
      <c r="N43">
        <f t="shared" si="6"/>
        <v>0</v>
      </c>
      <c r="O43">
        <f t="shared" si="6"/>
        <v>0</v>
      </c>
      <c r="P43">
        <f t="shared" si="6"/>
        <v>36</v>
      </c>
      <c r="Q43">
        <f t="shared" si="6"/>
        <v>18</v>
      </c>
      <c r="R43">
        <f t="shared" si="6"/>
        <v>0</v>
      </c>
    </row>
    <row r="44" spans="1:18" x14ac:dyDescent="0.45">
      <c r="A44" t="str">
        <f>'2024F TEAC'!A13</f>
        <v>224F000</v>
      </c>
      <c r="B44" t="str">
        <f>'2024F TEAC'!B13</f>
        <v xml:space="preserve">CHEM
</v>
      </c>
      <c r="C44">
        <f>'2024F TEAC'!C13</f>
        <v>0</v>
      </c>
      <c r="D44">
        <f>'2024F TEAC'!D13</f>
        <v>0</v>
      </c>
      <c r="E44">
        <f>'2024F TEAC'!E13</f>
        <v>96793</v>
      </c>
      <c r="F44" t="str">
        <f>'2024F TEAC'!F13</f>
        <v>CHEM 1112-005</v>
      </c>
      <c r="G44" t="str">
        <f>'2024F TEAC'!G13</f>
        <v>Gen Chem Engr Lb</v>
      </c>
      <c r="H44">
        <f>'2024F TEAC'!H13</f>
        <v>0</v>
      </c>
      <c r="I44" t="str">
        <f>'2024F TEAC'!I13</f>
        <v xml:space="preserve">HLC1
</v>
      </c>
      <c r="J44">
        <f>'2024F TEAC'!J13</f>
        <v>0</v>
      </c>
      <c r="K44" t="str">
        <f>'2024F TEAC'!K13</f>
        <v xml:space="preserve">Th
</v>
      </c>
      <c r="L44" s="32">
        <f>'2024F TEAC'!L13</f>
        <v>0.45833333333333331</v>
      </c>
      <c r="M44" s="32">
        <f>'2024F TEAC'!M13</f>
        <v>0.57638888888888884</v>
      </c>
      <c r="N44">
        <f>'2024F TEAC'!N13</f>
        <v>0</v>
      </c>
      <c r="O44">
        <f>'2024F TEAC'!O13</f>
        <v>0</v>
      </c>
      <c r="P44">
        <f>'2024F TEAC'!P13</f>
        <v>18</v>
      </c>
      <c r="Q44">
        <f>'2024F TEAC'!Q13</f>
        <v>9</v>
      </c>
      <c r="R44">
        <f>'2024F TEAC'!R13</f>
        <v>0</v>
      </c>
    </row>
    <row r="45" spans="1:18" x14ac:dyDescent="0.45">
      <c r="L45"/>
      <c r="M45"/>
    </row>
    <row r="46" spans="1:18" x14ac:dyDescent="0.45">
      <c r="A46" s="38" t="s">
        <v>189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</row>
    <row r="47" spans="1:18" x14ac:dyDescent="0.45">
      <c r="A47" s="23" t="str">
        <f>T$1&amp;U$1+6*U$1</f>
        <v>BLOCK 7</v>
      </c>
      <c r="B47" s="23" t="s">
        <v>156</v>
      </c>
      <c r="C47" s="23"/>
      <c r="D47" s="23"/>
      <c r="E47" s="23"/>
      <c r="L47" s="17"/>
      <c r="M47" s="17"/>
    </row>
    <row r="48" spans="1:18" x14ac:dyDescent="0.45">
      <c r="A48">
        <f>'2024F TEAC'!A$32</f>
        <v>0</v>
      </c>
      <c r="B48" t="str">
        <f>'2024F TEAC'!B$32</f>
        <v>ENGR</v>
      </c>
      <c r="C48">
        <f>'2024F TEAC'!C$32</f>
        <v>102</v>
      </c>
      <c r="D48">
        <f>'2024F TEAC'!D$32</f>
        <v>0</v>
      </c>
      <c r="E48">
        <f>'2024F TEAC'!E$32</f>
        <v>0</v>
      </c>
      <c r="F48" t="str">
        <f>'2024F TEAC'!F$32</f>
        <v>ENGR-102-559</v>
      </c>
      <c r="G48">
        <f>'2024F TEAC'!G$32</f>
        <v>0</v>
      </c>
      <c r="H48">
        <f>'2024F TEAC'!H$32</f>
        <v>0</v>
      </c>
      <c r="I48" t="str">
        <f>'2024F TEAC'!I$32</f>
        <v>HLC4</v>
      </c>
      <c r="J48">
        <f>'2024F TEAC'!J$32</f>
        <v>1130.02</v>
      </c>
      <c r="K48" t="str">
        <f>'2024F TEAC'!K$32</f>
        <v>MW</v>
      </c>
      <c r="L48" s="32">
        <f>'2024F TEAC'!L$32</f>
        <v>0.4375</v>
      </c>
      <c r="M48" s="32">
        <f>'2024F TEAC'!M$32</f>
        <v>0.51388888888888895</v>
      </c>
      <c r="N48">
        <f>'2024F TEAC'!N$32</f>
        <v>0</v>
      </c>
      <c r="O48" t="str">
        <f>'2024F TEAC'!O$32</f>
        <v>Shana Shaw</v>
      </c>
      <c r="P48">
        <f>'2024F TEAC'!P$32</f>
        <v>100</v>
      </c>
      <c r="Q48">
        <f>'2024F TEAC'!Q$32</f>
        <v>100</v>
      </c>
      <c r="R48">
        <f>'2024F TEAC'!R$32</f>
        <v>0</v>
      </c>
    </row>
    <row r="49" spans="1:18" x14ac:dyDescent="0.45">
      <c r="A49">
        <f>'2024F TEAC'!A36</f>
        <v>0</v>
      </c>
      <c r="B49" t="str">
        <f>'2024F TEAC'!B36</f>
        <v>CLEN</v>
      </c>
      <c r="C49">
        <f>'2024F TEAC'!C36</f>
        <v>181</v>
      </c>
      <c r="D49">
        <f>'2024F TEAC'!D36</f>
        <v>0</v>
      </c>
      <c r="E49">
        <f>'2024F TEAC'!E36</f>
        <v>0</v>
      </c>
      <c r="F49" t="str">
        <f>'2024F TEAC'!F36</f>
        <v>CLEN-181-3</v>
      </c>
      <c r="G49">
        <f>'2024F TEAC'!G36</f>
        <v>0</v>
      </c>
      <c r="H49">
        <f>'2024F TEAC'!H36</f>
        <v>0</v>
      </c>
      <c r="I49" t="str">
        <f>'2024F TEAC'!I36</f>
        <v>HLC4</v>
      </c>
      <c r="J49">
        <f>'2024F TEAC'!J36</f>
        <v>1130.02</v>
      </c>
      <c r="K49" t="str">
        <f>'2024F TEAC'!K36</f>
        <v>T</v>
      </c>
      <c r="L49" s="32">
        <f>'2024F TEAC'!L36</f>
        <v>0.54166666666666663</v>
      </c>
      <c r="M49" s="32">
        <f>'2024F TEAC'!M36</f>
        <v>0.57638888888888895</v>
      </c>
      <c r="N49">
        <f>'2024F TEAC'!N36</f>
        <v>0</v>
      </c>
      <c r="O49" t="str">
        <f>'2024F TEAC'!O36</f>
        <v>Larry O'Pella</v>
      </c>
      <c r="P49">
        <f>'2024F TEAC'!P36</f>
        <v>25</v>
      </c>
      <c r="Q49">
        <f>'2024F TEAC'!Q36</f>
        <v>25</v>
      </c>
      <c r="R49">
        <f>'2024F TEAC'!R36</f>
        <v>0</v>
      </c>
    </row>
    <row r="50" spans="1:18" x14ac:dyDescent="0.45">
      <c r="A50" t="str">
        <f>'2024F TEAC'!A22</f>
        <v>224F000</v>
      </c>
      <c r="B50" t="str">
        <f>'2024F TEAC'!B22</f>
        <v xml:space="preserve">MATH
</v>
      </c>
      <c r="C50">
        <f>'2024F TEAC'!C22</f>
        <v>493689</v>
      </c>
      <c r="D50">
        <f>'2024F TEAC'!D22</f>
        <v>0</v>
      </c>
      <c r="E50">
        <f>'2024F TEAC'!E22</f>
        <v>96975</v>
      </c>
      <c r="F50" t="str">
        <f>'2024F TEAC'!F22</f>
        <v>MATH-2413-004</v>
      </c>
      <c r="G50" t="str">
        <f>'2024F TEAC'!G22</f>
        <v>Calculus I</v>
      </c>
      <c r="H50" t="str">
        <f>'2024F TEAC'!H22</f>
        <v xml:space="preserve">1
</v>
      </c>
      <c r="I50" t="str">
        <f>'2024F TEAC'!I22</f>
        <v xml:space="preserve">HLC1
</v>
      </c>
      <c r="J50" t="str">
        <f>'2024F TEAC'!J22</f>
        <v xml:space="preserve">2105
</v>
      </c>
      <c r="K50" t="str">
        <f>'2024F TEAC'!K22</f>
        <v xml:space="preserve">TTh
</v>
      </c>
      <c r="L50" s="32" t="str">
        <f>'2024F TEAC'!L22</f>
        <v xml:space="preserve"> 9:00 AM
</v>
      </c>
      <c r="M50" s="32" t="str">
        <f>'2024F TEAC'!M22</f>
        <v xml:space="preserve"> 10:45 AM
</v>
      </c>
      <c r="N50">
        <f>'2024F TEAC'!N22</f>
        <v>0</v>
      </c>
      <c r="O50">
        <f>'2024F TEAC'!O22</f>
        <v>0</v>
      </c>
      <c r="P50">
        <f>'2024F TEAC'!P22</f>
        <v>36</v>
      </c>
      <c r="Q50">
        <f>'2024F TEAC'!Q22</f>
        <v>18</v>
      </c>
      <c r="R50">
        <f>'2024F TEAC'!S22</f>
        <v>0</v>
      </c>
    </row>
    <row r="51" spans="1:18" x14ac:dyDescent="0.45">
      <c r="A51" t="str">
        <f>'2024F TEAC'!A$5</f>
        <v>224F000</v>
      </c>
      <c r="B51" t="str">
        <f>'2024F TEAC'!B$5</f>
        <v xml:space="preserve">CHEM
</v>
      </c>
      <c r="C51">
        <f>'2024F TEAC'!C$5</f>
        <v>517515</v>
      </c>
      <c r="D51" t="str">
        <f>'2024F TEAC'!D$5</f>
        <v xml:space="preserve">517306
</v>
      </c>
      <c r="E51">
        <f>'2024F TEAC'!E$5</f>
        <v>93058</v>
      </c>
      <c r="F51" t="str">
        <f>'2024F TEAC'!F$5</f>
        <v>CHEM-1309-002</v>
      </c>
      <c r="G51" t="str">
        <f>'2024F TEAC'!G$5</f>
        <v>Gen Chem Engr Lc</v>
      </c>
      <c r="H51" t="str">
        <f>'2024F TEAC'!H$5</f>
        <v xml:space="preserve">1
</v>
      </c>
      <c r="I51" t="str">
        <f>'2024F TEAC'!I$5</f>
        <v xml:space="preserve">HLC1
</v>
      </c>
      <c r="J51" t="str">
        <f>'2024F TEAC'!J$5</f>
        <v xml:space="preserve">2102
</v>
      </c>
      <c r="K51" t="str">
        <f>'2024F TEAC'!K$5</f>
        <v xml:space="preserve">TTh
</v>
      </c>
      <c r="L51" s="32" t="str">
        <f>'2024F TEAC'!L$5</f>
        <v xml:space="preserve"> 11:00 AM
</v>
      </c>
      <c r="M51" s="32" t="str">
        <f>'2024F TEAC'!M$5</f>
        <v xml:space="preserve"> 12:20 PM
</v>
      </c>
      <c r="N51">
        <f>'2024F TEAC'!N$5</f>
        <v>0</v>
      </c>
      <c r="O51">
        <f>'2024F TEAC'!O$5</f>
        <v>0</v>
      </c>
      <c r="P51">
        <f>'2024F TEAC'!P$5</f>
        <v>36</v>
      </c>
      <c r="Q51">
        <f>'2024F TEAC'!Q$5</f>
        <v>0</v>
      </c>
      <c r="R51">
        <f>'2024F TEAC'!R$5</f>
        <v>0</v>
      </c>
    </row>
    <row r="52" spans="1:18" x14ac:dyDescent="0.45">
      <c r="A52" t="str">
        <f>'2024F TEAC'!A$9</f>
        <v>224F000</v>
      </c>
      <c r="B52" t="str">
        <f>'2024F TEAC'!B$9</f>
        <v xml:space="preserve">CHEM
</v>
      </c>
      <c r="C52">
        <f>'2024F TEAC'!C$9</f>
        <v>517305</v>
      </c>
      <c r="D52" t="str">
        <f>'2024F TEAC'!D$9</f>
        <v xml:space="preserve">517503
</v>
      </c>
      <c r="E52">
        <f>'2024F TEAC'!E$9</f>
        <v>92853</v>
      </c>
      <c r="F52" t="str">
        <f>'2024F TEAC'!F$9</f>
        <v>CHEM-1109-002</v>
      </c>
      <c r="G52" t="str">
        <f>'2024F TEAC'!G$9</f>
        <v>Gen Chem Engr Lb</v>
      </c>
      <c r="H52" t="str">
        <f>'2024F TEAC'!H$9</f>
        <v xml:space="preserve">2
</v>
      </c>
      <c r="I52" t="str">
        <f>'2024F TEAC'!I$9</f>
        <v xml:space="preserve">HLC1
</v>
      </c>
      <c r="J52" t="str">
        <f>'2024F TEAC'!J$9</f>
        <v xml:space="preserve">2109.00
</v>
      </c>
      <c r="K52" t="str">
        <f>'2024F TEAC'!K$9</f>
        <v xml:space="preserve">M
</v>
      </c>
      <c r="L52" s="32" t="str">
        <f>'2024F TEAC'!L$9</f>
        <v xml:space="preserve"> 2:00 PM
</v>
      </c>
      <c r="M52" s="32" t="str">
        <f>'2024F TEAC'!M$9</f>
        <v xml:space="preserve"> 4:50 PM
</v>
      </c>
      <c r="N52">
        <f>'2024F TEAC'!N$9</f>
        <v>0</v>
      </c>
      <c r="O52">
        <f>'2024F TEAC'!O$9</f>
        <v>0</v>
      </c>
      <c r="P52">
        <f>'2024F TEAC'!P$9</f>
        <v>18</v>
      </c>
      <c r="Q52">
        <f>'2024F TEAC'!Q$9</f>
        <v>9</v>
      </c>
      <c r="R52">
        <f>'2024F TEAC'!R$9</f>
        <v>0</v>
      </c>
    </row>
    <row r="53" spans="1:18" x14ac:dyDescent="0.45">
      <c r="L53" s="33"/>
      <c r="M53" s="33"/>
    </row>
    <row r="54" spans="1:18" x14ac:dyDescent="0.45">
      <c r="A54" s="23" t="str">
        <f>T$1&amp;U$1+7*U$1</f>
        <v>BLOCK 8</v>
      </c>
      <c r="B54" s="23" t="s">
        <v>197</v>
      </c>
      <c r="C54" s="23"/>
      <c r="D54" s="23"/>
      <c r="E54" s="23"/>
      <c r="L54" s="33"/>
      <c r="M54" s="33"/>
    </row>
    <row r="55" spans="1:18" x14ac:dyDescent="0.45">
      <c r="A55">
        <f>A48</f>
        <v>0</v>
      </c>
      <c r="B55" t="str">
        <f t="shared" ref="B55:R55" si="7">B48</f>
        <v>ENGR</v>
      </c>
      <c r="C55">
        <f t="shared" si="7"/>
        <v>102</v>
      </c>
      <c r="D55">
        <f t="shared" si="7"/>
        <v>0</v>
      </c>
      <c r="E55">
        <f t="shared" si="7"/>
        <v>0</v>
      </c>
      <c r="F55" t="str">
        <f t="shared" si="7"/>
        <v>ENGR-102-559</v>
      </c>
      <c r="G55">
        <f t="shared" si="7"/>
        <v>0</v>
      </c>
      <c r="H55">
        <f t="shared" si="7"/>
        <v>0</v>
      </c>
      <c r="I55" t="str">
        <f t="shared" si="7"/>
        <v>HLC4</v>
      </c>
      <c r="J55">
        <f t="shared" si="7"/>
        <v>1130.02</v>
      </c>
      <c r="K55" t="str">
        <f t="shared" si="7"/>
        <v>MW</v>
      </c>
      <c r="L55" s="32">
        <f t="shared" si="7"/>
        <v>0.4375</v>
      </c>
      <c r="M55" s="32">
        <f t="shared" si="7"/>
        <v>0.51388888888888895</v>
      </c>
      <c r="N55">
        <f t="shared" si="7"/>
        <v>0</v>
      </c>
      <c r="O55" t="str">
        <f t="shared" si="7"/>
        <v>Shana Shaw</v>
      </c>
      <c r="P55">
        <f t="shared" si="7"/>
        <v>100</v>
      </c>
      <c r="Q55">
        <f t="shared" si="7"/>
        <v>100</v>
      </c>
      <c r="R55">
        <f t="shared" si="7"/>
        <v>0</v>
      </c>
    </row>
    <row r="56" spans="1:18" x14ac:dyDescent="0.45">
      <c r="A56">
        <f>'2024F TEAC'!A37</f>
        <v>0</v>
      </c>
      <c r="B56" t="str">
        <f>'2024F TEAC'!B37</f>
        <v>CLEN</v>
      </c>
      <c r="C56">
        <f>'2024F TEAC'!C37</f>
        <v>181</v>
      </c>
      <c r="D56">
        <f>'2024F TEAC'!D37</f>
        <v>0</v>
      </c>
      <c r="E56">
        <f>'2024F TEAC'!E37</f>
        <v>0</v>
      </c>
      <c r="F56" t="str">
        <f>'2024F TEAC'!F37</f>
        <v>CLEN-181-4</v>
      </c>
      <c r="G56">
        <f>'2024F TEAC'!G37</f>
        <v>0</v>
      </c>
      <c r="H56">
        <f>'2024F TEAC'!H37</f>
        <v>0</v>
      </c>
      <c r="I56" t="str">
        <f>'2024F TEAC'!I37</f>
        <v>HLC4</v>
      </c>
      <c r="J56">
        <f>'2024F TEAC'!J37</f>
        <v>1130.02</v>
      </c>
      <c r="K56" t="str">
        <f>'2024F TEAC'!K37</f>
        <v>T</v>
      </c>
      <c r="L56" s="32">
        <f>'2024F TEAC'!L37</f>
        <v>0.58333333333333337</v>
      </c>
      <c r="M56" s="32">
        <f>'2024F TEAC'!M37</f>
        <v>0.61805555555555558</v>
      </c>
      <c r="N56">
        <f>'2024F TEAC'!N37</f>
        <v>0</v>
      </c>
      <c r="O56" t="str">
        <f>'2024F TEAC'!O37</f>
        <v>Larry O'Pella</v>
      </c>
      <c r="P56">
        <f>'2024F TEAC'!P37</f>
        <v>25</v>
      </c>
      <c r="Q56">
        <f>'2024F TEAC'!Q37</f>
        <v>25</v>
      </c>
      <c r="R56">
        <f>'2024F TEAC'!R37</f>
        <v>0</v>
      </c>
    </row>
    <row r="57" spans="1:18" x14ac:dyDescent="0.45">
      <c r="A57" t="str">
        <f>'2024F TEAC'!A20</f>
        <v>224F000</v>
      </c>
      <c r="B57" t="str">
        <f>'2024F TEAC'!B20</f>
        <v xml:space="preserve">MATH
</v>
      </c>
      <c r="C57">
        <f>'2024F TEAC'!C20</f>
        <v>516003</v>
      </c>
      <c r="D57" t="str">
        <f>'2024F TEAC'!D20</f>
        <v>*</v>
      </c>
      <c r="E57">
        <f>'2024F TEAC'!E20</f>
        <v>91566</v>
      </c>
      <c r="F57" t="str">
        <f>'2024F TEAC'!F20</f>
        <v>MATH-2413-008</v>
      </c>
      <c r="G57" t="str">
        <f>'2024F TEAC'!G20</f>
        <v>Calculus I</v>
      </c>
      <c r="H57" t="str">
        <f>'2024F TEAC'!H20</f>
        <v xml:space="preserve">1
</v>
      </c>
      <c r="I57" t="str">
        <f>'2024F TEAC'!I20</f>
        <v xml:space="preserve">HLC1
</v>
      </c>
      <c r="J57" t="str">
        <f>'2024F TEAC'!J20</f>
        <v xml:space="preserve">2216
</v>
      </c>
      <c r="K57" t="str">
        <f>'2024F TEAC'!K20</f>
        <v xml:space="preserve">MW
</v>
      </c>
      <c r="L57" s="32" t="str">
        <f>'2024F TEAC'!L20</f>
        <v xml:space="preserve"> 8:35 AM
</v>
      </c>
      <c r="M57" s="32" t="str">
        <f>'2024F TEAC'!M20</f>
        <v xml:space="preserve"> 10:20 AM
</v>
      </c>
      <c r="N57">
        <f>'2024F TEAC'!N20</f>
        <v>0</v>
      </c>
      <c r="O57">
        <f>'2024F TEAC'!O20</f>
        <v>0</v>
      </c>
      <c r="P57">
        <f>'2024F TEAC'!P20</f>
        <v>36</v>
      </c>
      <c r="Q57">
        <f>'2024F TEAC'!Q20</f>
        <v>0</v>
      </c>
      <c r="R57">
        <f>'2024F TEAC'!R20</f>
        <v>0</v>
      </c>
    </row>
    <row r="58" spans="1:18" x14ac:dyDescent="0.45">
      <c r="A58" t="str">
        <f>'2024F TEAC'!A5</f>
        <v>224F000</v>
      </c>
      <c r="B58" t="str">
        <f>'2024F TEAC'!B5</f>
        <v xml:space="preserve">CHEM
</v>
      </c>
      <c r="C58">
        <f>'2024F TEAC'!C5</f>
        <v>517515</v>
      </c>
      <c r="D58" t="str">
        <f>'2024F TEAC'!D5</f>
        <v xml:space="preserve">517306
</v>
      </c>
      <c r="E58">
        <f>'2024F TEAC'!E5</f>
        <v>93058</v>
      </c>
      <c r="F58" t="str">
        <f>'2024F TEAC'!F5</f>
        <v>CHEM-1309-002</v>
      </c>
      <c r="G58" t="str">
        <f>'2024F TEAC'!G5</f>
        <v>Gen Chem Engr Lc</v>
      </c>
      <c r="H58" t="str">
        <f>'2024F TEAC'!H5</f>
        <v xml:space="preserve">1
</v>
      </c>
      <c r="I58" t="str">
        <f>'2024F TEAC'!I5</f>
        <v xml:space="preserve">HLC1
</v>
      </c>
      <c r="J58" t="str">
        <f>'2024F TEAC'!J5</f>
        <v xml:space="preserve">2102
</v>
      </c>
      <c r="K58" t="str">
        <f>'2024F TEAC'!K5</f>
        <v xml:space="preserve">TTh
</v>
      </c>
      <c r="L58" s="32" t="str">
        <f>'2024F TEAC'!L5</f>
        <v xml:space="preserve"> 11:00 AM
</v>
      </c>
      <c r="M58" s="32" t="str">
        <f>'2024F TEAC'!M5</f>
        <v xml:space="preserve"> 12:20 PM
</v>
      </c>
      <c r="N58">
        <f>'2024F TEAC'!N5</f>
        <v>0</v>
      </c>
      <c r="O58">
        <f>'2024F TEAC'!O5</f>
        <v>0</v>
      </c>
      <c r="P58">
        <f>'2024F TEAC'!P5</f>
        <v>36</v>
      </c>
      <c r="Q58">
        <f>'2024F TEAC'!Q5</f>
        <v>0</v>
      </c>
      <c r="R58">
        <f>'2024F TEAC'!R5</f>
        <v>0</v>
      </c>
    </row>
    <row r="59" spans="1:18" x14ac:dyDescent="0.45">
      <c r="A59" t="str">
        <f>'2024F TEAC'!A10</f>
        <v>224F000</v>
      </c>
      <c r="B59" t="str">
        <f>'2024F TEAC'!B10</f>
        <v xml:space="preserve">CHEM
</v>
      </c>
      <c r="C59">
        <f>'2024F TEAC'!C10</f>
        <v>517503</v>
      </c>
      <c r="D59" t="str">
        <f>'2024F TEAC'!D10</f>
        <v xml:space="preserve">517515
</v>
      </c>
      <c r="E59">
        <f>'2024F TEAC'!E10</f>
        <v>92851</v>
      </c>
      <c r="F59" t="str">
        <f>'2024F TEAC'!F10</f>
        <v>CHEM-1109-004</v>
      </c>
      <c r="G59" t="str">
        <f>'2024F TEAC'!G10</f>
        <v>Gen Chem Engr Lb</v>
      </c>
      <c r="H59" t="str">
        <f>'2024F TEAC'!H10</f>
        <v xml:space="preserve">2
</v>
      </c>
      <c r="I59" t="str">
        <f>'2024F TEAC'!I10</f>
        <v xml:space="preserve">HLC1
</v>
      </c>
      <c r="J59" t="str">
        <f>'2024F TEAC'!J10</f>
        <v xml:space="preserve">2109.00
</v>
      </c>
      <c r="K59" t="str">
        <f>'2024F TEAC'!K10</f>
        <v xml:space="preserve">W
</v>
      </c>
      <c r="L59" s="32" t="str">
        <f>'2024F TEAC'!L10</f>
        <v xml:space="preserve"> 2:00 PM
</v>
      </c>
      <c r="M59" s="32" t="str">
        <f>'2024F TEAC'!M10</f>
        <v xml:space="preserve"> 4:50 PM
</v>
      </c>
      <c r="N59">
        <f>'2024F TEAC'!N10</f>
        <v>0</v>
      </c>
      <c r="O59">
        <f>'2024F TEAC'!O10</f>
        <v>0</v>
      </c>
      <c r="P59">
        <f>'2024F TEAC'!P10</f>
        <v>18</v>
      </c>
      <c r="Q59">
        <f>'2024F TEAC'!Q10</f>
        <v>9</v>
      </c>
      <c r="R59">
        <f>'2024F TEAC'!R10</f>
        <v>0</v>
      </c>
    </row>
    <row r="60" spans="1:18" x14ac:dyDescent="0.45">
      <c r="L60" s="33"/>
      <c r="M60" s="33"/>
    </row>
    <row r="61" spans="1:18" x14ac:dyDescent="0.45">
      <c r="A61" s="23" t="str">
        <f>T$1&amp;U$1+8*U$1</f>
        <v>BLOCK 9</v>
      </c>
      <c r="B61" s="23" t="s">
        <v>190</v>
      </c>
      <c r="C61" s="23"/>
      <c r="D61" s="23"/>
      <c r="E61" s="23"/>
      <c r="L61" s="33"/>
      <c r="M61" s="33"/>
    </row>
    <row r="62" spans="1:18" x14ac:dyDescent="0.45">
      <c r="A62">
        <f>A55</f>
        <v>0</v>
      </c>
      <c r="B62" t="str">
        <f t="shared" ref="B62:R62" si="8">B55</f>
        <v>ENGR</v>
      </c>
      <c r="C62">
        <f t="shared" si="8"/>
        <v>102</v>
      </c>
      <c r="D62">
        <f t="shared" si="8"/>
        <v>0</v>
      </c>
      <c r="E62">
        <f t="shared" si="8"/>
        <v>0</v>
      </c>
      <c r="F62" t="str">
        <f t="shared" si="8"/>
        <v>ENGR-102-559</v>
      </c>
      <c r="G62">
        <f t="shared" si="8"/>
        <v>0</v>
      </c>
      <c r="H62">
        <f t="shared" si="8"/>
        <v>0</v>
      </c>
      <c r="I62" t="str">
        <f t="shared" si="8"/>
        <v>HLC4</v>
      </c>
      <c r="J62">
        <f t="shared" si="8"/>
        <v>1130.02</v>
      </c>
      <c r="K62" t="str">
        <f t="shared" si="8"/>
        <v>MW</v>
      </c>
      <c r="L62" s="32">
        <f t="shared" si="8"/>
        <v>0.4375</v>
      </c>
      <c r="M62" s="32">
        <f t="shared" si="8"/>
        <v>0.51388888888888895</v>
      </c>
      <c r="N62">
        <f t="shared" si="8"/>
        <v>0</v>
      </c>
      <c r="O62" t="str">
        <f t="shared" si="8"/>
        <v>Shana Shaw</v>
      </c>
      <c r="P62">
        <f t="shared" si="8"/>
        <v>100</v>
      </c>
      <c r="Q62">
        <f t="shared" si="8"/>
        <v>100</v>
      </c>
      <c r="R62">
        <f t="shared" si="8"/>
        <v>0</v>
      </c>
    </row>
    <row r="63" spans="1:18" x14ac:dyDescent="0.45">
      <c r="A63">
        <f>'2024F TEAC'!A39</f>
        <v>0</v>
      </c>
      <c r="B63" t="str">
        <f>'2024F TEAC'!B39</f>
        <v>CLEN</v>
      </c>
      <c r="C63">
        <f>'2024F TEAC'!C39</f>
        <v>181</v>
      </c>
      <c r="D63">
        <f>'2024F TEAC'!D39</f>
        <v>0</v>
      </c>
      <c r="E63">
        <f>'2024F TEAC'!E39</f>
        <v>0</v>
      </c>
      <c r="F63" t="str">
        <f>'2024F TEAC'!F39</f>
        <v>CLEN-181-6</v>
      </c>
      <c r="G63">
        <f>'2024F TEAC'!G39</f>
        <v>0</v>
      </c>
      <c r="H63">
        <f>'2024F TEAC'!H39</f>
        <v>0</v>
      </c>
      <c r="I63" t="str">
        <f>'2024F TEAC'!I39</f>
        <v>ONLINE</v>
      </c>
      <c r="J63">
        <f>'2024F TEAC'!J39</f>
        <v>0</v>
      </c>
      <c r="K63" t="str">
        <f>'2024F TEAC'!K39</f>
        <v xml:space="preserve">Th
</v>
      </c>
      <c r="L63" s="32">
        <f>'2024F TEAC'!L39</f>
        <v>0.5</v>
      </c>
      <c r="M63" s="32">
        <f>'2024F TEAC'!M39</f>
        <v>0.53472222222222221</v>
      </c>
      <c r="N63">
        <f>'2024F TEAC'!N39</f>
        <v>0</v>
      </c>
      <c r="O63" t="str">
        <f>'2024F TEAC'!O39</f>
        <v>TBD</v>
      </c>
      <c r="P63">
        <f>'2024F TEAC'!P39</f>
        <v>25</v>
      </c>
      <c r="Q63">
        <f>'2024F TEAC'!Q39</f>
        <v>25</v>
      </c>
      <c r="R63">
        <f>'2024F TEAC'!R39</f>
        <v>0</v>
      </c>
    </row>
    <row r="64" spans="1:18" x14ac:dyDescent="0.45">
      <c r="A64" t="str">
        <f>'2024F TEAC'!A20</f>
        <v>224F000</v>
      </c>
      <c r="B64" t="str">
        <f>'2024F TEAC'!B20</f>
        <v xml:space="preserve">MATH
</v>
      </c>
      <c r="C64">
        <f>'2024F TEAC'!C20</f>
        <v>516003</v>
      </c>
      <c r="D64" t="str">
        <f>'2024F TEAC'!D20</f>
        <v>*</v>
      </c>
      <c r="E64">
        <f>'2024F TEAC'!E20</f>
        <v>91566</v>
      </c>
      <c r="F64" t="str">
        <f>'2024F TEAC'!F20</f>
        <v>MATH-2413-008</v>
      </c>
      <c r="G64" t="str">
        <f>'2024F TEAC'!G20</f>
        <v>Calculus I</v>
      </c>
      <c r="H64" t="str">
        <f>'2024F TEAC'!H20</f>
        <v xml:space="preserve">1
</v>
      </c>
      <c r="I64" t="str">
        <f>'2024F TEAC'!I20</f>
        <v xml:space="preserve">HLC1
</v>
      </c>
      <c r="J64" t="str">
        <f>'2024F TEAC'!J20</f>
        <v xml:space="preserve">2216
</v>
      </c>
      <c r="K64" t="str">
        <f>'2024F TEAC'!K20</f>
        <v xml:space="preserve">MW
</v>
      </c>
      <c r="L64" s="32" t="str">
        <f>'2024F TEAC'!L20</f>
        <v xml:space="preserve"> 8:35 AM
</v>
      </c>
      <c r="M64" s="32" t="str">
        <f>'2024F TEAC'!M20</f>
        <v xml:space="preserve"> 10:20 AM
</v>
      </c>
      <c r="N64">
        <f>'2024F TEAC'!N20</f>
        <v>0</v>
      </c>
      <c r="O64">
        <f>'2024F TEAC'!O20</f>
        <v>0</v>
      </c>
      <c r="P64">
        <f>'2024F TEAC'!P20</f>
        <v>36</v>
      </c>
      <c r="Q64">
        <f>'2024F TEAC'!Q20</f>
        <v>0</v>
      </c>
      <c r="R64">
        <f>'2024F TEAC'!S20</f>
        <v>0</v>
      </c>
    </row>
    <row r="65" spans="1:18" x14ac:dyDescent="0.45">
      <c r="A65" t="str">
        <f>'2024F TEAC'!A8</f>
        <v>224F000</v>
      </c>
      <c r="B65" t="str">
        <f>'2024F TEAC'!B8</f>
        <v xml:space="preserve">CHEM
</v>
      </c>
      <c r="C65">
        <f>'2024F TEAC'!C8</f>
        <v>517503</v>
      </c>
      <c r="D65" t="str">
        <f>'2024F TEAC'!D8</f>
        <v xml:space="preserve">517305
</v>
      </c>
      <c r="E65">
        <f>'2024F TEAC'!E8</f>
        <v>93047</v>
      </c>
      <c r="F65" t="str">
        <f>'2024F TEAC'!F8</f>
        <v>CHEM-1309-003</v>
      </c>
      <c r="G65" t="str">
        <f>'2024F TEAC'!G8</f>
        <v>Gen Chem Engr Lc</v>
      </c>
      <c r="H65" t="str">
        <f>'2024F TEAC'!H8</f>
        <v xml:space="preserve">1
</v>
      </c>
      <c r="I65" t="str">
        <f>'2024F TEAC'!I8</f>
        <v xml:space="preserve">HLC1
</v>
      </c>
      <c r="J65" t="str">
        <f>'2024F TEAC'!J8</f>
        <v xml:space="preserve">2101
</v>
      </c>
      <c r="K65" t="str">
        <f>'2024F TEAC'!K8</f>
        <v xml:space="preserve">MW
</v>
      </c>
      <c r="L65" s="32" t="str">
        <f>'2024F TEAC'!L8</f>
        <v xml:space="preserve"> 12:30 PM
</v>
      </c>
      <c r="M65" s="32" t="str">
        <f>'2024F TEAC'!M8</f>
        <v xml:space="preserve"> 1:50 PM
</v>
      </c>
      <c r="N65">
        <f>'2024F TEAC'!N8</f>
        <v>0</v>
      </c>
      <c r="O65">
        <f>'2024F TEAC'!O8</f>
        <v>0</v>
      </c>
      <c r="P65">
        <f>'2024F TEAC'!P8</f>
        <v>36</v>
      </c>
      <c r="Q65">
        <f>'2024F TEAC'!Q8</f>
        <v>18</v>
      </c>
      <c r="R65">
        <f>'2024F TEAC'!R8</f>
        <v>0</v>
      </c>
    </row>
    <row r="66" spans="1:18" x14ac:dyDescent="0.45">
      <c r="A66" t="str">
        <f>'2024F TEAC'!A6</f>
        <v>224F000</v>
      </c>
      <c r="B66" t="str">
        <f>'2024F TEAC'!B6</f>
        <v xml:space="preserve">CHEM
</v>
      </c>
      <c r="C66">
        <f>'2024F TEAC'!C6</f>
        <v>517306</v>
      </c>
      <c r="D66" t="str">
        <f>'2024F TEAC'!D6</f>
        <v xml:space="preserve">517515
</v>
      </c>
      <c r="E66">
        <f>'2024F TEAC'!E6</f>
        <v>92854</v>
      </c>
      <c r="F66" t="str">
        <f>'2024F TEAC'!F6</f>
        <v>CHEM-1109-001</v>
      </c>
      <c r="G66" t="str">
        <f>'2024F TEAC'!G6</f>
        <v>Gen Chem Engr Lb</v>
      </c>
      <c r="H66" t="str">
        <f>'2024F TEAC'!H6</f>
        <v xml:space="preserve">2
</v>
      </c>
      <c r="I66" t="str">
        <f>'2024F TEAC'!I6</f>
        <v xml:space="preserve">HLC1
</v>
      </c>
      <c r="J66" t="str">
        <f>'2024F TEAC'!J6</f>
        <v xml:space="preserve">2109.00
</v>
      </c>
      <c r="K66" t="str">
        <f>'2024F TEAC'!K6</f>
        <v xml:space="preserve">T
</v>
      </c>
      <c r="L66" s="32" t="str">
        <f>'2024F TEAC'!L6</f>
        <v xml:space="preserve"> 8:00 AM
</v>
      </c>
      <c r="M66" s="32" t="str">
        <f>'2024F TEAC'!M6</f>
        <v xml:space="preserve"> 10:50 AM
</v>
      </c>
      <c r="N66">
        <f>'2024F TEAC'!N6</f>
        <v>0</v>
      </c>
      <c r="O66">
        <f>'2024F TEAC'!O6</f>
        <v>0</v>
      </c>
      <c r="P66">
        <f>'2024F TEAC'!P6</f>
        <v>18</v>
      </c>
      <c r="Q66">
        <f>'2024F TEAC'!Q6</f>
        <v>0</v>
      </c>
      <c r="R66">
        <f>'2024F TEAC'!R6</f>
        <v>0</v>
      </c>
    </row>
    <row r="67" spans="1:18" x14ac:dyDescent="0.45">
      <c r="L67" s="33"/>
      <c r="M67" s="33"/>
    </row>
    <row r="68" spans="1:18" x14ac:dyDescent="0.45">
      <c r="A68" s="23" t="str">
        <f>T$1&amp;U$1+9*U$1</f>
        <v>BLOCK 10</v>
      </c>
      <c r="B68" s="23" t="s">
        <v>191</v>
      </c>
      <c r="C68" s="23"/>
      <c r="D68" s="23"/>
      <c r="E68" s="23"/>
      <c r="L68" s="33"/>
      <c r="M68" s="33"/>
    </row>
    <row r="69" spans="1:18" x14ac:dyDescent="0.45">
      <c r="A69">
        <f>A62</f>
        <v>0</v>
      </c>
      <c r="B69" t="str">
        <f t="shared" ref="B69:R69" si="9">B62</f>
        <v>ENGR</v>
      </c>
      <c r="C69">
        <f t="shared" si="9"/>
        <v>102</v>
      </c>
      <c r="D69">
        <f t="shared" si="9"/>
        <v>0</v>
      </c>
      <c r="E69">
        <f t="shared" si="9"/>
        <v>0</v>
      </c>
      <c r="F69" t="str">
        <f t="shared" si="9"/>
        <v>ENGR-102-559</v>
      </c>
      <c r="G69">
        <f t="shared" si="9"/>
        <v>0</v>
      </c>
      <c r="H69">
        <f t="shared" si="9"/>
        <v>0</v>
      </c>
      <c r="I69" t="str">
        <f t="shared" si="9"/>
        <v>HLC4</v>
      </c>
      <c r="J69">
        <f t="shared" si="9"/>
        <v>1130.02</v>
      </c>
      <c r="K69" t="str">
        <f t="shared" si="9"/>
        <v>MW</v>
      </c>
      <c r="L69" s="32">
        <f t="shared" si="9"/>
        <v>0.4375</v>
      </c>
      <c r="M69" s="32">
        <f t="shared" si="9"/>
        <v>0.51388888888888895</v>
      </c>
      <c r="N69">
        <f t="shared" si="9"/>
        <v>0</v>
      </c>
      <c r="O69" t="str">
        <f t="shared" si="9"/>
        <v>Shana Shaw</v>
      </c>
      <c r="P69">
        <f t="shared" si="9"/>
        <v>100</v>
      </c>
      <c r="Q69">
        <f t="shared" si="9"/>
        <v>100</v>
      </c>
      <c r="R69">
        <f t="shared" si="9"/>
        <v>0</v>
      </c>
    </row>
    <row r="70" spans="1:18" x14ac:dyDescent="0.45">
      <c r="A70">
        <f>'2024F TEAC'!A37</f>
        <v>0</v>
      </c>
      <c r="B70" t="str">
        <f>'2024F TEAC'!B37</f>
        <v>CLEN</v>
      </c>
      <c r="C70">
        <f>'2024F TEAC'!C37</f>
        <v>181</v>
      </c>
      <c r="D70">
        <f>'2024F TEAC'!D37</f>
        <v>0</v>
      </c>
      <c r="E70">
        <f>'2024F TEAC'!E37</f>
        <v>0</v>
      </c>
      <c r="F70" t="str">
        <f>'2024F TEAC'!F37</f>
        <v>CLEN-181-4</v>
      </c>
      <c r="G70">
        <f>'2024F TEAC'!G37</f>
        <v>0</v>
      </c>
      <c r="H70">
        <f>'2024F TEAC'!H37</f>
        <v>0</v>
      </c>
      <c r="I70" t="str">
        <f>'2024F TEAC'!I37</f>
        <v>HLC4</v>
      </c>
      <c r="J70">
        <f>'2024F TEAC'!J37</f>
        <v>1130.02</v>
      </c>
      <c r="K70" t="str">
        <f>'2024F TEAC'!K37</f>
        <v>T</v>
      </c>
      <c r="L70" s="32">
        <f>'2024F TEAC'!L37</f>
        <v>0.58333333333333337</v>
      </c>
      <c r="M70" s="32">
        <f>'2024F TEAC'!M37</f>
        <v>0.61805555555555558</v>
      </c>
      <c r="N70">
        <f>'2024F TEAC'!N37</f>
        <v>0</v>
      </c>
      <c r="O70" t="str">
        <f>'2024F TEAC'!O37</f>
        <v>Larry O'Pella</v>
      </c>
      <c r="P70">
        <f>'2024F TEAC'!P37</f>
        <v>25</v>
      </c>
      <c r="Q70">
        <f>'2024F TEAC'!Q37</f>
        <v>25</v>
      </c>
      <c r="R70">
        <f>'2024F TEAC'!R37</f>
        <v>0</v>
      </c>
    </row>
    <row r="71" spans="1:18" x14ac:dyDescent="0.45">
      <c r="A71" t="str">
        <f>'2024F TEAC'!A21</f>
        <v>224F000</v>
      </c>
      <c r="B71" t="str">
        <f>'2024F TEAC'!B21</f>
        <v xml:space="preserve">MATH
</v>
      </c>
      <c r="C71">
        <f>'2024F TEAC'!C21</f>
        <v>516005</v>
      </c>
      <c r="D71" t="str">
        <f>'2024F TEAC'!D21</f>
        <v>*</v>
      </c>
      <c r="E71">
        <f>'2024F TEAC'!E21</f>
        <v>91568</v>
      </c>
      <c r="F71" t="str">
        <f>'2024F TEAC'!F21</f>
        <v>MATH-2413-011</v>
      </c>
      <c r="G71" t="str">
        <f>'2024F TEAC'!G21</f>
        <v>Calculus I</v>
      </c>
      <c r="H71" t="str">
        <f>'2024F TEAC'!H21</f>
        <v xml:space="preserve">1
</v>
      </c>
      <c r="I71" t="str">
        <f>'2024F TEAC'!I21</f>
        <v xml:space="preserve">HLC1
</v>
      </c>
      <c r="J71" t="str">
        <f>'2024F TEAC'!J21</f>
        <v xml:space="preserve">2216
</v>
      </c>
      <c r="K71" t="str">
        <f>'2024F TEAC'!K21</f>
        <v xml:space="preserve">TTh
</v>
      </c>
      <c r="L71" s="32" t="str">
        <f>'2024F TEAC'!L21</f>
        <v xml:space="preserve"> 10:55 AM
</v>
      </c>
      <c r="M71" s="32" t="str">
        <f>'2024F TEAC'!M21</f>
        <v xml:space="preserve"> 12:40 PM
</v>
      </c>
      <c r="N71">
        <f>'2024F TEAC'!N21</f>
        <v>0</v>
      </c>
      <c r="O71">
        <f>'2024F TEAC'!O21</f>
        <v>0</v>
      </c>
      <c r="P71">
        <f>'2024F TEAC'!P21</f>
        <v>36</v>
      </c>
      <c r="Q71">
        <f>'2024F TEAC'!Q21</f>
        <v>0</v>
      </c>
      <c r="R71">
        <f>'2024F TEAC'!R21</f>
        <v>0</v>
      </c>
    </row>
    <row r="72" spans="1:18" x14ac:dyDescent="0.45">
      <c r="A72" t="str">
        <f>'2024F TEAC'!A8</f>
        <v>224F000</v>
      </c>
      <c r="B72" t="str">
        <f>'2024F TEAC'!B8</f>
        <v xml:space="preserve">CHEM
</v>
      </c>
      <c r="C72">
        <f>'2024F TEAC'!C8</f>
        <v>517503</v>
      </c>
      <c r="D72" t="str">
        <f>'2024F TEAC'!D8</f>
        <v xml:space="preserve">517305
</v>
      </c>
      <c r="E72">
        <f>'2024F TEAC'!E8</f>
        <v>93047</v>
      </c>
      <c r="F72" t="str">
        <f>'2024F TEAC'!F8</f>
        <v>CHEM-1309-003</v>
      </c>
      <c r="G72" t="str">
        <f>'2024F TEAC'!G8</f>
        <v>Gen Chem Engr Lc</v>
      </c>
      <c r="H72" t="str">
        <f>'2024F TEAC'!H8</f>
        <v xml:space="preserve">1
</v>
      </c>
      <c r="I72" t="str">
        <f>'2024F TEAC'!I8</f>
        <v xml:space="preserve">HLC1
</v>
      </c>
      <c r="J72" t="str">
        <f>'2024F TEAC'!J8</f>
        <v xml:space="preserve">2101
</v>
      </c>
      <c r="K72" t="str">
        <f>'2024F TEAC'!K8</f>
        <v xml:space="preserve">MW
</v>
      </c>
      <c r="L72" s="32" t="str">
        <f>'2024F TEAC'!L8</f>
        <v xml:space="preserve"> 12:30 PM
</v>
      </c>
      <c r="M72" s="32" t="str">
        <f>'2024F TEAC'!M8</f>
        <v xml:space="preserve"> 1:50 PM
</v>
      </c>
      <c r="N72">
        <f>'2024F TEAC'!N8</f>
        <v>0</v>
      </c>
      <c r="O72">
        <f>'2024F TEAC'!O8</f>
        <v>0</v>
      </c>
      <c r="P72">
        <f>'2024F TEAC'!P8</f>
        <v>36</v>
      </c>
      <c r="Q72">
        <f>'2024F TEAC'!Q8</f>
        <v>18</v>
      </c>
      <c r="R72">
        <f>'2024F TEAC'!R8</f>
        <v>0</v>
      </c>
    </row>
    <row r="73" spans="1:18" x14ac:dyDescent="0.45">
      <c r="A73" t="str">
        <f>'2024F TEAC'!A7</f>
        <v>224F000</v>
      </c>
      <c r="B73" t="str">
        <f>'2024F TEAC'!B7</f>
        <v xml:space="preserve">CHEM
</v>
      </c>
      <c r="C73">
        <f>'2024F TEAC'!C7</f>
        <v>517304</v>
      </c>
      <c r="D73" t="str">
        <f>'2024F TEAC'!D7</f>
        <v xml:space="preserve">517515
</v>
      </c>
      <c r="E73">
        <f>'2024F TEAC'!E7</f>
        <v>92852</v>
      </c>
      <c r="F73" t="str">
        <f>'2024F TEAC'!F7</f>
        <v>CHEM-1109-003</v>
      </c>
      <c r="G73" t="str">
        <f>'2024F TEAC'!G7</f>
        <v>Gen Chem Engr Lb</v>
      </c>
      <c r="H73" t="str">
        <f>'2024F TEAC'!H7</f>
        <v xml:space="preserve">2
</v>
      </c>
      <c r="I73" t="str">
        <f>'2024F TEAC'!I7</f>
        <v xml:space="preserve">HLC1
</v>
      </c>
      <c r="J73" t="str">
        <f>'2024F TEAC'!J7</f>
        <v xml:space="preserve">2109.00
</v>
      </c>
      <c r="K73" t="str">
        <f>'2024F TEAC'!K7</f>
        <v xml:space="preserve">Th
</v>
      </c>
      <c r="L73" s="32" t="str">
        <f>'2024F TEAC'!L7</f>
        <v xml:space="preserve"> 8:00 AM
</v>
      </c>
      <c r="M73" s="32" t="str">
        <f>'2024F TEAC'!M7</f>
        <v xml:space="preserve"> 10:50 AM
</v>
      </c>
      <c r="N73">
        <f>'2024F TEAC'!N7</f>
        <v>0</v>
      </c>
      <c r="O73">
        <f>'2024F TEAC'!O7</f>
        <v>0</v>
      </c>
      <c r="P73">
        <f>'2024F TEAC'!P7</f>
        <v>18</v>
      </c>
      <c r="Q73">
        <f>'2024F TEAC'!Q7</f>
        <v>0</v>
      </c>
      <c r="R73">
        <f>'2024F TEAC'!R7</f>
        <v>0</v>
      </c>
    </row>
    <row r="74" spans="1:18" x14ac:dyDescent="0.45">
      <c r="L74"/>
      <c r="M74"/>
    </row>
    <row r="75" spans="1:18" x14ac:dyDescent="0.45">
      <c r="A75" s="38" t="s">
        <v>193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18" x14ac:dyDescent="0.45">
      <c r="A76" s="23" t="str">
        <f>T$1&amp;U$1+10*U$1</f>
        <v>BLOCK 11</v>
      </c>
      <c r="B76" s="23" t="s">
        <v>194</v>
      </c>
      <c r="C76" s="23"/>
      <c r="D76" s="23"/>
      <c r="L76" s="17"/>
      <c r="M76" s="17"/>
    </row>
    <row r="77" spans="1:18" x14ac:dyDescent="0.45">
      <c r="A77">
        <f>'2024F TEAC'!A32</f>
        <v>0</v>
      </c>
      <c r="B77" t="str">
        <f>'2024F TEAC'!B32</f>
        <v>ENGR</v>
      </c>
      <c r="C77">
        <f>'2024F TEAC'!C32</f>
        <v>102</v>
      </c>
      <c r="D77">
        <f>'2024F TEAC'!D32</f>
        <v>0</v>
      </c>
      <c r="E77">
        <f>'2024F TEAC'!E32</f>
        <v>0</v>
      </c>
      <c r="F77" t="str">
        <f>'2024F TEAC'!F32</f>
        <v>ENGR-102-559</v>
      </c>
      <c r="G77">
        <f>'2024F TEAC'!G32</f>
        <v>0</v>
      </c>
      <c r="H77">
        <f>'2024F TEAC'!H32</f>
        <v>0</v>
      </c>
      <c r="I77" t="str">
        <f>'2024F TEAC'!I32</f>
        <v>HLC4</v>
      </c>
      <c r="J77">
        <f>'2024F TEAC'!J32</f>
        <v>1130.02</v>
      </c>
      <c r="K77" t="str">
        <f>'2024F TEAC'!K32</f>
        <v>MW</v>
      </c>
      <c r="L77" s="32">
        <f>'2024F TEAC'!L32</f>
        <v>0.4375</v>
      </c>
      <c r="M77" s="32">
        <f>'2024F TEAC'!M32</f>
        <v>0.51388888888888895</v>
      </c>
      <c r="N77">
        <f>'2024F TEAC'!N32</f>
        <v>0</v>
      </c>
      <c r="O77" t="str">
        <f>'2024F TEAC'!O32</f>
        <v>Shana Shaw</v>
      </c>
      <c r="P77">
        <f>'2024F TEAC'!P32</f>
        <v>100</v>
      </c>
      <c r="Q77">
        <f>'2024F TEAC'!Q32</f>
        <v>100</v>
      </c>
      <c r="R77">
        <f>'2024F TEAC'!R32</f>
        <v>0</v>
      </c>
    </row>
    <row r="78" spans="1:18" x14ac:dyDescent="0.45">
      <c r="A78">
        <f>'2024F TEAC'!A34</f>
        <v>0</v>
      </c>
      <c r="B78" t="str">
        <f>'2024F TEAC'!B34</f>
        <v>CLEN</v>
      </c>
      <c r="C78">
        <f>'2024F TEAC'!C34</f>
        <v>181</v>
      </c>
      <c r="D78">
        <f>'2024F TEAC'!D34</f>
        <v>0</v>
      </c>
      <c r="E78">
        <f>'2024F TEAC'!E34</f>
        <v>0</v>
      </c>
      <c r="F78" t="str">
        <f>'2024F TEAC'!F34</f>
        <v>CLEN-181-1</v>
      </c>
      <c r="G78">
        <f>'2024F TEAC'!G34</f>
        <v>0</v>
      </c>
      <c r="H78">
        <f>'2024F TEAC'!H34</f>
        <v>0</v>
      </c>
      <c r="I78" t="str">
        <f>'2024F TEAC'!I34</f>
        <v>HLC4</v>
      </c>
      <c r="J78">
        <f>'2024F TEAC'!J34</f>
        <v>1130.02</v>
      </c>
      <c r="K78" t="str">
        <f>'2024F TEAC'!K34</f>
        <v>M</v>
      </c>
      <c r="L78" s="32">
        <f>'2024F TEAC'!L34</f>
        <v>0.52083333333333337</v>
      </c>
      <c r="M78" s="32">
        <f>'2024F TEAC'!M34</f>
        <v>0.55555555555555558</v>
      </c>
      <c r="N78">
        <f>'2024F TEAC'!N34</f>
        <v>0</v>
      </c>
      <c r="O78" t="str">
        <f>'2024F TEAC'!O34</f>
        <v>Shana Shaw</v>
      </c>
      <c r="P78">
        <f>'2024F TEAC'!P34</f>
        <v>25</v>
      </c>
      <c r="Q78">
        <f>'2024F TEAC'!Q34</f>
        <v>25</v>
      </c>
      <c r="R78">
        <f>'2024F TEAC'!R34</f>
        <v>0</v>
      </c>
    </row>
    <row r="79" spans="1:18" x14ac:dyDescent="0.45">
      <c r="A79" t="str">
        <f>'2024F TEAC'!A24</f>
        <v>224F000</v>
      </c>
      <c r="B79" t="str">
        <f>'2024F TEAC'!B24</f>
        <v xml:space="preserve">MATH
</v>
      </c>
      <c r="C79">
        <f>'2024F TEAC'!C24</f>
        <v>516017</v>
      </c>
      <c r="D79" t="str">
        <f>'2024F TEAC'!D24</f>
        <v>*</v>
      </c>
      <c r="E79">
        <f>'2024F TEAC'!E24</f>
        <v>91580</v>
      </c>
      <c r="F79" t="str">
        <f>'2024F TEAC'!F24</f>
        <v>MATH-2414-004</v>
      </c>
      <c r="G79" t="str">
        <f>'2024F TEAC'!G24</f>
        <v>Calculus II</v>
      </c>
      <c r="H79" t="str">
        <f>'2024F TEAC'!H24</f>
        <v xml:space="preserve">1
</v>
      </c>
      <c r="I79" t="str">
        <f>'2024F TEAC'!I24</f>
        <v xml:space="preserve">HLC1
</v>
      </c>
      <c r="J79" t="str">
        <f>'2024F TEAC'!J24</f>
        <v xml:space="preserve">2209
</v>
      </c>
      <c r="K79" t="str">
        <f>'2024F TEAC'!K24</f>
        <v xml:space="preserve">TTh
</v>
      </c>
      <c r="L79" s="32" t="str">
        <f>'2024F TEAC'!L24</f>
        <v xml:space="preserve"> 9:00 AM
</v>
      </c>
      <c r="M79" s="32" t="str">
        <f>'2024F TEAC'!M24</f>
        <v xml:space="preserve"> 10:45 AM
</v>
      </c>
      <c r="N79">
        <f>'2024F TEAC'!N24</f>
        <v>0</v>
      </c>
      <c r="O79">
        <f>'2024F TEAC'!O24</f>
        <v>0</v>
      </c>
      <c r="P79">
        <f>'2024F TEAC'!P24</f>
        <v>36</v>
      </c>
      <c r="Q79">
        <f>'2024F TEAC'!Q24</f>
        <v>18</v>
      </c>
      <c r="R79">
        <f>'2024F TEAC'!R24</f>
        <v>0</v>
      </c>
    </row>
    <row r="80" spans="1:18" x14ac:dyDescent="0.45">
      <c r="A80" t="str">
        <f>'2024F TEAC'!A5</f>
        <v>224F000</v>
      </c>
      <c r="B80" t="str">
        <f>'2024F TEAC'!B5</f>
        <v xml:space="preserve">CHEM
</v>
      </c>
      <c r="C80">
        <f>'2024F TEAC'!C5</f>
        <v>517515</v>
      </c>
      <c r="D80" t="str">
        <f>'2024F TEAC'!D5</f>
        <v xml:space="preserve">517306
</v>
      </c>
      <c r="E80">
        <f>'2024F TEAC'!E5</f>
        <v>93058</v>
      </c>
      <c r="F80" t="str">
        <f>'2024F TEAC'!F5</f>
        <v>CHEM-1309-002</v>
      </c>
      <c r="G80" t="str">
        <f>'2024F TEAC'!G5</f>
        <v>Gen Chem Engr Lc</v>
      </c>
      <c r="H80" t="str">
        <f>'2024F TEAC'!H5</f>
        <v xml:space="preserve">1
</v>
      </c>
      <c r="I80" t="str">
        <f>'2024F TEAC'!I5</f>
        <v xml:space="preserve">HLC1
</v>
      </c>
      <c r="J80" t="str">
        <f>'2024F TEAC'!J5</f>
        <v xml:space="preserve">2102
</v>
      </c>
      <c r="K80" t="str">
        <f>'2024F TEAC'!K5</f>
        <v xml:space="preserve">TTh
</v>
      </c>
      <c r="L80" s="32" t="str">
        <f>'2024F TEAC'!L5</f>
        <v xml:space="preserve"> 11:00 AM
</v>
      </c>
      <c r="M80" s="32" t="str">
        <f>'2024F TEAC'!M5</f>
        <v xml:space="preserve"> 12:20 PM
</v>
      </c>
      <c r="N80">
        <f>'2024F TEAC'!N5</f>
        <v>0</v>
      </c>
      <c r="O80">
        <f>'2024F TEAC'!O5</f>
        <v>0</v>
      </c>
      <c r="P80">
        <f>'2024F TEAC'!P5</f>
        <v>36</v>
      </c>
      <c r="Q80">
        <f>'2024F TEAC'!Q5</f>
        <v>0</v>
      </c>
      <c r="R80">
        <f>'2024F TEAC'!R5</f>
        <v>0</v>
      </c>
    </row>
    <row r="81" spans="1:18" x14ac:dyDescent="0.45">
      <c r="A81" t="str">
        <f>'2024F TEAC'!A9</f>
        <v>224F000</v>
      </c>
      <c r="B81" t="str">
        <f>'2024F TEAC'!B9</f>
        <v xml:space="preserve">CHEM
</v>
      </c>
      <c r="C81">
        <f>'2024F TEAC'!C9</f>
        <v>517305</v>
      </c>
      <c r="D81" t="str">
        <f>'2024F TEAC'!D9</f>
        <v xml:space="preserve">517503
</v>
      </c>
      <c r="E81">
        <f>'2024F TEAC'!E9</f>
        <v>92853</v>
      </c>
      <c r="F81" t="str">
        <f>'2024F TEAC'!F9</f>
        <v>CHEM-1109-002</v>
      </c>
      <c r="G81" t="str">
        <f>'2024F TEAC'!G9</f>
        <v>Gen Chem Engr Lb</v>
      </c>
      <c r="H81" t="str">
        <f>'2024F TEAC'!H9</f>
        <v xml:space="preserve">2
</v>
      </c>
      <c r="I81" t="str">
        <f>'2024F TEAC'!I9</f>
        <v xml:space="preserve">HLC1
</v>
      </c>
      <c r="J81" t="str">
        <f>'2024F TEAC'!J9</f>
        <v xml:space="preserve">2109.00
</v>
      </c>
      <c r="K81" t="str">
        <f>'2024F TEAC'!K9</f>
        <v xml:space="preserve">M
</v>
      </c>
      <c r="L81" s="32" t="str">
        <f>'2024F TEAC'!L9</f>
        <v xml:space="preserve"> 2:00 PM
</v>
      </c>
      <c r="M81" s="32" t="str">
        <f>'2024F TEAC'!M9</f>
        <v xml:space="preserve"> 4:50 PM
</v>
      </c>
      <c r="N81">
        <f>'2024F TEAC'!N9</f>
        <v>0</v>
      </c>
      <c r="O81">
        <f>'2024F TEAC'!O9</f>
        <v>0</v>
      </c>
      <c r="P81">
        <f>'2024F TEAC'!P9</f>
        <v>18</v>
      </c>
      <c r="Q81">
        <f>'2024F TEAC'!Q9</f>
        <v>9</v>
      </c>
      <c r="R81">
        <f>'2024F TEAC'!R9</f>
        <v>0</v>
      </c>
    </row>
    <row r="82" spans="1:18" x14ac:dyDescent="0.45">
      <c r="L82" s="32"/>
      <c r="M82" s="32"/>
    </row>
    <row r="83" spans="1:18" x14ac:dyDescent="0.45">
      <c r="A83" s="23" t="str">
        <f>T$1&amp;U$1+11*U$1</f>
        <v>BLOCK 12</v>
      </c>
      <c r="B83" s="23" t="s">
        <v>158</v>
      </c>
      <c r="C83" s="23"/>
      <c r="D83" s="23"/>
      <c r="L83" s="33"/>
      <c r="M83" s="33"/>
    </row>
    <row r="84" spans="1:18" x14ac:dyDescent="0.45">
      <c r="A84">
        <f>A77</f>
        <v>0</v>
      </c>
      <c r="B84" t="str">
        <f t="shared" ref="B84:R84" si="10">B77</f>
        <v>ENGR</v>
      </c>
      <c r="C84">
        <f t="shared" si="10"/>
        <v>102</v>
      </c>
      <c r="D84">
        <f t="shared" si="10"/>
        <v>0</v>
      </c>
      <c r="E84">
        <f t="shared" si="10"/>
        <v>0</v>
      </c>
      <c r="F84" t="str">
        <f t="shared" si="10"/>
        <v>ENGR-102-559</v>
      </c>
      <c r="G84">
        <f t="shared" si="10"/>
        <v>0</v>
      </c>
      <c r="H84">
        <f t="shared" si="10"/>
        <v>0</v>
      </c>
      <c r="I84" t="str">
        <f t="shared" si="10"/>
        <v>HLC4</v>
      </c>
      <c r="J84">
        <f t="shared" si="10"/>
        <v>1130.02</v>
      </c>
      <c r="K84" t="str">
        <f t="shared" si="10"/>
        <v>MW</v>
      </c>
      <c r="L84" s="32">
        <f t="shared" si="10"/>
        <v>0.4375</v>
      </c>
      <c r="M84" s="32">
        <f t="shared" si="10"/>
        <v>0.51388888888888895</v>
      </c>
      <c r="N84">
        <f t="shared" si="10"/>
        <v>0</v>
      </c>
      <c r="O84" t="str">
        <f t="shared" si="10"/>
        <v>Shana Shaw</v>
      </c>
      <c r="P84">
        <f t="shared" si="10"/>
        <v>100</v>
      </c>
      <c r="Q84">
        <f t="shared" si="10"/>
        <v>100</v>
      </c>
      <c r="R84">
        <f t="shared" si="10"/>
        <v>0</v>
      </c>
    </row>
    <row r="85" spans="1:18" x14ac:dyDescent="0.45">
      <c r="A85">
        <f>A78</f>
        <v>0</v>
      </c>
      <c r="B85" t="str">
        <f t="shared" ref="B85:R85" si="11">B78</f>
        <v>CLEN</v>
      </c>
      <c r="C85">
        <f t="shared" si="11"/>
        <v>181</v>
      </c>
      <c r="D85">
        <f t="shared" si="11"/>
        <v>0</v>
      </c>
      <c r="E85">
        <f t="shared" si="11"/>
        <v>0</v>
      </c>
      <c r="F85" t="str">
        <f t="shared" si="11"/>
        <v>CLEN-181-1</v>
      </c>
      <c r="G85">
        <f t="shared" si="11"/>
        <v>0</v>
      </c>
      <c r="H85">
        <f t="shared" si="11"/>
        <v>0</v>
      </c>
      <c r="I85" t="str">
        <f t="shared" si="11"/>
        <v>HLC4</v>
      </c>
      <c r="J85">
        <f t="shared" si="11"/>
        <v>1130.02</v>
      </c>
      <c r="K85" t="str">
        <f t="shared" si="11"/>
        <v>M</v>
      </c>
      <c r="L85" s="32">
        <f t="shared" si="11"/>
        <v>0.52083333333333337</v>
      </c>
      <c r="M85" s="32">
        <f t="shared" si="11"/>
        <v>0.55555555555555558</v>
      </c>
      <c r="N85">
        <f t="shared" si="11"/>
        <v>0</v>
      </c>
      <c r="O85" t="str">
        <f t="shared" si="11"/>
        <v>Shana Shaw</v>
      </c>
      <c r="P85">
        <f t="shared" si="11"/>
        <v>25</v>
      </c>
      <c r="Q85">
        <f t="shared" si="11"/>
        <v>25</v>
      </c>
      <c r="R85">
        <f t="shared" si="11"/>
        <v>0</v>
      </c>
    </row>
    <row r="86" spans="1:18" x14ac:dyDescent="0.45">
      <c r="A86" t="str">
        <f>A79</f>
        <v>224F000</v>
      </c>
      <c r="B86" t="str">
        <f t="shared" ref="B86:R86" si="12">B79</f>
        <v xml:space="preserve">MATH
</v>
      </c>
      <c r="C86">
        <f t="shared" si="12"/>
        <v>516017</v>
      </c>
      <c r="D86" t="str">
        <f t="shared" si="12"/>
        <v>*</v>
      </c>
      <c r="E86">
        <f t="shared" si="12"/>
        <v>91580</v>
      </c>
      <c r="F86" t="str">
        <f t="shared" si="12"/>
        <v>MATH-2414-004</v>
      </c>
      <c r="G86" t="str">
        <f t="shared" si="12"/>
        <v>Calculus II</v>
      </c>
      <c r="H86" t="str">
        <f t="shared" si="12"/>
        <v xml:space="preserve">1
</v>
      </c>
      <c r="I86" t="str">
        <f t="shared" si="12"/>
        <v xml:space="preserve">HLC1
</v>
      </c>
      <c r="J86" t="str">
        <f t="shared" si="12"/>
        <v xml:space="preserve">2209
</v>
      </c>
      <c r="K86" t="str">
        <f t="shared" si="12"/>
        <v xml:space="preserve">TTh
</v>
      </c>
      <c r="L86" s="32" t="str">
        <f t="shared" si="12"/>
        <v xml:space="preserve"> 9:00 AM
</v>
      </c>
      <c r="M86" s="32" t="str">
        <f t="shared" si="12"/>
        <v xml:space="preserve"> 10:45 AM
</v>
      </c>
      <c r="N86">
        <f t="shared" si="12"/>
        <v>0</v>
      </c>
      <c r="O86">
        <f t="shared" si="12"/>
        <v>0</v>
      </c>
      <c r="P86">
        <f t="shared" si="12"/>
        <v>36</v>
      </c>
      <c r="Q86">
        <f t="shared" si="12"/>
        <v>18</v>
      </c>
      <c r="R86">
        <f t="shared" si="12"/>
        <v>0</v>
      </c>
    </row>
    <row r="87" spans="1:18" x14ac:dyDescent="0.45">
      <c r="A87" t="str">
        <f>A80</f>
        <v>224F000</v>
      </c>
      <c r="B87" t="str">
        <f t="shared" ref="B87:R87" si="13">B80</f>
        <v xml:space="preserve">CHEM
</v>
      </c>
      <c r="C87">
        <f t="shared" si="13"/>
        <v>517515</v>
      </c>
      <c r="D87" t="str">
        <f t="shared" si="13"/>
        <v xml:space="preserve">517306
</v>
      </c>
      <c r="E87">
        <f t="shared" si="13"/>
        <v>93058</v>
      </c>
      <c r="F87" t="str">
        <f t="shared" si="13"/>
        <v>CHEM-1309-002</v>
      </c>
      <c r="G87" t="str">
        <f t="shared" si="13"/>
        <v>Gen Chem Engr Lc</v>
      </c>
      <c r="H87" t="str">
        <f t="shared" si="13"/>
        <v xml:space="preserve">1
</v>
      </c>
      <c r="I87" t="str">
        <f t="shared" si="13"/>
        <v xml:space="preserve">HLC1
</v>
      </c>
      <c r="J87" t="str">
        <f t="shared" si="13"/>
        <v xml:space="preserve">2102
</v>
      </c>
      <c r="K87" t="str">
        <f t="shared" si="13"/>
        <v xml:space="preserve">TTh
</v>
      </c>
      <c r="L87" s="32" t="str">
        <f t="shared" si="13"/>
        <v xml:space="preserve"> 11:00 AM
</v>
      </c>
      <c r="M87" s="32" t="str">
        <f t="shared" si="13"/>
        <v xml:space="preserve"> 12:20 PM
</v>
      </c>
      <c r="N87">
        <f t="shared" si="13"/>
        <v>0</v>
      </c>
      <c r="O87">
        <f t="shared" si="13"/>
        <v>0</v>
      </c>
      <c r="P87">
        <f t="shared" si="13"/>
        <v>36</v>
      </c>
      <c r="Q87">
        <f t="shared" si="13"/>
        <v>0</v>
      </c>
      <c r="R87">
        <f t="shared" si="13"/>
        <v>0</v>
      </c>
    </row>
    <row r="88" spans="1:18" x14ac:dyDescent="0.45">
      <c r="A88" t="str">
        <f>'2024F TEAC'!A10</f>
        <v>224F000</v>
      </c>
      <c r="B88" t="str">
        <f>'2024F TEAC'!B10</f>
        <v xml:space="preserve">CHEM
</v>
      </c>
      <c r="C88">
        <f>'2024F TEAC'!C10</f>
        <v>517503</v>
      </c>
      <c r="D88" t="str">
        <f>'2024F TEAC'!D10</f>
        <v xml:space="preserve">517515
</v>
      </c>
      <c r="E88">
        <f>'2024F TEAC'!E10</f>
        <v>92851</v>
      </c>
      <c r="F88" t="str">
        <f>'2024F TEAC'!F10</f>
        <v>CHEM-1109-004</v>
      </c>
      <c r="G88" t="str">
        <f>'2024F TEAC'!G10</f>
        <v>Gen Chem Engr Lb</v>
      </c>
      <c r="H88" t="str">
        <f>'2024F TEAC'!H10</f>
        <v xml:space="preserve">2
</v>
      </c>
      <c r="I88" t="str">
        <f>'2024F TEAC'!I10</f>
        <v xml:space="preserve">HLC1
</v>
      </c>
      <c r="J88" t="str">
        <f>'2024F TEAC'!J10</f>
        <v xml:space="preserve">2109.00
</v>
      </c>
      <c r="K88" t="str">
        <f>'2024F TEAC'!K10</f>
        <v xml:space="preserve">W
</v>
      </c>
      <c r="L88" s="32" t="str">
        <f>'2024F TEAC'!L10</f>
        <v xml:space="preserve"> 2:00 PM
</v>
      </c>
      <c r="M88" s="32" t="str">
        <f>'2024F TEAC'!M10</f>
        <v xml:space="preserve"> 4:50 PM
</v>
      </c>
      <c r="N88">
        <f>'2024F TEAC'!N10</f>
        <v>0</v>
      </c>
      <c r="O88">
        <f>'2024F TEAC'!O10</f>
        <v>0</v>
      </c>
      <c r="P88">
        <f>'2024F TEAC'!P10</f>
        <v>18</v>
      </c>
      <c r="Q88">
        <f>'2024F TEAC'!Q10</f>
        <v>9</v>
      </c>
      <c r="R88">
        <f>'2024F TEAC'!R10</f>
        <v>0</v>
      </c>
    </row>
    <row r="89" spans="1:18" x14ac:dyDescent="0.45">
      <c r="L89" s="18"/>
      <c r="M89" s="18"/>
    </row>
    <row r="90" spans="1:18" x14ac:dyDescent="0.45">
      <c r="A90" s="38" t="s">
        <v>195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</row>
    <row r="91" spans="1:18" x14ac:dyDescent="0.45">
      <c r="A91" s="23" t="str">
        <f>T$1&amp;U$1+12*U$1</f>
        <v>BLOCK 13</v>
      </c>
      <c r="B91" s="23" t="s">
        <v>157</v>
      </c>
      <c r="C91" s="23"/>
      <c r="D91" s="23"/>
      <c r="L91" s="18"/>
      <c r="M91" s="18"/>
    </row>
    <row r="92" spans="1:18" x14ac:dyDescent="0.45">
      <c r="A92">
        <f>'2024F TEAC'!A32</f>
        <v>0</v>
      </c>
      <c r="B92" t="str">
        <f>'2024F TEAC'!B32</f>
        <v>ENGR</v>
      </c>
      <c r="C92">
        <f>'2024F TEAC'!C32</f>
        <v>102</v>
      </c>
      <c r="D92">
        <f>'2024F TEAC'!D32</f>
        <v>0</v>
      </c>
      <c r="E92">
        <f>'2024F TEAC'!E32</f>
        <v>0</v>
      </c>
      <c r="F92" t="str">
        <f>'2024F TEAC'!F32</f>
        <v>ENGR-102-559</v>
      </c>
      <c r="G92">
        <f>'2024F TEAC'!G32</f>
        <v>0</v>
      </c>
      <c r="H92">
        <f>'2024F TEAC'!H32</f>
        <v>0</v>
      </c>
      <c r="I92" t="str">
        <f>'2024F TEAC'!I32</f>
        <v>HLC4</v>
      </c>
      <c r="J92">
        <f>'2024F TEAC'!J32</f>
        <v>1130.02</v>
      </c>
      <c r="K92" t="str">
        <f>'2024F TEAC'!K32</f>
        <v>MW</v>
      </c>
      <c r="L92" s="32">
        <f>'2024F TEAC'!L32</f>
        <v>0.4375</v>
      </c>
      <c r="M92" s="32">
        <f>'2024F TEAC'!M32</f>
        <v>0.51388888888888895</v>
      </c>
      <c r="N92">
        <f>'2024F TEAC'!N32</f>
        <v>0</v>
      </c>
      <c r="O92" t="str">
        <f>'2024F TEAC'!O32</f>
        <v>Shana Shaw</v>
      </c>
      <c r="P92">
        <f>'2024F TEAC'!P32</f>
        <v>100</v>
      </c>
      <c r="Q92">
        <f>'2024F TEAC'!Q32</f>
        <v>100</v>
      </c>
      <c r="R92">
        <f>'2024F TEAC'!R32</f>
        <v>0</v>
      </c>
    </row>
    <row r="93" spans="1:18" x14ac:dyDescent="0.45">
      <c r="A93">
        <f>'2024F TEAC'!A38</f>
        <v>0</v>
      </c>
      <c r="B93" t="str">
        <f>'2024F TEAC'!B38</f>
        <v>CLEN</v>
      </c>
      <c r="C93">
        <f>'2024F TEAC'!C38</f>
        <v>181</v>
      </c>
      <c r="D93">
        <f>'2024F TEAC'!D38</f>
        <v>0</v>
      </c>
      <c r="E93">
        <f>'2024F TEAC'!E38</f>
        <v>0</v>
      </c>
      <c r="F93" t="str">
        <f>'2024F TEAC'!F38</f>
        <v>CLEN-181-5</v>
      </c>
      <c r="G93">
        <f>'2024F TEAC'!G38</f>
        <v>0</v>
      </c>
      <c r="H93">
        <f>'2024F TEAC'!H38</f>
        <v>0</v>
      </c>
      <c r="I93" t="str">
        <f>'2024F TEAC'!I38</f>
        <v>ONLINE</v>
      </c>
      <c r="J93">
        <f>'2024F TEAC'!J38</f>
        <v>0</v>
      </c>
      <c r="K93" t="str">
        <f>'2024F TEAC'!K38</f>
        <v>W</v>
      </c>
      <c r="L93" s="32">
        <f>'2024F TEAC'!L38</f>
        <v>0.52083333333333337</v>
      </c>
      <c r="M93" s="32">
        <f>'2024F TEAC'!M38</f>
        <v>0.55555555555555558</v>
      </c>
      <c r="N93">
        <f>'2024F TEAC'!N38</f>
        <v>0</v>
      </c>
      <c r="O93" t="str">
        <f>'2024F TEAC'!O38</f>
        <v>TBD</v>
      </c>
      <c r="P93">
        <f>'2024F TEAC'!P38</f>
        <v>25</v>
      </c>
      <c r="Q93">
        <f>'2024F TEAC'!Q38</f>
        <v>25</v>
      </c>
      <c r="R93">
        <f>'2024F TEAC'!R38</f>
        <v>0</v>
      </c>
    </row>
    <row r="94" spans="1:18" x14ac:dyDescent="0.45">
      <c r="A94" t="str">
        <f>'2024F TEAC'!A23</f>
        <v>224F000</v>
      </c>
      <c r="B94" t="str">
        <f>'2024F TEAC'!B23</f>
        <v xml:space="preserve">MATH
</v>
      </c>
      <c r="C94">
        <f>'2024F TEAC'!C23</f>
        <v>516015</v>
      </c>
      <c r="D94" t="str">
        <f>'2024F TEAC'!D23</f>
        <v>*</v>
      </c>
      <c r="E94">
        <f>'2024F TEAC'!E23</f>
        <v>91578</v>
      </c>
      <c r="F94" t="str">
        <f>'2024F TEAC'!F23</f>
        <v>MATH-2414-002</v>
      </c>
      <c r="G94" t="str">
        <f>'2024F TEAC'!G23</f>
        <v>Calculus II</v>
      </c>
      <c r="H94" t="str">
        <f>'2024F TEAC'!H23</f>
        <v xml:space="preserve">1
</v>
      </c>
      <c r="I94" t="str">
        <f>'2024F TEAC'!I23</f>
        <v xml:space="preserve">HLC2
</v>
      </c>
      <c r="J94" t="str">
        <f>'2024F TEAC'!J23</f>
        <v xml:space="preserve">2222
</v>
      </c>
      <c r="K94" t="str">
        <f>'2024F TEAC'!K23</f>
        <v xml:space="preserve">TTh
</v>
      </c>
      <c r="L94" s="32" t="str">
        <f>'2024F TEAC'!L23</f>
        <v xml:space="preserve"> 12:50 PM
</v>
      </c>
      <c r="M94" s="32" t="str">
        <f>'2024F TEAC'!M23</f>
        <v xml:space="preserve"> 2:35 PM
</v>
      </c>
      <c r="N94">
        <f>'2024F TEAC'!N23</f>
        <v>0</v>
      </c>
      <c r="O94">
        <f>'2024F TEAC'!O23</f>
        <v>0</v>
      </c>
      <c r="P94">
        <f>'2024F TEAC'!P23</f>
        <v>36</v>
      </c>
      <c r="Q94">
        <f>'2024F TEAC'!Q23</f>
        <v>18</v>
      </c>
      <c r="R94">
        <f>'2024F TEAC'!R23</f>
        <v>0</v>
      </c>
    </row>
    <row r="95" spans="1:18" ht="29.55" customHeight="1" x14ac:dyDescent="0.45">
      <c r="A95" t="str">
        <f>'2024F TEAC'!A29</f>
        <v>224F000</v>
      </c>
      <c r="B95" t="str">
        <f>'2024F TEAC'!B29</f>
        <v xml:space="preserve">PHYS
</v>
      </c>
      <c r="C95">
        <f>'2024F TEAC'!C29</f>
        <v>516416</v>
      </c>
      <c r="D95" t="str">
        <f>'2024F TEAC'!D29</f>
        <v>*</v>
      </c>
      <c r="E95">
        <f>'2024F TEAC'!E29</f>
        <v>91979</v>
      </c>
      <c r="F95" t="str">
        <f>'2024F TEAC'!F29</f>
        <v>PHYS-2425-014</v>
      </c>
      <c r="G95" t="str">
        <f>'2024F TEAC'!G29</f>
        <v>Eng Phy I</v>
      </c>
      <c r="H95" t="str">
        <f>'2024F TEAC'!H29</f>
        <v xml:space="preserve">1
2
</v>
      </c>
      <c r="I95" t="str">
        <f>'2024F TEAC'!I29</f>
        <v xml:space="preserve">HLC1
HLC1
</v>
      </c>
      <c r="J95" t="str">
        <f>'2024F TEAC'!J29</f>
        <v xml:space="preserve">2104    
2116.00
</v>
      </c>
      <c r="K95" t="str">
        <f>'2024F TEAC'!K29</f>
        <v xml:space="preserve">MW     
MW
</v>
      </c>
      <c r="L95" s="34" t="str">
        <f>'2024F TEAC'!L29</f>
        <v xml:space="preserve"> 3:00 PM
 4:30 PM
</v>
      </c>
      <c r="M95" s="34" t="str">
        <f>'2024F TEAC'!M29</f>
        <v xml:space="preserve"> 4:20 PM
 5:50 PM
</v>
      </c>
      <c r="N95">
        <f>'2024F TEAC'!N29</f>
        <v>0</v>
      </c>
      <c r="O95">
        <f>'2024F TEAC'!O29</f>
        <v>0</v>
      </c>
      <c r="P95">
        <f>'2024F TEAC'!P29</f>
        <v>24</v>
      </c>
      <c r="Q95">
        <f>'2024F TEAC'!Q29</f>
        <v>14</v>
      </c>
      <c r="R95">
        <f>'2024F TEAC'!R29</f>
        <v>0</v>
      </c>
    </row>
    <row r="96" spans="1:18" ht="14" customHeight="1" x14ac:dyDescent="0.45">
      <c r="L96" s="34"/>
      <c r="M96" s="34"/>
    </row>
    <row r="97" spans="1:18" x14ac:dyDescent="0.45">
      <c r="A97" s="38" t="s">
        <v>198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</row>
    <row r="98" spans="1:18" x14ac:dyDescent="0.45">
      <c r="A98" s="23" t="str">
        <f>T$1&amp;U$1+13*U$1</f>
        <v>BLOCK 14</v>
      </c>
      <c r="B98" s="23" t="s">
        <v>196</v>
      </c>
      <c r="C98" s="23"/>
      <c r="D98" s="23"/>
      <c r="L98" s="18"/>
      <c r="M98" s="18"/>
    </row>
    <row r="99" spans="1:18" x14ac:dyDescent="0.45">
      <c r="A99">
        <f>A92</f>
        <v>0</v>
      </c>
      <c r="B99" t="str">
        <f t="shared" ref="B99:R99" si="14">B92</f>
        <v>ENGR</v>
      </c>
      <c r="C99">
        <f t="shared" si="14"/>
        <v>102</v>
      </c>
      <c r="D99">
        <f t="shared" si="14"/>
        <v>0</v>
      </c>
      <c r="E99">
        <f t="shared" si="14"/>
        <v>0</v>
      </c>
      <c r="F99" t="str">
        <f t="shared" si="14"/>
        <v>ENGR-102-559</v>
      </c>
      <c r="G99">
        <f t="shared" si="14"/>
        <v>0</v>
      </c>
      <c r="H99">
        <f t="shared" si="14"/>
        <v>0</v>
      </c>
      <c r="I99" t="str">
        <f t="shared" si="14"/>
        <v>HLC4</v>
      </c>
      <c r="J99">
        <f t="shared" si="14"/>
        <v>1130.02</v>
      </c>
      <c r="K99" t="str">
        <f t="shared" si="14"/>
        <v>MW</v>
      </c>
      <c r="L99" s="32">
        <f t="shared" si="14"/>
        <v>0.4375</v>
      </c>
      <c r="M99" s="32">
        <f t="shared" si="14"/>
        <v>0.51388888888888895</v>
      </c>
      <c r="N99">
        <f t="shared" si="14"/>
        <v>0</v>
      </c>
      <c r="O99" t="str">
        <f t="shared" si="14"/>
        <v>Shana Shaw</v>
      </c>
      <c r="P99">
        <f t="shared" si="14"/>
        <v>100</v>
      </c>
      <c r="Q99">
        <f t="shared" si="14"/>
        <v>100</v>
      </c>
      <c r="R99">
        <f t="shared" si="14"/>
        <v>0</v>
      </c>
    </row>
    <row r="100" spans="1:18" x14ac:dyDescent="0.45">
      <c r="A100">
        <f>'2024F TEAC'!A34</f>
        <v>0</v>
      </c>
      <c r="B100" t="str">
        <f>'2024F TEAC'!B34</f>
        <v>CLEN</v>
      </c>
      <c r="C100">
        <f>'2024F TEAC'!C34</f>
        <v>181</v>
      </c>
      <c r="D100">
        <f>'2024F TEAC'!D34</f>
        <v>0</v>
      </c>
      <c r="E100">
        <f>'2024F TEAC'!E34</f>
        <v>0</v>
      </c>
      <c r="F100" t="str">
        <f>'2024F TEAC'!F34</f>
        <v>CLEN-181-1</v>
      </c>
      <c r="G100">
        <f>'2024F TEAC'!G34</f>
        <v>0</v>
      </c>
      <c r="H100">
        <f>'2024F TEAC'!H34</f>
        <v>0</v>
      </c>
      <c r="I100" t="str">
        <f>'2024F TEAC'!I34</f>
        <v>HLC4</v>
      </c>
      <c r="J100">
        <f>'2024F TEAC'!J34</f>
        <v>1130.02</v>
      </c>
      <c r="K100" t="str">
        <f>'2024F TEAC'!K34</f>
        <v>M</v>
      </c>
      <c r="L100" s="32">
        <f>'2024F TEAC'!L34</f>
        <v>0.52083333333333337</v>
      </c>
      <c r="M100" s="32">
        <f>'2024F TEAC'!M34</f>
        <v>0.55555555555555558</v>
      </c>
      <c r="N100">
        <f>'2024F TEAC'!N34</f>
        <v>0</v>
      </c>
      <c r="O100" t="str">
        <f>'2024F TEAC'!O34</f>
        <v>Shana Shaw</v>
      </c>
      <c r="P100">
        <f>'2024F TEAC'!P34</f>
        <v>25</v>
      </c>
      <c r="Q100">
        <f>'2024F TEAC'!Q34</f>
        <v>25</v>
      </c>
      <c r="R100">
        <f>'2024F TEAC'!R34</f>
        <v>0</v>
      </c>
    </row>
    <row r="101" spans="1:18" x14ac:dyDescent="0.45">
      <c r="A101" t="str">
        <f>'2024F TEAC'!A25</f>
        <v>224F000</v>
      </c>
      <c r="B101" t="str">
        <f>'2024F TEAC'!B25</f>
        <v xml:space="preserve">MATH
</v>
      </c>
      <c r="C101">
        <f>'2024F TEAC'!C25</f>
        <v>516026</v>
      </c>
      <c r="D101" t="str">
        <f>'2024F TEAC'!D25</f>
        <v>*</v>
      </c>
      <c r="E101">
        <f>'2024F TEAC'!E25</f>
        <v>91589</v>
      </c>
      <c r="F101" t="str">
        <f>'2024F TEAC'!F25</f>
        <v>MATH-2415-003</v>
      </c>
      <c r="G101" t="str">
        <f>'2024F TEAC'!G25</f>
        <v>Calculus III</v>
      </c>
      <c r="H101" t="str">
        <f>'2024F TEAC'!H25</f>
        <v xml:space="preserve">1
</v>
      </c>
      <c r="I101" t="str">
        <f>'2024F TEAC'!I25</f>
        <v xml:space="preserve">HLC1
</v>
      </c>
      <c r="J101" t="str">
        <f>'2024F TEAC'!J25</f>
        <v xml:space="preserve">2216
</v>
      </c>
      <c r="K101" t="str">
        <f>'2024F TEAC'!K25</f>
        <v xml:space="preserve">MW
</v>
      </c>
      <c r="L101" s="32" t="str">
        <f>'2024F TEAC'!L25</f>
        <v xml:space="preserve"> 6:00 PM
</v>
      </c>
      <c r="M101" s="32" t="str">
        <f>'2024F TEAC'!M25</f>
        <v xml:space="preserve"> 7:45 PM
</v>
      </c>
      <c r="N101">
        <f>'2024F TEAC'!N25</f>
        <v>0</v>
      </c>
      <c r="O101">
        <f>'2024F TEAC'!O25</f>
        <v>0</v>
      </c>
      <c r="P101">
        <f>'2024F TEAC'!P25</f>
        <v>36</v>
      </c>
      <c r="Q101">
        <f>'2024F TEAC'!Q25</f>
        <v>24</v>
      </c>
      <c r="R101">
        <f>'2024F TEAC'!R25</f>
        <v>0</v>
      </c>
    </row>
    <row r="102" spans="1:18" ht="30.75" customHeight="1" x14ac:dyDescent="0.45">
      <c r="A102" t="str">
        <f>'2024F TEAC'!A30</f>
        <v>224F000</v>
      </c>
      <c r="B102" t="str">
        <f>'2024F TEAC'!B30</f>
        <v xml:space="preserve">PHYS
</v>
      </c>
      <c r="C102">
        <f>'2024F TEAC'!C30</f>
        <v>521548</v>
      </c>
      <c r="D102" t="str">
        <f>'2024F TEAC'!D30</f>
        <v>*</v>
      </c>
      <c r="E102">
        <f>'2024F TEAC'!E30</f>
        <v>97030</v>
      </c>
      <c r="F102" t="str">
        <f>'2024F TEAC'!F30</f>
        <v>PHYS-2426-009</v>
      </c>
      <c r="G102" t="str">
        <f>'2024F TEAC'!G30</f>
        <v>Eng Phy II</v>
      </c>
      <c r="H102" t="str">
        <f>'2024F TEAC'!H30</f>
        <v xml:space="preserve">1
2
</v>
      </c>
      <c r="I102" t="str">
        <f>'2024F TEAC'!I30</f>
        <v xml:space="preserve">HLC1
HLC1
</v>
      </c>
      <c r="J102" t="str">
        <f>'2024F TEAC'!J30</f>
        <v xml:space="preserve">2403    
2116.00
</v>
      </c>
      <c r="K102" t="str">
        <f>'2024F TEAC'!K30</f>
        <v xml:space="preserve">TTh    
TTh
</v>
      </c>
      <c r="L102" s="34" t="str">
        <f>'2024F TEAC'!L30</f>
        <v xml:space="preserve"> 12:00 PM
 1:30 PM
</v>
      </c>
      <c r="M102" s="34" t="str">
        <f>'2024F TEAC'!M30</f>
        <v xml:space="preserve"> 1:20 PM
 2:50 PM
</v>
      </c>
      <c r="N102">
        <f>'2024F TEAC'!N30</f>
        <v>0</v>
      </c>
      <c r="O102">
        <f>'2024F TEAC'!O30</f>
        <v>0</v>
      </c>
      <c r="P102">
        <f>'2024F TEAC'!P30</f>
        <v>24</v>
      </c>
      <c r="Q102">
        <f>'2024F TEAC'!Q30</f>
        <v>14</v>
      </c>
      <c r="R102">
        <f>'2024F TEAC'!R30</f>
        <v>0</v>
      </c>
    </row>
    <row r="103" spans="1:18" ht="15" customHeight="1" x14ac:dyDescent="0.45">
      <c r="L103" s="34"/>
      <c r="M103" s="34"/>
    </row>
    <row r="104" spans="1:18" x14ac:dyDescent="0.45">
      <c r="A104" s="38" t="s">
        <v>199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</row>
    <row r="105" spans="1:18" x14ac:dyDescent="0.45">
      <c r="A105" s="23" t="str">
        <f>T$1&amp;U$1+14*U$1</f>
        <v>BLOCK 15</v>
      </c>
      <c r="B105" s="23" t="s">
        <v>201</v>
      </c>
      <c r="C105" s="23"/>
      <c r="D105" s="23"/>
      <c r="L105" s="17"/>
      <c r="M105" s="17"/>
    </row>
    <row r="106" spans="1:18" ht="31.05" customHeight="1" x14ac:dyDescent="0.45">
      <c r="A106">
        <f>'2024F TEAC'!A41</f>
        <v>0</v>
      </c>
      <c r="B106" t="str">
        <f>'2024F TEAC'!B41</f>
        <v>ENGR</v>
      </c>
      <c r="C106">
        <f>'2024F TEAC'!C41</f>
        <v>216</v>
      </c>
      <c r="D106">
        <f>'2024F TEAC'!D41</f>
        <v>0</v>
      </c>
      <c r="E106">
        <f>'2024F TEAC'!E41</f>
        <v>0</v>
      </c>
      <c r="F106" t="str">
        <f>'2024F TEAC'!F41</f>
        <v>ENGR-216-560</v>
      </c>
      <c r="G106">
        <f>'2024F TEAC'!G41</f>
        <v>0</v>
      </c>
      <c r="H106">
        <f>'2024F TEAC'!H41</f>
        <v>0</v>
      </c>
      <c r="I106" t="str">
        <f>'2024F TEAC'!I41</f>
        <v>HLC4</v>
      </c>
      <c r="J106">
        <f>'2024F TEAC'!J41</f>
        <v>1130.02</v>
      </c>
      <c r="K106" s="16" t="str">
        <f>'2024F TEAC'!K41</f>
        <v>T
T</v>
      </c>
      <c r="L106" s="35" t="str">
        <f>'2024F TEAC'!L41</f>
        <v>11:00 AM
3:00 PM</v>
      </c>
      <c r="M106" s="35" t="str">
        <f>'2024F TEAC'!M41</f>
        <v>11:50 AM
5:50 PM</v>
      </c>
      <c r="N106">
        <f>'2024F TEAC'!N41</f>
        <v>0</v>
      </c>
      <c r="O106" t="str">
        <f>'2024F TEAC'!O41</f>
        <v>Shana Shaw</v>
      </c>
      <c r="P106">
        <f>'2024F TEAC'!P41</f>
        <v>24</v>
      </c>
      <c r="Q106">
        <f>'2024F TEAC'!Q41</f>
        <v>24</v>
      </c>
      <c r="R106">
        <f>'2024F TEAC'!R41</f>
        <v>0</v>
      </c>
    </row>
    <row r="107" spans="1:18" ht="17.55" customHeight="1" x14ac:dyDescent="0.45">
      <c r="A107" t="str">
        <f>'2024F TEAC'!A24</f>
        <v>224F000</v>
      </c>
      <c r="B107" t="str">
        <f>'2024F TEAC'!B24</f>
        <v xml:space="preserve">MATH
</v>
      </c>
      <c r="C107">
        <f>'2024F TEAC'!C24</f>
        <v>516017</v>
      </c>
      <c r="D107" t="str">
        <f>'2024F TEAC'!D24</f>
        <v>*</v>
      </c>
      <c r="E107">
        <f>'2024F TEAC'!E24</f>
        <v>91580</v>
      </c>
      <c r="F107" t="str">
        <f>'2024F TEAC'!F24</f>
        <v>MATH-2414-004</v>
      </c>
      <c r="G107" t="str">
        <f>'2024F TEAC'!G24</f>
        <v>Calculus II</v>
      </c>
      <c r="H107" t="str">
        <f>'2024F TEAC'!H24</f>
        <v xml:space="preserve">1
</v>
      </c>
      <c r="I107" t="str">
        <f>'2024F TEAC'!I24</f>
        <v xml:space="preserve">HLC1
</v>
      </c>
      <c r="J107" t="str">
        <f>'2024F TEAC'!J24</f>
        <v xml:space="preserve">2209
</v>
      </c>
      <c r="K107" t="str">
        <f>'2024F TEAC'!K24</f>
        <v xml:space="preserve">TTh
</v>
      </c>
      <c r="L107" s="11" t="str">
        <f>'2024F TEAC'!L24</f>
        <v xml:space="preserve"> 9:00 AM
</v>
      </c>
      <c r="M107" s="11" t="str">
        <f>'2024F TEAC'!M24</f>
        <v xml:space="preserve"> 10:45 AM
</v>
      </c>
      <c r="N107">
        <f>'2024F TEAC'!N24</f>
        <v>0</v>
      </c>
      <c r="O107">
        <f>'2024F TEAC'!O24</f>
        <v>0</v>
      </c>
      <c r="P107">
        <f>'2024F TEAC'!P24</f>
        <v>36</v>
      </c>
      <c r="Q107">
        <f>'2024F TEAC'!Q24</f>
        <v>18</v>
      </c>
      <c r="R107">
        <f>'2024F TEAC'!R24</f>
        <v>0</v>
      </c>
    </row>
    <row r="108" spans="1:18" ht="31.05" customHeight="1" x14ac:dyDescent="0.45">
      <c r="A108" t="str">
        <f>'2024F TEAC'!A28</f>
        <v>224F000</v>
      </c>
      <c r="B108" t="str">
        <f>'2024F TEAC'!B28</f>
        <v xml:space="preserve">PHYS
</v>
      </c>
      <c r="C108">
        <f>'2024F TEAC'!C28</f>
        <v>516415</v>
      </c>
      <c r="D108" t="str">
        <f>'2024F TEAC'!D28</f>
        <v>*</v>
      </c>
      <c r="E108">
        <f>'2024F TEAC'!E28</f>
        <v>91978</v>
      </c>
      <c r="F108" t="str">
        <f>'2024F TEAC'!F28</f>
        <v>PHYS-2425-013</v>
      </c>
      <c r="G108" t="str">
        <f>'2024F TEAC'!G28</f>
        <v>Eng Phy I</v>
      </c>
      <c r="H108" t="str">
        <f>'2024F TEAC'!H28</f>
        <v xml:space="preserve">1
2
</v>
      </c>
      <c r="I108" t="str">
        <f>'2024F TEAC'!I28</f>
        <v xml:space="preserve">HLC1
HLC1
</v>
      </c>
      <c r="J108" t="str">
        <f>'2024F TEAC'!J28</f>
        <v xml:space="preserve">2202    
2116.00
</v>
      </c>
      <c r="K108" t="str">
        <f>'2024F TEAC'!K28</f>
        <v xml:space="preserve">MW     
MW
</v>
      </c>
      <c r="L108" s="11" t="str">
        <f>'2024F TEAC'!L28</f>
        <v xml:space="preserve"> 12:00 PM
 1:30 PM
</v>
      </c>
      <c r="M108" s="11" t="str">
        <f>'2024F TEAC'!M28</f>
        <v xml:space="preserve"> 1:20 PM
 2:50 PM
</v>
      </c>
      <c r="N108">
        <f>'2024F TEAC'!N28</f>
        <v>0</v>
      </c>
      <c r="O108">
        <f>'2024F TEAC'!O28</f>
        <v>0</v>
      </c>
      <c r="P108">
        <f>'2024F TEAC'!P28</f>
        <v>24</v>
      </c>
      <c r="Q108">
        <f>'2024F TEAC'!Q28</f>
        <v>14</v>
      </c>
      <c r="R108">
        <f>'2024F TEAC'!R28</f>
        <v>0</v>
      </c>
    </row>
    <row r="109" spans="1:18" ht="14" customHeight="1" x14ac:dyDescent="0.45">
      <c r="L109" s="11"/>
      <c r="M109" s="11"/>
    </row>
    <row r="110" spans="1:18" x14ac:dyDescent="0.45">
      <c r="A110" s="38" t="s">
        <v>202</v>
      </c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</row>
    <row r="111" spans="1:18" x14ac:dyDescent="0.45">
      <c r="A111" s="23" t="str">
        <f>T$1&amp;U$1+15*U$1</f>
        <v>BLOCK 16</v>
      </c>
      <c r="B111" s="23" t="s">
        <v>206</v>
      </c>
      <c r="C111" s="23"/>
      <c r="D111" s="23"/>
      <c r="L111" s="17"/>
      <c r="M111" s="17"/>
    </row>
    <row r="112" spans="1:18" ht="28.5" x14ac:dyDescent="0.45">
      <c r="A112">
        <f>A106</f>
        <v>0</v>
      </c>
      <c r="B112" t="str">
        <f t="shared" ref="B112:R112" si="15">B106</f>
        <v>ENGR</v>
      </c>
      <c r="C112">
        <f t="shared" si="15"/>
        <v>216</v>
      </c>
      <c r="D112">
        <f t="shared" si="15"/>
        <v>0</v>
      </c>
      <c r="E112">
        <f t="shared" si="15"/>
        <v>0</v>
      </c>
      <c r="F112" t="str">
        <f t="shared" si="15"/>
        <v>ENGR-216-560</v>
      </c>
      <c r="G112">
        <f t="shared" si="15"/>
        <v>0</v>
      </c>
      <c r="H112">
        <f t="shared" si="15"/>
        <v>0</v>
      </c>
      <c r="I112" t="str">
        <f t="shared" si="15"/>
        <v>HLC4</v>
      </c>
      <c r="J112">
        <f t="shared" si="15"/>
        <v>1130.02</v>
      </c>
      <c r="K112" s="16" t="str">
        <f>K106</f>
        <v>T
T</v>
      </c>
      <c r="L112" s="33" t="str">
        <f t="shared" si="15"/>
        <v>11:00 AM
3:00 PM</v>
      </c>
      <c r="M112" s="33" t="str">
        <f t="shared" si="15"/>
        <v>11:50 AM
5:50 PM</v>
      </c>
      <c r="N112">
        <f t="shared" si="15"/>
        <v>0</v>
      </c>
      <c r="O112" t="str">
        <f t="shared" si="15"/>
        <v>Shana Shaw</v>
      </c>
      <c r="P112">
        <f t="shared" si="15"/>
        <v>24</v>
      </c>
      <c r="Q112">
        <f t="shared" si="15"/>
        <v>24</v>
      </c>
      <c r="R112">
        <f t="shared" si="15"/>
        <v>0</v>
      </c>
    </row>
    <row r="113" spans="1:18" ht="17.55" customHeight="1" x14ac:dyDescent="0.45">
      <c r="A113" t="str">
        <f>'2024F TEAC'!A24</f>
        <v>224F000</v>
      </c>
      <c r="B113" t="str">
        <f>'2024F TEAC'!B24</f>
        <v xml:space="preserve">MATH
</v>
      </c>
      <c r="C113">
        <f>'2024F TEAC'!C24</f>
        <v>516017</v>
      </c>
      <c r="D113" t="str">
        <f>'2024F TEAC'!D24</f>
        <v>*</v>
      </c>
      <c r="E113">
        <f>'2024F TEAC'!E24</f>
        <v>91580</v>
      </c>
      <c r="F113" t="str">
        <f>'2024F TEAC'!F24</f>
        <v>MATH-2414-004</v>
      </c>
      <c r="G113" t="str">
        <f>'2024F TEAC'!G24</f>
        <v>Calculus II</v>
      </c>
      <c r="H113" t="str">
        <f>'2024F TEAC'!H24</f>
        <v xml:space="preserve">1
</v>
      </c>
      <c r="I113" t="str">
        <f>'2024F TEAC'!I24</f>
        <v xml:space="preserve">HLC1
</v>
      </c>
      <c r="J113" t="str">
        <f>'2024F TEAC'!J24</f>
        <v xml:space="preserve">2209
</v>
      </c>
      <c r="K113" t="str">
        <f>'2024F TEAC'!K24</f>
        <v xml:space="preserve">TTh
</v>
      </c>
      <c r="L113" s="34" t="str">
        <f>'2024F TEAC'!L24</f>
        <v xml:space="preserve"> 9:00 AM
</v>
      </c>
      <c r="M113" s="34" t="str">
        <f>'2024F TEAC'!M24</f>
        <v xml:space="preserve"> 10:45 AM
</v>
      </c>
      <c r="N113">
        <f>'2024F TEAC'!N24</f>
        <v>0</v>
      </c>
      <c r="O113">
        <f>'2024F TEAC'!O24</f>
        <v>0</v>
      </c>
      <c r="P113">
        <f>'2024F TEAC'!P24</f>
        <v>36</v>
      </c>
      <c r="Q113">
        <f>'2024F TEAC'!Q24</f>
        <v>18</v>
      </c>
      <c r="R113">
        <f>'2024F TEAC'!R24</f>
        <v>0</v>
      </c>
    </row>
    <row r="114" spans="1:18" ht="31.05" customHeight="1" x14ac:dyDescent="0.45">
      <c r="A114" t="str">
        <f>'2024F TEAC'!A31</f>
        <v>224F000</v>
      </c>
      <c r="B114" t="str">
        <f>'2024F TEAC'!B31</f>
        <v xml:space="preserve">PHYS
</v>
      </c>
      <c r="C114">
        <f>'2024F TEAC'!C31</f>
        <v>494193</v>
      </c>
      <c r="D114">
        <f>'2024F TEAC'!D31</f>
        <v>0</v>
      </c>
      <c r="E114">
        <f>'2024F TEAC'!E31</f>
        <v>97025</v>
      </c>
      <c r="F114" t="str">
        <f>'2024F TEAC'!F31</f>
        <v>PHYS-2426-005</v>
      </c>
      <c r="G114" t="str">
        <f>'2024F TEAC'!G31</f>
        <v>Eng Phy II</v>
      </c>
      <c r="H114" t="str">
        <f>'2024F TEAC'!H31</f>
        <v xml:space="preserve">1
2
</v>
      </c>
      <c r="I114" t="str">
        <f>'2024F TEAC'!I31</f>
        <v xml:space="preserve">HLC1
HLC1
</v>
      </c>
      <c r="J114" t="str">
        <f>'2024F TEAC'!J31</f>
        <v xml:space="preserve">1307    
2116.00
</v>
      </c>
      <c r="K114" t="str">
        <f>'2024F TEAC'!K31</f>
        <v xml:space="preserve">MW     
MW
</v>
      </c>
      <c r="L114" s="11" t="str">
        <f>'2024F TEAC'!L31</f>
        <v xml:space="preserve"> 1:30 PM
 3:00 PM
</v>
      </c>
      <c r="M114" s="11" t="str">
        <f>'2024F TEAC'!M31</f>
        <v xml:space="preserve"> 2:50 PM
 4:20 PM
</v>
      </c>
      <c r="N114">
        <f>'2024F TEAC'!N31</f>
        <v>0</v>
      </c>
      <c r="O114">
        <f>'2024F TEAC'!O31</f>
        <v>0</v>
      </c>
      <c r="P114">
        <f>'2024F TEAC'!P31</f>
        <v>24</v>
      </c>
      <c r="Q114">
        <f>'2024F TEAC'!Q31</f>
        <v>14</v>
      </c>
      <c r="R114">
        <f>'2024F TEAC'!R31</f>
        <v>0</v>
      </c>
    </row>
    <row r="115" spans="1:18" x14ac:dyDescent="0.45">
      <c r="L115" s="17"/>
      <c r="M115" s="17"/>
    </row>
    <row r="116" spans="1:18" x14ac:dyDescent="0.45">
      <c r="A116" s="38" t="s">
        <v>203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</row>
    <row r="117" spans="1:18" x14ac:dyDescent="0.45">
      <c r="A117" s="23" t="str">
        <f>T$1&amp;U$1+16*U$1</f>
        <v>BLOCK 17</v>
      </c>
      <c r="B117" s="23" t="s">
        <v>153</v>
      </c>
      <c r="C117" s="23"/>
      <c r="D117" s="23"/>
      <c r="L117" s="17"/>
      <c r="M117" s="17"/>
    </row>
    <row r="118" spans="1:18" ht="31.05" customHeight="1" x14ac:dyDescent="0.45">
      <c r="A118">
        <f>'2024F TEAC'!A42</f>
        <v>0</v>
      </c>
      <c r="B118" t="str">
        <f>'2024F TEAC'!B42</f>
        <v>ENGR</v>
      </c>
      <c r="C118">
        <f>'2024F TEAC'!C42</f>
        <v>217</v>
      </c>
      <c r="D118">
        <f>'2024F TEAC'!D42</f>
        <v>0</v>
      </c>
      <c r="E118">
        <f>'2024F TEAC'!E42</f>
        <v>0</v>
      </c>
      <c r="F118" t="str">
        <f>'2024F TEAC'!F42</f>
        <v>ENGR-217-575</v>
      </c>
      <c r="G118">
        <f>'2024F TEAC'!G42</f>
        <v>0</v>
      </c>
      <c r="H118">
        <f>'2024F TEAC'!H42</f>
        <v>0</v>
      </c>
      <c r="I118" t="str">
        <f>'2024F TEAC'!I42</f>
        <v>HLC4</v>
      </c>
      <c r="J118">
        <f>'2024F TEAC'!J42</f>
        <v>1130.02</v>
      </c>
      <c r="K118" s="16" t="str">
        <f>'2024F TEAC'!K42</f>
        <v>W
Th</v>
      </c>
      <c r="L118" s="35" t="str">
        <f>'2024F TEAC'!L42</f>
        <v>12:30 PM
11:00 AM</v>
      </c>
      <c r="M118" s="35" t="str">
        <f>'2024F TEAC'!M42</f>
        <v>1:20 PM
1:50 PM</v>
      </c>
      <c r="N118">
        <f>'2024F TEAC'!N42</f>
        <v>0</v>
      </c>
      <c r="O118" t="str">
        <f>'2024F TEAC'!O42</f>
        <v>Shana Shaw</v>
      </c>
      <c r="P118">
        <f>'2024F TEAC'!P42</f>
        <v>24</v>
      </c>
      <c r="Q118">
        <f>'2024F TEAC'!Q42</f>
        <v>24</v>
      </c>
      <c r="R118">
        <f>'2024F TEAC'!R42</f>
        <v>0</v>
      </c>
    </row>
    <row r="119" spans="1:18" x14ac:dyDescent="0.45">
      <c r="A119" t="str">
        <f>'2024F TEAC'!A26</f>
        <v>224F000</v>
      </c>
      <c r="B119" t="str">
        <f>'2024F TEAC'!B26</f>
        <v xml:space="preserve">MATH
</v>
      </c>
      <c r="C119">
        <f>'2024F TEAC'!C26</f>
        <v>516027</v>
      </c>
      <c r="D119" t="str">
        <f>'2024F TEAC'!D26</f>
        <v>*</v>
      </c>
      <c r="E119">
        <f>'2024F TEAC'!E26</f>
        <v>91590</v>
      </c>
      <c r="F119" t="str">
        <f>'2024F TEAC'!F26</f>
        <v>MATH-2415-004</v>
      </c>
      <c r="G119" t="str">
        <f>'2024F TEAC'!G26</f>
        <v>Calculus III</v>
      </c>
      <c r="H119" t="str">
        <f>'2024F TEAC'!H26</f>
        <v xml:space="preserve">1
</v>
      </c>
      <c r="I119" t="str">
        <f>'2024F TEAC'!I26</f>
        <v xml:space="preserve">HLC1
</v>
      </c>
      <c r="J119" t="str">
        <f>'2024F TEAC'!J26</f>
        <v xml:space="preserve">2202
</v>
      </c>
      <c r="K119" t="str">
        <f>'2024F TEAC'!K26</f>
        <v xml:space="preserve">MW
</v>
      </c>
      <c r="L119" s="36" t="str">
        <f>'2024F TEAC'!L26</f>
        <v xml:space="preserve"> 8:10 AM
</v>
      </c>
      <c r="M119" s="36" t="str">
        <f>'2024F TEAC'!M26</f>
        <v xml:space="preserve"> 9:55 AM
</v>
      </c>
      <c r="N119">
        <f>'2024F TEAC'!N26</f>
        <v>0</v>
      </c>
      <c r="O119">
        <f>'2024F TEAC'!O26</f>
        <v>0</v>
      </c>
      <c r="P119">
        <f>'2024F TEAC'!P26</f>
        <v>36</v>
      </c>
      <c r="Q119">
        <f>'2024F TEAC'!Q26</f>
        <v>24</v>
      </c>
      <c r="R119">
        <f>'2024F TEAC'!R26</f>
        <v>0</v>
      </c>
    </row>
    <row r="120" spans="1:18" ht="31.05" customHeight="1" x14ac:dyDescent="0.45">
      <c r="A120" t="str">
        <f>'2024F TEAC'!A31</f>
        <v>224F000</v>
      </c>
      <c r="B120" t="str">
        <f>'2024F TEAC'!B31</f>
        <v xml:space="preserve">PHYS
</v>
      </c>
      <c r="C120">
        <f>'2024F TEAC'!C31</f>
        <v>494193</v>
      </c>
      <c r="D120">
        <f>'2024F TEAC'!D31</f>
        <v>0</v>
      </c>
      <c r="E120">
        <f>'2024F TEAC'!E31</f>
        <v>97025</v>
      </c>
      <c r="F120" t="str">
        <f>'2024F TEAC'!F31</f>
        <v>PHYS-2426-005</v>
      </c>
      <c r="G120" t="str">
        <f>'2024F TEAC'!G31</f>
        <v>Eng Phy II</v>
      </c>
      <c r="H120" t="str">
        <f>'2024F TEAC'!H31</f>
        <v xml:space="preserve">1
2
</v>
      </c>
      <c r="I120" t="str">
        <f>'2024F TEAC'!I31</f>
        <v xml:space="preserve">HLC1
HLC1
</v>
      </c>
      <c r="J120" t="str">
        <f>'2024F TEAC'!J31</f>
        <v xml:space="preserve">1307    
2116.00
</v>
      </c>
      <c r="K120" s="22" t="str">
        <f>'2024F TEAC'!K31</f>
        <v xml:space="preserve">MW     
MW
</v>
      </c>
      <c r="L120" s="11" t="str">
        <f>'2024F TEAC'!L31</f>
        <v xml:space="preserve"> 1:30 PM
 3:00 PM
</v>
      </c>
      <c r="M120" s="11" t="str">
        <f>'2024F TEAC'!M31</f>
        <v xml:space="preserve"> 2:50 PM
 4:20 PM
</v>
      </c>
      <c r="N120">
        <f>'2024F TEAC'!N31</f>
        <v>0</v>
      </c>
      <c r="O120">
        <f>'2024F TEAC'!O31</f>
        <v>0</v>
      </c>
      <c r="P120">
        <f>'2024F TEAC'!P31</f>
        <v>24</v>
      </c>
      <c r="Q120">
        <f>'2024F TEAC'!Q31</f>
        <v>14</v>
      </c>
      <c r="R120">
        <f>'2024F TEAC'!R31</f>
        <v>0</v>
      </c>
    </row>
    <row r="121" spans="1:18" ht="14" customHeight="1" x14ac:dyDescent="0.45">
      <c r="K121" s="22"/>
      <c r="L121" s="19"/>
      <c r="M121" s="19"/>
    </row>
    <row r="122" spans="1:18" x14ac:dyDescent="0.45">
      <c r="A122" s="38" t="s">
        <v>204</v>
      </c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</row>
    <row r="123" spans="1:18" x14ac:dyDescent="0.45">
      <c r="A123" s="23" t="str">
        <f>T$1&amp;U$1+17*U$1</f>
        <v>BLOCK 18</v>
      </c>
      <c r="B123" s="23" t="s">
        <v>154</v>
      </c>
      <c r="C123" s="23"/>
      <c r="D123" s="23"/>
      <c r="L123" s="17"/>
      <c r="M123" s="17"/>
    </row>
    <row r="124" spans="1:18" ht="31.5" customHeight="1" x14ac:dyDescent="0.45">
      <c r="A124">
        <f>'2024F TEAC'!A43</f>
        <v>0</v>
      </c>
      <c r="B124" t="str">
        <f>'2024F TEAC'!B43</f>
        <v>ENGR</v>
      </c>
      <c r="C124">
        <f>'2024F TEAC'!C43</f>
        <v>217</v>
      </c>
      <c r="D124">
        <f>'2024F TEAC'!D43</f>
        <v>0</v>
      </c>
      <c r="E124">
        <f>'2024F TEAC'!E43</f>
        <v>0</v>
      </c>
      <c r="F124" t="str">
        <f>'2024F TEAC'!F43</f>
        <v>ENGR-217-576</v>
      </c>
      <c r="G124">
        <f>'2024F TEAC'!G43</f>
        <v>0</v>
      </c>
      <c r="H124">
        <f>'2024F TEAC'!H43</f>
        <v>0</v>
      </c>
      <c r="I124" t="str">
        <f>'2024F TEAC'!I43</f>
        <v>HLC4</v>
      </c>
      <c r="J124">
        <f>'2024F TEAC'!J43</f>
        <v>1130.02</v>
      </c>
      <c r="K124" s="16" t="str">
        <f>'2024F TEAC'!K43</f>
        <v>W
Th</v>
      </c>
      <c r="L124" s="35" t="str">
        <f>'2024F TEAC'!L43</f>
        <v>12:30 PM
3:00 PM</v>
      </c>
      <c r="M124" s="35" t="str">
        <f>'2024F TEAC'!M43</f>
        <v>11:20 PM
5:50 PM</v>
      </c>
      <c r="N124">
        <f>'2024F TEAC'!N43</f>
        <v>0</v>
      </c>
      <c r="O124" t="str">
        <f>'2024F TEAC'!O43</f>
        <v>Shana Shaw</v>
      </c>
      <c r="P124">
        <f>'2024F TEAC'!P43</f>
        <v>24</v>
      </c>
      <c r="Q124">
        <f>'2024F TEAC'!Q43</f>
        <v>24</v>
      </c>
      <c r="R124">
        <f>'2024F TEAC'!R43</f>
        <v>0</v>
      </c>
    </row>
    <row r="125" spans="1:18" x14ac:dyDescent="0.45">
      <c r="A125" t="str">
        <f>'2024F TEAC'!A27</f>
        <v>224F000</v>
      </c>
      <c r="B125" t="str">
        <f>'2024F TEAC'!B27</f>
        <v xml:space="preserve">MATH
</v>
      </c>
      <c r="C125">
        <f>'2024F TEAC'!C27</f>
        <v>516030</v>
      </c>
      <c r="D125" t="str">
        <f>'2024F TEAC'!D27</f>
        <v>*</v>
      </c>
      <c r="E125">
        <f>'2024F TEAC'!E27</f>
        <v>91593</v>
      </c>
      <c r="F125" t="str">
        <f>'2024F TEAC'!F27</f>
        <v>MATH-2420-001</v>
      </c>
      <c r="G125" t="str">
        <f>'2024F TEAC'!G27</f>
        <v>Diff Equations</v>
      </c>
      <c r="H125" t="str">
        <f>'2024F TEAC'!H27</f>
        <v xml:space="preserve">1
</v>
      </c>
      <c r="I125" t="str">
        <f>'2024F TEAC'!I27</f>
        <v xml:space="preserve">HLC1
</v>
      </c>
      <c r="J125" t="str">
        <f>'2024F TEAC'!J27</f>
        <v xml:space="preserve">2209
</v>
      </c>
      <c r="K125" t="str">
        <f>'2024F TEAC'!K27</f>
        <v xml:space="preserve">MW
</v>
      </c>
      <c r="L125" s="36" t="str">
        <f>'2024F TEAC'!L27</f>
        <v xml:space="preserve"> 10:05 AM
</v>
      </c>
      <c r="M125" s="36" t="str">
        <f>'2024F TEAC'!M27</f>
        <v xml:space="preserve"> 11:50 AM
</v>
      </c>
      <c r="N125">
        <f>'2024F TEAC'!N27</f>
        <v>0</v>
      </c>
      <c r="O125">
        <f>'2024F TEAC'!O27</f>
        <v>0</v>
      </c>
      <c r="P125">
        <f>'2024F TEAC'!P27</f>
        <v>36</v>
      </c>
      <c r="Q125">
        <f>'2024F TEAC'!Q27</f>
        <v>24</v>
      </c>
      <c r="R125">
        <f>'2024F TEAC'!R27</f>
        <v>0</v>
      </c>
    </row>
    <row r="126" spans="1:18" ht="31.05" customHeight="1" x14ac:dyDescent="0.45">
      <c r="A126" t="str">
        <f>'2024F TEAC'!A30</f>
        <v>224F000</v>
      </c>
      <c r="B126" t="str">
        <f>'2024F TEAC'!B30</f>
        <v xml:space="preserve">PHYS
</v>
      </c>
      <c r="C126">
        <f>'2024F TEAC'!C30</f>
        <v>521548</v>
      </c>
      <c r="D126" t="str">
        <f>'2024F TEAC'!D30</f>
        <v>*</v>
      </c>
      <c r="E126">
        <f>'2024F TEAC'!E30</f>
        <v>97030</v>
      </c>
      <c r="F126" t="str">
        <f>'2024F TEAC'!F30</f>
        <v>PHYS-2426-009</v>
      </c>
      <c r="G126" t="str">
        <f>'2024F TEAC'!G30</f>
        <v>Eng Phy II</v>
      </c>
      <c r="H126" t="str">
        <f>'2024F TEAC'!H30</f>
        <v xml:space="preserve">1
2
</v>
      </c>
      <c r="I126" t="str">
        <f>'2024F TEAC'!I30</f>
        <v xml:space="preserve">HLC1
HLC1
</v>
      </c>
      <c r="J126" t="str">
        <f>'2024F TEAC'!J30</f>
        <v xml:space="preserve">2403    
2116.00
</v>
      </c>
      <c r="K126" t="str">
        <f>'2024F TEAC'!K30</f>
        <v xml:space="preserve">TTh    
TTh
</v>
      </c>
      <c r="L126" s="11" t="str">
        <f>'2024F TEAC'!L30</f>
        <v xml:space="preserve"> 12:00 PM
 1:30 PM
</v>
      </c>
      <c r="M126" s="11" t="str">
        <f>'2024F TEAC'!M30</f>
        <v xml:space="preserve"> 1:20 PM
 2:50 PM
</v>
      </c>
      <c r="N126">
        <f>'2024F TEAC'!N30</f>
        <v>0</v>
      </c>
      <c r="O126">
        <f>'2024F TEAC'!O30</f>
        <v>0</v>
      </c>
      <c r="P126">
        <f>'2024F TEAC'!P30</f>
        <v>24</v>
      </c>
      <c r="Q126">
        <f>'2024F TEAC'!Q30</f>
        <v>14</v>
      </c>
      <c r="R126">
        <f>'2024F TEAC'!R30</f>
        <v>0</v>
      </c>
    </row>
    <row r="127" spans="1:18" x14ac:dyDescent="0.45">
      <c r="L127" s="17"/>
      <c r="M127" s="17"/>
    </row>
    <row r="128" spans="1:18" x14ac:dyDescent="0.45">
      <c r="L128" s="17"/>
      <c r="M128" s="17"/>
    </row>
    <row r="129" spans="12:13" x14ac:dyDescent="0.45">
      <c r="L129" s="17"/>
      <c r="M129" s="17"/>
    </row>
    <row r="130" spans="12:13" x14ac:dyDescent="0.45">
      <c r="L130" s="17"/>
      <c r="M130" s="17"/>
    </row>
    <row r="131" spans="12:13" x14ac:dyDescent="0.45">
      <c r="L131" s="17"/>
      <c r="M131" s="17"/>
    </row>
    <row r="132" spans="12:13" x14ac:dyDescent="0.45">
      <c r="L132" s="17"/>
      <c r="M132" s="17"/>
    </row>
    <row r="133" spans="12:13" x14ac:dyDescent="0.45">
      <c r="L133" s="17"/>
      <c r="M133" s="17"/>
    </row>
    <row r="134" spans="12:13" x14ac:dyDescent="0.45">
      <c r="L134" s="17"/>
      <c r="M134" s="17"/>
    </row>
    <row r="135" spans="12:13" x14ac:dyDescent="0.45">
      <c r="L135" s="17"/>
      <c r="M135" s="17"/>
    </row>
    <row r="136" spans="12:13" x14ac:dyDescent="0.45">
      <c r="L136" s="17"/>
      <c r="M136" s="17"/>
    </row>
    <row r="137" spans="12:13" x14ac:dyDescent="0.45">
      <c r="L137" s="17"/>
      <c r="M137" s="17"/>
    </row>
    <row r="138" spans="12:13" x14ac:dyDescent="0.45">
      <c r="L138" s="17"/>
      <c r="M138" s="17"/>
    </row>
    <row r="139" spans="12:13" x14ac:dyDescent="0.45">
      <c r="L139" s="17"/>
      <c r="M139" s="17"/>
    </row>
    <row r="140" spans="12:13" x14ac:dyDescent="0.45">
      <c r="L140" s="17"/>
      <c r="M140" s="17"/>
    </row>
    <row r="141" spans="12:13" x14ac:dyDescent="0.45">
      <c r="L141" s="17"/>
      <c r="M141" s="17"/>
    </row>
    <row r="142" spans="12:13" x14ac:dyDescent="0.45">
      <c r="L142" s="17"/>
      <c r="M142" s="17"/>
    </row>
    <row r="143" spans="12:13" x14ac:dyDescent="0.45">
      <c r="L143" s="17"/>
      <c r="M143" s="17"/>
    </row>
    <row r="144" spans="12:13" x14ac:dyDescent="0.45">
      <c r="L144" s="17"/>
      <c r="M144" s="17"/>
    </row>
    <row r="145" spans="12:13" x14ac:dyDescent="0.45">
      <c r="L145" s="17"/>
      <c r="M145" s="17"/>
    </row>
    <row r="146" spans="12:13" x14ac:dyDescent="0.45">
      <c r="L146" s="17"/>
      <c r="M146" s="17"/>
    </row>
    <row r="147" spans="12:13" x14ac:dyDescent="0.45">
      <c r="L147" s="17"/>
      <c r="M147" s="17"/>
    </row>
    <row r="148" spans="12:13" x14ac:dyDescent="0.45">
      <c r="L148" s="17"/>
      <c r="M148" s="17"/>
    </row>
    <row r="149" spans="12:13" x14ac:dyDescent="0.45">
      <c r="L149" s="17"/>
      <c r="M149" s="17"/>
    </row>
    <row r="150" spans="12:13" x14ac:dyDescent="0.45">
      <c r="L150" s="17"/>
      <c r="M150" s="17"/>
    </row>
    <row r="151" spans="12:13" x14ac:dyDescent="0.45">
      <c r="L151" s="17"/>
      <c r="M151" s="17"/>
    </row>
    <row r="152" spans="12:13" x14ac:dyDescent="0.45">
      <c r="L152" s="17"/>
      <c r="M152" s="17"/>
    </row>
    <row r="153" spans="12:13" x14ac:dyDescent="0.45">
      <c r="L153" s="17"/>
      <c r="M153" s="17"/>
    </row>
    <row r="154" spans="12:13" x14ac:dyDescent="0.45">
      <c r="L154" s="17"/>
      <c r="M154" s="17"/>
    </row>
    <row r="155" spans="12:13" x14ac:dyDescent="0.45">
      <c r="L155" s="17"/>
      <c r="M155" s="17"/>
    </row>
    <row r="156" spans="12:13" x14ac:dyDescent="0.45">
      <c r="L156" s="17"/>
      <c r="M156" s="17"/>
    </row>
    <row r="157" spans="12:13" x14ac:dyDescent="0.45">
      <c r="L157" s="17"/>
      <c r="M157" s="17"/>
    </row>
    <row r="158" spans="12:13" x14ac:dyDescent="0.45">
      <c r="L158" s="17"/>
      <c r="M158" s="17"/>
    </row>
    <row r="159" spans="12:13" x14ac:dyDescent="0.45">
      <c r="L159" s="17"/>
      <c r="M159" s="17"/>
    </row>
    <row r="160" spans="12:13" x14ac:dyDescent="0.45">
      <c r="L160" s="17"/>
      <c r="M160" s="17"/>
    </row>
    <row r="161" spans="12:13" x14ac:dyDescent="0.45">
      <c r="L161" s="17"/>
      <c r="M161" s="17"/>
    </row>
    <row r="162" spans="12:13" x14ac:dyDescent="0.45">
      <c r="L162" s="17"/>
      <c r="M162" s="17"/>
    </row>
    <row r="163" spans="12:13" x14ac:dyDescent="0.45">
      <c r="L163" s="17"/>
      <c r="M163" s="17"/>
    </row>
    <row r="164" spans="12:13" x14ac:dyDescent="0.45">
      <c r="L164" s="17"/>
      <c r="M164" s="17"/>
    </row>
    <row r="165" spans="12:13" x14ac:dyDescent="0.45">
      <c r="L165" s="17"/>
      <c r="M165" s="17"/>
    </row>
    <row r="166" spans="12:13" x14ac:dyDescent="0.45">
      <c r="L166" s="17"/>
      <c r="M166" s="17"/>
    </row>
    <row r="167" spans="12:13" x14ac:dyDescent="0.45">
      <c r="L167" s="17"/>
      <c r="M167" s="17"/>
    </row>
    <row r="168" spans="12:13" x14ac:dyDescent="0.45">
      <c r="L168" s="17"/>
      <c r="M168" s="17"/>
    </row>
    <row r="169" spans="12:13" x14ac:dyDescent="0.45">
      <c r="L169" s="17"/>
      <c r="M169" s="17"/>
    </row>
    <row r="170" spans="12:13" x14ac:dyDescent="0.45">
      <c r="L170" s="17"/>
      <c r="M170" s="17"/>
    </row>
    <row r="171" spans="12:13" x14ac:dyDescent="0.45">
      <c r="L171" s="17"/>
      <c r="M171" s="17"/>
    </row>
    <row r="172" spans="12:13" x14ac:dyDescent="0.45">
      <c r="L172" s="17"/>
      <c r="M172" s="17"/>
    </row>
    <row r="173" spans="12:13" x14ac:dyDescent="0.45">
      <c r="L173" s="17"/>
      <c r="M173" s="17"/>
    </row>
    <row r="174" spans="12:13" x14ac:dyDescent="0.45">
      <c r="L174" s="17"/>
      <c r="M174" s="17"/>
    </row>
    <row r="175" spans="12:13" x14ac:dyDescent="0.45">
      <c r="L175" s="17"/>
      <c r="M175" s="17"/>
    </row>
    <row r="176" spans="12:13" x14ac:dyDescent="0.45">
      <c r="L176" s="17"/>
      <c r="M176" s="17"/>
    </row>
    <row r="177" spans="12:13" x14ac:dyDescent="0.45">
      <c r="L177" s="17"/>
      <c r="M177" s="17"/>
    </row>
    <row r="178" spans="12:13" x14ac:dyDescent="0.45">
      <c r="L178" s="17"/>
      <c r="M178" s="17"/>
    </row>
    <row r="179" spans="12:13" x14ac:dyDescent="0.45">
      <c r="L179" s="17"/>
      <c r="M179" s="17"/>
    </row>
    <row r="180" spans="12:13" x14ac:dyDescent="0.45">
      <c r="L180" s="17"/>
      <c r="M180" s="17"/>
    </row>
    <row r="181" spans="12:13" x14ac:dyDescent="0.45">
      <c r="L181" s="17"/>
      <c r="M181" s="17"/>
    </row>
    <row r="182" spans="12:13" x14ac:dyDescent="0.45">
      <c r="L182" s="17"/>
      <c r="M182" s="17"/>
    </row>
    <row r="183" spans="12:13" x14ac:dyDescent="0.45">
      <c r="L183" s="17"/>
      <c r="M183" s="17"/>
    </row>
    <row r="184" spans="12:13" x14ac:dyDescent="0.45">
      <c r="L184" s="17"/>
      <c r="M184" s="17"/>
    </row>
    <row r="185" spans="12:13" x14ac:dyDescent="0.45">
      <c r="L185" s="17"/>
      <c r="M185" s="17"/>
    </row>
    <row r="186" spans="12:13" x14ac:dyDescent="0.45">
      <c r="L186" s="17"/>
      <c r="M186" s="17"/>
    </row>
    <row r="187" spans="12:13" x14ac:dyDescent="0.45">
      <c r="L187" s="17"/>
      <c r="M187" s="17"/>
    </row>
    <row r="188" spans="12:13" x14ac:dyDescent="0.45">
      <c r="L188" s="17"/>
      <c r="M188" s="17"/>
    </row>
    <row r="189" spans="12:13" x14ac:dyDescent="0.45">
      <c r="L189" s="17"/>
      <c r="M189" s="17"/>
    </row>
    <row r="190" spans="12:13" x14ac:dyDescent="0.45">
      <c r="L190" s="17"/>
      <c r="M190" s="17"/>
    </row>
    <row r="191" spans="12:13" x14ac:dyDescent="0.45">
      <c r="L191" s="17"/>
      <c r="M191" s="17"/>
    </row>
    <row r="192" spans="12:13" x14ac:dyDescent="0.45">
      <c r="L192" s="17"/>
      <c r="M192" s="17"/>
    </row>
    <row r="193" spans="12:13" x14ac:dyDescent="0.45">
      <c r="L193" s="17"/>
      <c r="M193" s="17"/>
    </row>
    <row r="194" spans="12:13" x14ac:dyDescent="0.45">
      <c r="L194" s="17"/>
      <c r="M194" s="17"/>
    </row>
    <row r="195" spans="12:13" x14ac:dyDescent="0.45">
      <c r="L195" s="17"/>
      <c r="M195" s="17"/>
    </row>
    <row r="196" spans="12:13" x14ac:dyDescent="0.45">
      <c r="L196" s="17"/>
      <c r="M196" s="17"/>
    </row>
    <row r="197" spans="12:13" x14ac:dyDescent="0.45">
      <c r="L197" s="17"/>
      <c r="M197" s="17"/>
    </row>
    <row r="198" spans="12:13" x14ac:dyDescent="0.45">
      <c r="L198" s="17"/>
      <c r="M198" s="17"/>
    </row>
    <row r="199" spans="12:13" x14ac:dyDescent="0.45">
      <c r="L199" s="17"/>
      <c r="M199" s="17"/>
    </row>
    <row r="200" spans="12:13" x14ac:dyDescent="0.45">
      <c r="L200" s="17"/>
      <c r="M200" s="17"/>
    </row>
    <row r="201" spans="12:13" x14ac:dyDescent="0.45">
      <c r="L201" s="17"/>
      <c r="M201" s="17"/>
    </row>
    <row r="202" spans="12:13" x14ac:dyDescent="0.45">
      <c r="L202" s="17"/>
      <c r="M202" s="17"/>
    </row>
    <row r="203" spans="12:13" x14ac:dyDescent="0.45">
      <c r="L203" s="17"/>
      <c r="M203" s="17"/>
    </row>
    <row r="204" spans="12:13" x14ac:dyDescent="0.45">
      <c r="L204" s="17"/>
      <c r="M204" s="17"/>
    </row>
    <row r="205" spans="12:13" x14ac:dyDescent="0.45">
      <c r="L205" s="17"/>
      <c r="M205" s="17"/>
    </row>
    <row r="206" spans="12:13" x14ac:dyDescent="0.45">
      <c r="L206" s="17"/>
      <c r="M206" s="17"/>
    </row>
    <row r="207" spans="12:13" x14ac:dyDescent="0.45">
      <c r="L207" s="17"/>
      <c r="M207" s="17"/>
    </row>
    <row r="208" spans="12:13" x14ac:dyDescent="0.45">
      <c r="L208" s="17"/>
      <c r="M208" s="17"/>
    </row>
    <row r="209" spans="12:13" x14ac:dyDescent="0.45">
      <c r="L209" s="17"/>
      <c r="M209" s="17"/>
    </row>
    <row r="210" spans="12:13" x14ac:dyDescent="0.45">
      <c r="L210" s="17"/>
      <c r="M210" s="17"/>
    </row>
    <row r="211" spans="12:13" x14ac:dyDescent="0.45">
      <c r="L211" s="17"/>
      <c r="M211" s="17"/>
    </row>
    <row r="212" spans="12:13" x14ac:dyDescent="0.45">
      <c r="L212" s="17"/>
      <c r="M212" s="17"/>
    </row>
    <row r="213" spans="12:13" x14ac:dyDescent="0.45">
      <c r="L213" s="17"/>
      <c r="M213" s="17"/>
    </row>
    <row r="214" spans="12:13" x14ac:dyDescent="0.45">
      <c r="L214" s="17"/>
      <c r="M214" s="17"/>
    </row>
    <row r="215" spans="12:13" x14ac:dyDescent="0.45">
      <c r="L215" s="17"/>
      <c r="M215" s="17"/>
    </row>
    <row r="216" spans="12:13" x14ac:dyDescent="0.45">
      <c r="L216" s="17"/>
      <c r="M216" s="17"/>
    </row>
    <row r="217" spans="12:13" x14ac:dyDescent="0.45">
      <c r="L217" s="17"/>
      <c r="M217" s="17"/>
    </row>
  </sheetData>
  <mergeCells count="10">
    <mergeCell ref="A104:R104"/>
    <mergeCell ref="A110:R110"/>
    <mergeCell ref="A116:R116"/>
    <mergeCell ref="A122:R122"/>
    <mergeCell ref="A2:R2"/>
    <mergeCell ref="A31:R31"/>
    <mergeCell ref="A46:R46"/>
    <mergeCell ref="A75:R75"/>
    <mergeCell ref="A90:R90"/>
    <mergeCell ref="A97:R9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D3" sqref="D3"/>
    </sheetView>
  </sheetViews>
  <sheetFormatPr defaultColWidth="8.73046875" defaultRowHeight="21" x14ac:dyDescent="0.65"/>
  <cols>
    <col min="1" max="1" width="37.19921875" style="25" customWidth="1"/>
    <col min="2" max="2" width="25.796875" style="25" bestFit="1" customWidth="1"/>
    <col min="3" max="16384" width="8.73046875" style="25"/>
  </cols>
  <sheetData>
    <row r="1" spans="1:4" x14ac:dyDescent="0.65">
      <c r="A1" s="27" t="s">
        <v>159</v>
      </c>
      <c r="B1" s="29" t="s">
        <v>160</v>
      </c>
      <c r="C1" s="26"/>
      <c r="D1" s="26" t="s">
        <v>209</v>
      </c>
    </row>
    <row r="2" spans="1:4" x14ac:dyDescent="0.65">
      <c r="A2" s="28" t="s">
        <v>161</v>
      </c>
      <c r="B2" s="30" t="s">
        <v>162</v>
      </c>
      <c r="D2" s="25" t="s">
        <v>214</v>
      </c>
    </row>
    <row r="3" spans="1:4" x14ac:dyDescent="0.65">
      <c r="A3" s="28" t="s">
        <v>163</v>
      </c>
      <c r="B3" s="30">
        <v>2412</v>
      </c>
      <c r="D3" s="25" t="s">
        <v>213</v>
      </c>
    </row>
    <row r="4" spans="1:4" x14ac:dyDescent="0.65">
      <c r="A4" s="28" t="s">
        <v>164</v>
      </c>
      <c r="B4" s="30">
        <v>2413</v>
      </c>
      <c r="D4" s="25" t="s">
        <v>210</v>
      </c>
    </row>
    <row r="5" spans="1:4" x14ac:dyDescent="0.65">
      <c r="A5" s="28" t="s">
        <v>165</v>
      </c>
      <c r="B5" s="30">
        <v>2414</v>
      </c>
      <c r="D5" s="25" t="s">
        <v>211</v>
      </c>
    </row>
    <row r="6" spans="1:4" x14ac:dyDescent="0.65">
      <c r="A6" s="28" t="s">
        <v>166</v>
      </c>
      <c r="B6" s="30" t="s">
        <v>173</v>
      </c>
      <c r="D6" s="25" t="s">
        <v>212</v>
      </c>
    </row>
    <row r="7" spans="1:4" x14ac:dyDescent="0.65">
      <c r="A7" s="28" t="s">
        <v>167</v>
      </c>
      <c r="B7" s="30" t="s">
        <v>174</v>
      </c>
    </row>
    <row r="8" spans="1:4" x14ac:dyDescent="0.65">
      <c r="A8" s="28" t="s">
        <v>168</v>
      </c>
      <c r="B8" s="30" t="s">
        <v>175</v>
      </c>
    </row>
    <row r="9" spans="1:4" x14ac:dyDescent="0.65">
      <c r="A9" s="28" t="s">
        <v>169</v>
      </c>
      <c r="B9" s="30" t="s">
        <v>176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7EEBDBF0AD7A4DA76DF9898A9F6C93" ma:contentTypeVersion="6" ma:contentTypeDescription="Create a new document." ma:contentTypeScope="" ma:versionID="0b710aa94fa377b3ff7801055a91269e">
  <xsd:schema xmlns:xsd="http://www.w3.org/2001/XMLSchema" xmlns:xs="http://www.w3.org/2001/XMLSchema" xmlns:p="http://schemas.microsoft.com/office/2006/metadata/properties" xmlns:ns2="1c32f3af-1130-4e67-b16c-962ef4ef9d7c" xmlns:ns3="c80f850b-d584-4003-a718-d6aff99cbc37" targetNamespace="http://schemas.microsoft.com/office/2006/metadata/properties" ma:root="true" ma:fieldsID="baa2766d8113c874080ea42aa829d803" ns2:_="" ns3:_="">
    <xsd:import namespace="1c32f3af-1130-4e67-b16c-962ef4ef9d7c"/>
    <xsd:import namespace="c80f850b-d584-4003-a718-d6aff99cbc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2f3af-1130-4e67-b16c-962ef4ef9d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0f850b-d584-4003-a718-d6aff99cbc3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7E37D7-6627-4861-8468-B7795990A4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32f3af-1130-4e67-b16c-962ef4ef9d7c"/>
    <ds:schemaRef ds:uri="c80f850b-d584-4003-a718-d6aff99cbc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988CA7-7B2E-4664-BBD8-A170720235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782520-88E9-4FE8-A2DA-6E3243CDD6D8}">
  <ds:schemaRefs>
    <ds:schemaRef ds:uri="http://purl.org/dc/elements/1.1/"/>
    <ds:schemaRef ds:uri="http://schemas.microsoft.com/office/infopath/2007/PartnerControls"/>
    <ds:schemaRef ds:uri="c80f850b-d584-4003-a718-d6aff99cbc37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1c32f3af-1130-4e67-b16c-962ef4ef9d7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2024F TEAC</vt:lpstr>
      <vt:lpstr>BLOCKS</vt:lpstr>
      <vt:lpstr>Prereq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marie fofi</dc:creator>
  <cp:keywords/>
  <dc:description/>
  <cp:lastModifiedBy>Shaw, Shana</cp:lastModifiedBy>
  <cp:revision/>
  <dcterms:created xsi:type="dcterms:W3CDTF">2023-08-15T14:36:58Z</dcterms:created>
  <dcterms:modified xsi:type="dcterms:W3CDTF">2024-09-28T00:40:44Z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0x010100C07EEBDBF0AD7A4DA76DF9898A9F6C93</vt:lpwstr>
  </property>
</Properties>
</file>