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/>
  <xr:revisionPtr revIDLastSave="0" documentId="8_{47FB9356-0A86-4DE3-A1F6-32DFCA9538D3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calibr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C3" i="2" s="1"/>
  <c r="E3" i="2" s="1"/>
  <c r="E8" i="2"/>
  <c r="C50" i="1"/>
  <c r="D50" i="1" s="1"/>
  <c r="C49" i="1"/>
  <c r="D49" i="1" s="1"/>
  <c r="C47" i="1"/>
  <c r="C48" i="1"/>
  <c r="C45" i="1"/>
  <c r="C38" i="1"/>
  <c r="E26" i="1"/>
  <c r="C34" i="1"/>
  <c r="D34" i="1"/>
  <c r="C33" i="1"/>
  <c r="D33" i="1"/>
  <c r="C32" i="1"/>
  <c r="D32" i="1" s="1"/>
  <c r="C28" i="1"/>
  <c r="C31" i="1"/>
  <c r="C17" i="1"/>
  <c r="C20" i="1"/>
  <c r="C21" i="1" s="1"/>
  <c r="D20" i="1"/>
  <c r="C9" i="1"/>
  <c r="C10" i="1" s="1"/>
  <c r="B10" i="1"/>
  <c r="D10" i="1" s="1"/>
  <c r="B9" i="1"/>
  <c r="D9" i="1" s="1"/>
  <c r="B8" i="1"/>
  <c r="D8" i="1" s="1"/>
  <c r="B3" i="1"/>
  <c r="D3" i="1" s="1"/>
  <c r="B7" i="1"/>
  <c r="D7" i="1" s="1"/>
  <c r="B5" i="1"/>
  <c r="D5" i="1" s="1"/>
  <c r="B6" i="1"/>
  <c r="D6" i="1" s="1"/>
  <c r="B4" i="1"/>
  <c r="D4" i="1" s="1"/>
  <c r="E4" i="2" l="1"/>
  <c r="E16" i="2" s="1"/>
  <c r="E12" i="2"/>
  <c r="E13" i="2" s="1"/>
  <c r="E17" i="2"/>
  <c r="F16" i="2"/>
  <c r="E9" i="2"/>
  <c r="F8" i="2"/>
  <c r="C46" i="1"/>
  <c r="D45" i="1"/>
  <c r="D31" i="1"/>
  <c r="D21" i="1"/>
  <c r="E14" i="2" l="1"/>
  <c r="F13" i="2"/>
  <c r="E18" i="2"/>
  <c r="F17" i="2"/>
  <c r="F9" i="2"/>
  <c r="E10" i="2"/>
  <c r="D48" i="1"/>
  <c r="D47" i="1"/>
  <c r="D46" i="1"/>
  <c r="E15" i="2" l="1"/>
  <c r="F15" i="2" s="1"/>
  <c r="F14" i="2"/>
  <c r="E19" i="2"/>
  <c r="F19" i="2" s="1"/>
  <c r="F18" i="2"/>
  <c r="F10" i="2"/>
  <c r="E11" i="2"/>
  <c r="F11" i="2" l="1"/>
  <c r="F12" i="2"/>
</calcChain>
</file>

<file path=xl/sharedStrings.xml><?xml version="1.0" encoding="utf-8"?>
<sst xmlns="http://schemas.openxmlformats.org/spreadsheetml/2006/main" count="71" uniqueCount="37">
  <si>
    <t>H2A [mg]</t>
  </si>
  <si>
    <t>Absorbance</t>
  </si>
  <si>
    <t>Concentration [mg/mL]</t>
  </si>
  <si>
    <t>Volume [mL]</t>
  </si>
  <si>
    <t>[ppm]</t>
  </si>
  <si>
    <t>Init Conc [mg/mL]</t>
  </si>
  <si>
    <t>old volume</t>
  </si>
  <si>
    <t>added volume</t>
  </si>
  <si>
    <t>Concentration</t>
  </si>
  <si>
    <t>[mL]</t>
  </si>
  <si>
    <t>[mg/mL]</t>
  </si>
  <si>
    <t>[-]</t>
  </si>
  <si>
    <t>20240404_03</t>
  </si>
  <si>
    <t>[oC]</t>
  </si>
  <si>
    <t>[mg]</t>
  </si>
  <si>
    <t>[ml]</t>
  </si>
  <si>
    <t>extract</t>
  </si>
  <si>
    <t>A</t>
  </si>
  <si>
    <t>B</t>
  </si>
  <si>
    <t>C</t>
  </si>
  <si>
    <t>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</si>
  <si>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</si>
  <si>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</si>
  <si>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</si>
  <si>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</si>
  <si>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</si>
  <si>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</si>
  <si>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</si>
  <si>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</si>
  <si>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</si>
  <si>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</si>
  <si>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</si>
  <si>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</si>
  <si>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Z1</t>
  </si>
  <si>
    <t>Z2</t>
  </si>
  <si>
    <t>Z3</t>
  </si>
  <si>
    <t>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</si>
</sst>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Concentration [mg/mL]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2.7669999999999999</c:v>
                </c:pt>
                <c:pt idx="1">
                  <c:v>2.67</c:v>
                </c:pt>
                <c:pt idx="2">
                  <c:v>2.6</c:v>
                </c:pt>
                <c:pt idx="3">
                  <c:v>2.54</c:v>
                </c:pt>
                <c:pt idx="4">
                  <c:v>2.5</c:v>
                </c:pt>
                <c:pt idx="5">
                  <c:v>2.4750000000000001</c:v>
                </c:pt>
                <c:pt idx="6">
                  <c:v>2.3889999999999998</c:v>
                </c:pt>
                <c:pt idx="7">
                  <c:v>2.08</c:v>
                </c:pt>
              </c:numCache>
            </c:numRef>
          </c:xVal>
          <c:yVal>
            <c:numRef>
              <c:f>Sheet1!$D$3:$D$10</c:f>
              <c:numCache>
                <c:formatCode>0</c:formatCode>
                <c:ptCount val="8"/>
                <c:pt idx="0">
                  <c:v>43000000</c:v>
                </c:pt>
                <c:pt idx="1">
                  <c:v>21500000</c:v>
                </c:pt>
                <c:pt idx="2">
                  <c:v>10750000</c:v>
                </c:pt>
                <c:pt idx="3">
                  <c:v>5375000</c:v>
                </c:pt>
                <c:pt idx="4">
                  <c:v>2687500</c:v>
                </c:pt>
                <c:pt idx="5">
                  <c:v>1343750</c:v>
                </c:pt>
                <c:pt idx="6">
                  <c:v>268750</c:v>
                </c:pt>
                <c:pt idx="7">
                  <c:v>53750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4-44F8-9ED0-99192753B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807"/>
        <c:axId val="13838855"/>
      </c:scatterChart>
      <c:valAx>
        <c:axId val="1383680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855"/>
        <c:crosses val="autoZero"/>
        <c:crossBetween val="midCat"/>
      </c:valAx>
      <c:valAx>
        <c:axId val="138388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[ppm]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Sheet1!$D$32:$D$34</c:f>
              <c:numCache>
                <c:formatCode>0</c:formatCode>
                <c:ptCount val="3"/>
                <c:pt idx="0">
                  <c:v>11199.999999999998</c:v>
                </c:pt>
                <c:pt idx="1">
                  <c:v>5599.9999999999991</c:v>
                </c:pt>
                <c:pt idx="2">
                  <c:v>7466.6666666666661</c:v>
                </c:pt>
              </c:numCache>
            </c:numRef>
          </c:xVal>
          <c:yVal>
            <c:numRef>
              <c:f>Sheet1!$E$32:$E$34</c:f>
              <c:numCache>
                <c:formatCode>General</c:formatCode>
                <c:ptCount val="3"/>
                <c:pt idx="0">
                  <c:v>0.80420000000000003</c:v>
                </c:pt>
                <c:pt idx="1">
                  <c:v>0.4471</c:v>
                </c:pt>
                <c:pt idx="2">
                  <c:v>0.56410000000000005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A-4856-805D-FF4C3E7D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807"/>
        <c:axId val="13838855"/>
      </c:scatterChart>
      <c:valAx>
        <c:axId val="1383680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855"/>
        <c:crosses val="autoZero"/>
        <c:crossBetween val="midCat"/>
      </c:valAx>
      <c:valAx>
        <c:axId val="13838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calibration!$G$6</c:f>
              <c:strCache>
                <c:ptCount val="1"/>
                <c:pt idx="0">
                  <c:v>Absorbance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calibration!$F$8:$F$19</c:f>
              <c:numCache>
                <c:formatCode>0</c:formatCode>
                <c:ptCount val="12"/>
                <c:pt idx="0">
                  <c:v>109700</c:v>
                </c:pt>
                <c:pt idx="1">
                  <c:v>73133.333333333343</c:v>
                </c:pt>
                <c:pt idx="2">
                  <c:v>36566.666666666672</c:v>
                </c:pt>
                <c:pt idx="3">
                  <c:v>12188.888888888891</c:v>
                </c:pt>
                <c:pt idx="4">
                  <c:v>9972.7272727272721</c:v>
                </c:pt>
                <c:pt idx="5">
                  <c:v>6648.484848484848</c:v>
                </c:pt>
                <c:pt idx="6">
                  <c:v>3324.242424242424</c:v>
                </c:pt>
                <c:pt idx="7">
                  <c:v>1108.0808080808081</c:v>
                </c:pt>
                <c:pt idx="8">
                  <c:v>57560</c:v>
                </c:pt>
                <c:pt idx="9">
                  <c:v>38373.333333333336</c:v>
                </c:pt>
                <c:pt idx="10">
                  <c:v>19186.666666666668</c:v>
                </c:pt>
                <c:pt idx="11">
                  <c:v>6395.5555555555566</c:v>
                </c:pt>
              </c:numCache>
            </c:numRef>
          </c:xVal>
          <c:yVal>
            <c:numRef>
              <c:f>calibration!$G$8:$G$19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7-4B2E-A633-2880E6DE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93896"/>
        <c:axId val="534695944"/>
      </c:scatterChart>
      <c:valAx>
        <c:axId val="534693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95944"/>
        <c:crosses val="autoZero"/>
        <c:crossBetween val="midCat"/>
      </c:valAx>
      <c:valAx>
        <c:axId val="53469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9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76200</xdr:rowOff>
    </xdr:from>
    <xdr:to>
      <xdr:col>13</xdr:col>
      <xdr:colOff>533400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A923F-1316-159F-9696-F521E884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25</xdr:row>
      <xdr:rowOff>123825</xdr:rowOff>
    </xdr:from>
    <xdr:to>
      <xdr:col>13</xdr:col>
      <xdr:colOff>381000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C3374-3C14-4A7B-8F64-70660EC8F7F8}"/>
            </a:ext>
            <a:ext uri="{147F2762-F138-4A5C-976F-8EAC2B608ADB}">
              <a16:predDERef xmlns:a16="http://schemas.microsoft.com/office/drawing/2014/main" pred="{325A923F-1316-159F-9696-F521E8845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4</xdr:row>
      <xdr:rowOff>85725</xdr:rowOff>
    </xdr:from>
    <xdr:to>
      <xdr:col>17</xdr:col>
      <xdr:colOff>352425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01A55-3701-1EF0-0825-BDEA72BBD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opLeftCell="A16" workbookViewId="0">
      <selection activeCell="C38" sqref="C38"/>
    </sheetView>
  </sheetViews>
  <sheetFormatPr defaultRowHeight="15"/>
  <cols>
    <col min="1" max="1" width="14.85546875" bestFit="1" customWidth="1"/>
    <col min="2" max="2" width="21.28515625" bestFit="1" customWidth="1"/>
    <col min="3" max="3" width="11.85546875" bestFit="1" customWidth="1"/>
    <col min="4" max="4" width="11.42578125" bestFit="1" customWidth="1"/>
  </cols>
  <sheetData>
    <row r="1" spans="1:4">
      <c r="A1" t="s">
        <v>0</v>
      </c>
      <c r="B1">
        <v>430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>
        <v>2.7669999999999999</v>
      </c>
      <c r="B3">
        <f>B1/C3</f>
        <v>43</v>
      </c>
      <c r="C3">
        <v>10</v>
      </c>
      <c r="D3" s="1">
        <f>B3*1000000</f>
        <v>43000000</v>
      </c>
    </row>
    <row r="4" spans="1:4">
      <c r="A4">
        <v>2.67</v>
      </c>
      <c r="B4">
        <f>$B$1/C4</f>
        <v>21.5</v>
      </c>
      <c r="C4">
        <v>20</v>
      </c>
      <c r="D4" s="1">
        <f t="shared" ref="D4:D10" si="0">B4*1000000</f>
        <v>21500000</v>
      </c>
    </row>
    <row r="5" spans="1:4">
      <c r="A5">
        <v>2.6</v>
      </c>
      <c r="B5">
        <f t="shared" ref="B5:B10" si="1">$B$1/C5</f>
        <v>10.75</v>
      </c>
      <c r="C5">
        <v>40</v>
      </c>
      <c r="D5" s="1">
        <f t="shared" si="0"/>
        <v>10750000</v>
      </c>
    </row>
    <row r="6" spans="1:4">
      <c r="A6">
        <v>2.54</v>
      </c>
      <c r="B6">
        <f t="shared" si="1"/>
        <v>5.375</v>
      </c>
      <c r="C6">
        <v>80</v>
      </c>
      <c r="D6" s="1">
        <f t="shared" si="0"/>
        <v>5375000</v>
      </c>
    </row>
    <row r="7" spans="1:4">
      <c r="A7">
        <v>2.5</v>
      </c>
      <c r="B7">
        <f t="shared" si="1"/>
        <v>2.6875</v>
      </c>
      <c r="C7">
        <v>160</v>
      </c>
      <c r="D7" s="1">
        <f t="shared" si="0"/>
        <v>2687500</v>
      </c>
    </row>
    <row r="8" spans="1:4">
      <c r="A8">
        <v>2.4750000000000001</v>
      </c>
      <c r="B8">
        <f t="shared" si="1"/>
        <v>1.34375</v>
      </c>
      <c r="C8">
        <v>320</v>
      </c>
      <c r="D8" s="1">
        <f t="shared" si="0"/>
        <v>1343750</v>
      </c>
    </row>
    <row r="9" spans="1:4">
      <c r="A9">
        <v>2.3889999999999998</v>
      </c>
      <c r="B9">
        <f t="shared" si="1"/>
        <v>0.26874999999999999</v>
      </c>
      <c r="C9">
        <f>C8*5</f>
        <v>1600</v>
      </c>
      <c r="D9" s="1">
        <f t="shared" si="0"/>
        <v>268750</v>
      </c>
    </row>
    <row r="10" spans="1:4">
      <c r="A10">
        <v>2.08</v>
      </c>
      <c r="B10">
        <f t="shared" si="1"/>
        <v>5.3749999999999999E-2</v>
      </c>
      <c r="C10">
        <f>C9*5</f>
        <v>8000</v>
      </c>
      <c r="D10" s="1">
        <f t="shared" si="0"/>
        <v>53750</v>
      </c>
    </row>
    <row r="17" spans="1:5">
      <c r="B17" t="s">
        <v>5</v>
      </c>
      <c r="C17">
        <f>99.5/100</f>
        <v>0.995</v>
      </c>
    </row>
    <row r="18" spans="1:5">
      <c r="A18" t="s">
        <v>6</v>
      </c>
      <c r="B18" t="s">
        <v>7</v>
      </c>
      <c r="C18" t="s">
        <v>8</v>
      </c>
      <c r="E18" t="s">
        <v>1</v>
      </c>
    </row>
    <row r="19" spans="1:5">
      <c r="A19" t="s">
        <v>9</v>
      </c>
      <c r="B19" t="s">
        <v>9</v>
      </c>
      <c r="C19" t="s">
        <v>10</v>
      </c>
      <c r="D19" t="s">
        <v>4</v>
      </c>
      <c r="E19" t="s">
        <v>11</v>
      </c>
    </row>
    <row r="20" spans="1:5">
      <c r="A20">
        <v>1</v>
      </c>
      <c r="B20">
        <v>0</v>
      </c>
      <c r="C20">
        <f>C17*A20/(A20+B20)</f>
        <v>0.995</v>
      </c>
      <c r="D20" s="1">
        <f>C20*1000000</f>
        <v>995000</v>
      </c>
    </row>
    <row r="21" spans="1:5">
      <c r="A21">
        <v>1</v>
      </c>
      <c r="B21">
        <v>99</v>
      </c>
      <c r="C21">
        <f>C20*A21/(A21+B21)</f>
        <v>9.9500000000000005E-3</v>
      </c>
      <c r="D21" s="1">
        <f t="shared" ref="D21:D25" si="2">C21*1000000</f>
        <v>9950</v>
      </c>
    </row>
    <row r="22" spans="1:5">
      <c r="D22" s="1"/>
    </row>
    <row r="23" spans="1:5">
      <c r="D23" s="1"/>
    </row>
    <row r="24" spans="1:5">
      <c r="D24" s="1"/>
    </row>
    <row r="25" spans="1:5">
      <c r="D25" s="1"/>
    </row>
    <row r="26" spans="1:5">
      <c r="E26">
        <f>C32*100</f>
        <v>1.1199999999999999</v>
      </c>
    </row>
    <row r="28" spans="1:5">
      <c r="B28" t="s">
        <v>5</v>
      </c>
      <c r="C28">
        <f>11.2/100</f>
        <v>0.11199999999999999</v>
      </c>
    </row>
    <row r="29" spans="1:5">
      <c r="A29" t="s">
        <v>6</v>
      </c>
      <c r="B29" t="s">
        <v>7</v>
      </c>
      <c r="C29" t="s">
        <v>8</v>
      </c>
      <c r="E29" t="s">
        <v>1</v>
      </c>
    </row>
    <row r="30" spans="1:5">
      <c r="A30" t="s">
        <v>9</v>
      </c>
      <c r="B30" t="s">
        <v>9</v>
      </c>
      <c r="C30" t="s">
        <v>10</v>
      </c>
      <c r="D30" t="s">
        <v>4</v>
      </c>
      <c r="E30" t="s">
        <v>11</v>
      </c>
    </row>
    <row r="31" spans="1:5">
      <c r="A31">
        <v>1</v>
      </c>
      <c r="B31">
        <v>0</v>
      </c>
      <c r="C31">
        <f>C28*A31/(A31+B31)</f>
        <v>0.11199999999999999</v>
      </c>
      <c r="D31" s="1">
        <f>C31*1000000</f>
        <v>111999.99999999999</v>
      </c>
      <c r="E31">
        <v>2.42</v>
      </c>
    </row>
    <row r="32" spans="1:5">
      <c r="A32">
        <v>1</v>
      </c>
      <c r="B32">
        <v>9</v>
      </c>
      <c r="C32">
        <f>C31*A32/(A32+B32)</f>
        <v>1.1199999999999998E-2</v>
      </c>
      <c r="D32" s="1">
        <f t="shared" ref="D32:D34" si="3">C32*1000000</f>
        <v>11199.999999999998</v>
      </c>
      <c r="E32">
        <v>0.80420000000000003</v>
      </c>
    </row>
    <row r="33" spans="1:5">
      <c r="A33">
        <v>1</v>
      </c>
      <c r="B33">
        <v>1</v>
      </c>
      <c r="C33">
        <f>C32*A33/(A33+B33)</f>
        <v>5.5999999999999991E-3</v>
      </c>
      <c r="D33" s="1">
        <f t="shared" si="3"/>
        <v>5599.9999999999991</v>
      </c>
      <c r="E33">
        <v>0.4471</v>
      </c>
    </row>
    <row r="34" spans="1:5">
      <c r="A34">
        <v>2</v>
      </c>
      <c r="B34">
        <v>1</v>
      </c>
      <c r="C34">
        <f>C32*A34/(A34+B34)</f>
        <v>7.4666666666666657E-3</v>
      </c>
      <c r="D34" s="1">
        <f t="shared" si="3"/>
        <v>7466.6666666666661</v>
      </c>
      <c r="E34">
        <v>0.56410000000000005</v>
      </c>
    </row>
    <row r="35" spans="1:5">
      <c r="D35" s="1"/>
    </row>
    <row r="36" spans="1:5">
      <c r="D36" s="1"/>
    </row>
    <row r="38" spans="1:5">
      <c r="A38" t="s">
        <v>12</v>
      </c>
      <c r="B38" t="s">
        <v>5</v>
      </c>
      <c r="C38">
        <f>8/100</f>
        <v>0.08</v>
      </c>
    </row>
    <row r="39" spans="1:5">
      <c r="B39" t="s">
        <v>13</v>
      </c>
      <c r="C39">
        <v>25</v>
      </c>
    </row>
    <row r="42" spans="1:5">
      <c r="B42" t="s">
        <v>5</v>
      </c>
      <c r="C42">
        <v>0.08</v>
      </c>
    </row>
    <row r="43" spans="1:5">
      <c r="A43" t="s">
        <v>6</v>
      </c>
      <c r="B43" t="s">
        <v>7</v>
      </c>
      <c r="C43" t="s">
        <v>8</v>
      </c>
      <c r="E43" t="s">
        <v>1</v>
      </c>
    </row>
    <row r="44" spans="1:5">
      <c r="A44" t="s">
        <v>9</v>
      </c>
      <c r="B44" t="s">
        <v>9</v>
      </c>
      <c r="C44" t="s">
        <v>10</v>
      </c>
      <c r="D44" t="s">
        <v>4</v>
      </c>
      <c r="E44" t="s">
        <v>11</v>
      </c>
    </row>
    <row r="45" spans="1:5">
      <c r="A45">
        <v>1</v>
      </c>
      <c r="B45">
        <v>0</v>
      </c>
      <c r="C45">
        <f>C42*A45/(A45+B45)</f>
        <v>0.08</v>
      </c>
      <c r="D45" s="1">
        <f>C45*1000000</f>
        <v>80000</v>
      </c>
    </row>
    <row r="46" spans="1:5">
      <c r="A46">
        <v>1</v>
      </c>
      <c r="B46">
        <v>3</v>
      </c>
      <c r="C46">
        <f>C45*A46/(A46+B46)</f>
        <v>0.02</v>
      </c>
      <c r="D46" s="1">
        <f t="shared" ref="D46:D48" si="4">C46*1000000</f>
        <v>20000</v>
      </c>
    </row>
    <row r="47" spans="1:5">
      <c r="A47">
        <v>1</v>
      </c>
      <c r="B47">
        <v>3</v>
      </c>
      <c r="C47">
        <f t="shared" ref="C47:C48" si="5">C46*A47/(A47+B47)</f>
        <v>5.0000000000000001E-3</v>
      </c>
      <c r="D47" s="1">
        <f t="shared" si="4"/>
        <v>5000</v>
      </c>
    </row>
    <row r="48" spans="1:5">
      <c r="A48">
        <v>1</v>
      </c>
      <c r="B48">
        <v>3</v>
      </c>
      <c r="C48">
        <f t="shared" si="5"/>
        <v>1.25E-3</v>
      </c>
      <c r="D48" s="1">
        <f t="shared" si="4"/>
        <v>1250</v>
      </c>
    </row>
    <row r="49" spans="1:4">
      <c r="A49">
        <v>1</v>
      </c>
      <c r="B49">
        <v>3</v>
      </c>
      <c r="C49">
        <f t="shared" ref="C49" si="6">C48*A49/(A49+B49)</f>
        <v>3.1250000000000001E-4</v>
      </c>
      <c r="D49" s="1">
        <f t="shared" ref="D49" si="7">C49*1000000</f>
        <v>312.5</v>
      </c>
    </row>
    <row r="50" spans="1:4">
      <c r="A50">
        <v>1</v>
      </c>
      <c r="B50">
        <v>3</v>
      </c>
      <c r="C50">
        <f t="shared" ref="C50" si="8">C49*A50/(A50+B50)</f>
        <v>7.8125000000000002E-5</v>
      </c>
      <c r="D50" s="1">
        <f t="shared" ref="D50" si="9">C50*1000000</f>
        <v>78.125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0CCE-2E06-4801-A5E7-10E28BCC857F}">
  <dimension ref="A1:G23"/>
  <sheetViews>
    <sheetView tabSelected="1" workbookViewId="0">
      <selection activeCell="A8" sqref="A8:A23"/>
    </sheetView>
  </sheetViews>
  <sheetFormatPr defaultRowHeight="15"/>
  <cols>
    <col min="1" max="1" width="16.28515625" customWidth="1"/>
    <col min="3" max="3" width="10.5703125" bestFit="1" customWidth="1"/>
    <col min="4" max="5" width="16.42578125" bestFit="1" customWidth="1"/>
    <col min="6" max="6" width="7.7109375" bestFit="1" customWidth="1"/>
    <col min="7" max="7" width="11.42578125" bestFit="1" customWidth="1"/>
  </cols>
  <sheetData>
    <row r="1" spans="1:7">
      <c r="C1" t="s">
        <v>14</v>
      </c>
      <c r="D1" t="s">
        <v>15</v>
      </c>
      <c r="E1" t="s">
        <v>5</v>
      </c>
      <c r="F1" t="s">
        <v>16</v>
      </c>
    </row>
    <row r="2" spans="1:7">
      <c r="B2" t="s">
        <v>17</v>
      </c>
      <c r="C2">
        <v>10.97</v>
      </c>
      <c r="D2">
        <v>100</v>
      </c>
      <c r="E2" s="2">
        <f>C2/D2</f>
        <v>0.10970000000000001</v>
      </c>
      <c r="F2">
        <v>10</v>
      </c>
    </row>
    <row r="3" spans="1:7">
      <c r="B3" t="s">
        <v>18</v>
      </c>
      <c r="C3">
        <f>E2*F2</f>
        <v>1.097</v>
      </c>
      <c r="D3">
        <v>110</v>
      </c>
      <c r="E3" s="2">
        <f t="shared" ref="E3" si="0">C3/D3</f>
        <v>9.972727272727272E-3</v>
      </c>
      <c r="F3">
        <v>10</v>
      </c>
    </row>
    <row r="4" spans="1:7">
      <c r="B4" t="s">
        <v>19</v>
      </c>
      <c r="C4">
        <v>5.7560000000000002</v>
      </c>
      <c r="D4">
        <v>100</v>
      </c>
      <c r="E4" s="2">
        <f t="shared" ref="E4" si="1">C4/D4</f>
        <v>5.756E-2</v>
      </c>
    </row>
    <row r="6" spans="1:7">
      <c r="B6" t="s">
        <v>20</v>
      </c>
      <c r="C6" t="s">
        <v>6</v>
      </c>
      <c r="D6" t="s">
        <v>7</v>
      </c>
      <c r="E6" t="s">
        <v>8</v>
      </c>
      <c r="G6" t="s">
        <v>1</v>
      </c>
    </row>
    <row r="7" spans="1:7">
      <c r="C7" t="s">
        <v>9</v>
      </c>
      <c r="D7" t="s">
        <v>9</v>
      </c>
      <c r="E7" t="s">
        <v>10</v>
      </c>
      <c r="F7" t="s">
        <v>4</v>
      </c>
      <c r="G7" t="s">
        <v>11</v>
      </c>
    </row>
    <row r="8" spans="1:7">
      <c r="A8" s="3">
        <v>45388.453958333332</v>
      </c>
      <c r="B8" t="s">
        <v>21</v>
      </c>
      <c r="C8">
        <v>3</v>
      </c>
      <c r="D8">
        <v>0</v>
      </c>
      <c r="E8">
        <f>E2*C8/(C8+D8)</f>
        <v>0.10970000000000001</v>
      </c>
      <c r="F8" s="1">
        <f>E8*1000000</f>
        <v>109700</v>
      </c>
    </row>
    <row r="9" spans="1:7">
      <c r="A9" s="3">
        <v>45388.454131944447</v>
      </c>
      <c r="B9" t="s">
        <v>22</v>
      </c>
      <c r="C9">
        <v>2</v>
      </c>
      <c r="D9">
        <v>1</v>
      </c>
      <c r="E9">
        <f>E8*C9/(C9+D9)</f>
        <v>7.3133333333333342E-2</v>
      </c>
      <c r="F9" s="1">
        <f t="shared" ref="F9" si="2">E9*1000000</f>
        <v>73133.333333333343</v>
      </c>
    </row>
    <row r="10" spans="1:7">
      <c r="A10" s="3">
        <v>45388.454305555555</v>
      </c>
      <c r="B10" t="s">
        <v>23</v>
      </c>
      <c r="C10">
        <v>1</v>
      </c>
      <c r="D10">
        <v>1</v>
      </c>
      <c r="E10">
        <f t="shared" ref="E10:E11" si="3">E9*C10/(C10+D10)</f>
        <v>3.6566666666666671E-2</v>
      </c>
      <c r="F10" s="1">
        <f t="shared" ref="F10:F11" si="4">E10*1000000</f>
        <v>36566.666666666672</v>
      </c>
    </row>
    <row r="11" spans="1:7">
      <c r="A11" s="3">
        <v>45388.454467592594</v>
      </c>
      <c r="B11" t="s">
        <v>24</v>
      </c>
      <c r="C11">
        <v>1</v>
      </c>
      <c r="D11">
        <v>2</v>
      </c>
      <c r="E11">
        <f t="shared" si="3"/>
        <v>1.218888888888889E-2</v>
      </c>
      <c r="F11" s="1">
        <f t="shared" si="4"/>
        <v>12188.888888888891</v>
      </c>
    </row>
    <row r="12" spans="1:7">
      <c r="A12" s="3">
        <v>45388.459791666668</v>
      </c>
      <c r="B12" t="s">
        <v>25</v>
      </c>
      <c r="C12">
        <v>3</v>
      </c>
      <c r="D12">
        <v>0</v>
      </c>
      <c r="E12">
        <f>E3*C12/(C12+D12)</f>
        <v>9.972727272727272E-3</v>
      </c>
      <c r="F12" s="1">
        <f t="shared" ref="F12:F15" si="5">E12*1000000</f>
        <v>9972.7272727272721</v>
      </c>
    </row>
    <row r="13" spans="1:7">
      <c r="A13" s="3">
        <v>45388.459976851853</v>
      </c>
      <c r="B13" t="s">
        <v>26</v>
      </c>
      <c r="C13">
        <v>2</v>
      </c>
      <c r="D13">
        <v>1</v>
      </c>
      <c r="E13">
        <f>E12*C13/(C13+D13)</f>
        <v>6.648484848484848E-3</v>
      </c>
      <c r="F13" s="1">
        <f t="shared" si="5"/>
        <v>6648.484848484848</v>
      </c>
    </row>
    <row r="14" spans="1:7">
      <c r="A14" s="3">
        <v>45388.460150462961</v>
      </c>
      <c r="B14" t="s">
        <v>27</v>
      </c>
      <c r="C14">
        <v>1</v>
      </c>
      <c r="D14">
        <v>1</v>
      </c>
      <c r="E14">
        <f t="shared" ref="E14:E15" si="6">E13*C14/(C14+D14)</f>
        <v>3.324242424242424E-3</v>
      </c>
      <c r="F14" s="1">
        <f t="shared" si="5"/>
        <v>3324.242424242424</v>
      </c>
    </row>
    <row r="15" spans="1:7">
      <c r="A15" s="3">
        <v>45388.462256944447</v>
      </c>
      <c r="B15" t="s">
        <v>28</v>
      </c>
      <c r="C15">
        <v>1</v>
      </c>
      <c r="D15">
        <v>2</v>
      </c>
      <c r="E15">
        <f t="shared" si="6"/>
        <v>1.108080808080808E-3</v>
      </c>
      <c r="F15" s="1">
        <f t="shared" si="5"/>
        <v>1108.0808080808081</v>
      </c>
    </row>
    <row r="16" spans="1:7">
      <c r="A16" s="3">
        <v>45388.468865740739</v>
      </c>
      <c r="B16" t="s">
        <v>29</v>
      </c>
      <c r="C16">
        <v>3</v>
      </c>
      <c r="D16">
        <v>0</v>
      </c>
      <c r="E16">
        <f>E4*C16/(C16+D16)</f>
        <v>5.756E-2</v>
      </c>
      <c r="F16" s="1">
        <f t="shared" ref="F16:F19" si="7">E16*1000000</f>
        <v>57560</v>
      </c>
    </row>
    <row r="17" spans="1:6">
      <c r="A17" s="3">
        <v>45388.469097222223</v>
      </c>
      <c r="B17" t="s">
        <v>30</v>
      </c>
      <c r="C17">
        <v>2</v>
      </c>
      <c r="D17">
        <v>1</v>
      </c>
      <c r="E17">
        <f>E16*C17/(C17+D17)</f>
        <v>3.8373333333333336E-2</v>
      </c>
      <c r="F17" s="1">
        <f t="shared" si="7"/>
        <v>38373.333333333336</v>
      </c>
    </row>
    <row r="18" spans="1:6">
      <c r="A18" s="3">
        <v>45388.469340277778</v>
      </c>
      <c r="B18" t="s">
        <v>31</v>
      </c>
      <c r="C18">
        <v>1</v>
      </c>
      <c r="D18">
        <v>1</v>
      </c>
      <c r="E18">
        <f t="shared" ref="E18:E19" si="8">E17*C18/(C18+D18)</f>
        <v>1.9186666666666668E-2</v>
      </c>
      <c r="F18" s="1">
        <f t="shared" si="7"/>
        <v>19186.666666666668</v>
      </c>
    </row>
    <row r="19" spans="1:6">
      <c r="A19" s="3">
        <v>45388.469560185185</v>
      </c>
      <c r="B19" t="s">
        <v>32</v>
      </c>
      <c r="C19">
        <v>1</v>
      </c>
      <c r="D19">
        <v>2</v>
      </c>
      <c r="E19">
        <f t="shared" si="8"/>
        <v>6.3955555555555562E-3</v>
      </c>
      <c r="F19" s="1">
        <f t="shared" si="7"/>
        <v>6395.5555555555566</v>
      </c>
    </row>
    <row r="20" spans="1:6">
      <c r="A20" s="3">
        <v>45388.471215277779</v>
      </c>
      <c r="B20" t="s">
        <v>33</v>
      </c>
    </row>
    <row r="21" spans="1:6">
      <c r="A21" s="3">
        <v>45388.47146990741</v>
      </c>
      <c r="B21" t="s">
        <v>34</v>
      </c>
    </row>
    <row r="22" spans="1:6">
      <c r="A22" s="3">
        <v>45388.471631944441</v>
      </c>
      <c r="B22" t="s">
        <v>35</v>
      </c>
    </row>
    <row r="23" spans="1:6">
      <c r="A23" s="3">
        <v>45388.47184027778</v>
      </c>
      <c r="B23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2024-04-04T06:02:56Z</dcterms:created>
  <dcterms:modified xsi:type="dcterms:W3CDTF">2024-04-06T08:25:08Z</dcterms:modified>
  <cp:category/>
  <cp:contentStatus/>
</cp:coreProperties>
</file>