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13_ncr:1_{48A4789B-C162-164C-98FD-6E7B9C6A656B}" xr6:coauthVersionLast="38" xr6:coauthVersionMax="38" xr10:uidLastSave="{00000000-0000-0000-0000-000000000000}"/>
  <bookViews>
    <workbookView xWindow="8540" yWindow="2380" windowWidth="39840" windowHeight="28340" activeTab="2" xr2:uid="{00000000-000D-0000-FFFF-FFFF00000000}"/>
  </bookViews>
  <sheets>
    <sheet name="Sheet1" sheetId="2" r:id="rId1"/>
    <sheet name="数据处理" sheetId="1" r:id="rId2"/>
    <sheet name="海水浓度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2" i="3" l="1"/>
  <c r="T12" i="3"/>
  <c r="U12" i="3"/>
  <c r="V12" i="3"/>
  <c r="S13" i="3"/>
  <c r="T13" i="3"/>
  <c r="U13" i="3"/>
  <c r="V13" i="3"/>
  <c r="V11" i="3"/>
  <c r="U11" i="3"/>
  <c r="T11" i="3"/>
  <c r="S11" i="3"/>
  <c r="R12" i="3"/>
  <c r="R13" i="3"/>
  <c r="R11" i="3"/>
  <c r="AD3" i="1" l="1"/>
  <c r="AE3" i="1"/>
  <c r="AF3" i="1"/>
  <c r="AG3" i="1"/>
  <c r="AH3" i="1"/>
  <c r="AD4" i="1"/>
  <c r="AE4" i="1"/>
  <c r="AF4" i="1"/>
  <c r="AG4" i="1"/>
  <c r="AH4" i="1"/>
  <c r="AD5" i="1"/>
  <c r="AE5" i="1"/>
  <c r="AF5" i="1"/>
  <c r="AG5" i="1"/>
  <c r="AH5" i="1"/>
  <c r="AD6" i="1"/>
  <c r="AE6" i="1"/>
  <c r="AF6" i="1"/>
  <c r="AG6" i="1"/>
  <c r="AH6" i="1"/>
  <c r="AD7" i="1"/>
  <c r="AE7" i="1"/>
  <c r="AF7" i="1"/>
  <c r="AG7" i="1"/>
  <c r="AH7" i="1"/>
  <c r="AD8" i="1"/>
  <c r="AE8" i="1"/>
  <c r="AF8" i="1"/>
  <c r="AG8" i="1"/>
  <c r="AH8" i="1"/>
  <c r="AD9" i="1"/>
  <c r="AE9" i="1"/>
  <c r="AF9" i="1"/>
  <c r="AG9" i="1"/>
  <c r="AH9" i="1"/>
  <c r="AD10" i="1"/>
  <c r="AE10" i="1"/>
  <c r="AF10" i="1"/>
  <c r="AG10" i="1"/>
  <c r="AH10" i="1"/>
  <c r="AD11" i="1"/>
  <c r="AE11" i="1"/>
  <c r="AF11" i="1"/>
  <c r="AG11" i="1"/>
  <c r="AH11" i="1"/>
  <c r="AD12" i="1"/>
  <c r="AE12" i="1"/>
  <c r="AF12" i="1"/>
  <c r="AG12" i="1"/>
  <c r="AH12" i="1"/>
  <c r="AD13" i="1"/>
  <c r="AE13" i="1"/>
  <c r="AF13" i="1"/>
  <c r="AG13" i="1"/>
  <c r="AH13" i="1"/>
  <c r="AD14" i="1"/>
  <c r="AE14" i="1"/>
  <c r="AF14" i="1"/>
  <c r="AG14" i="1"/>
  <c r="AH14" i="1"/>
  <c r="AD15" i="1"/>
  <c r="AE15" i="1"/>
  <c r="AF15" i="1"/>
  <c r="AG15" i="1"/>
  <c r="AH15" i="1"/>
  <c r="AD16" i="1"/>
  <c r="AE16" i="1"/>
  <c r="AF16" i="1"/>
  <c r="AG16" i="1"/>
  <c r="AH16" i="1"/>
  <c r="AD17" i="1"/>
  <c r="AE17" i="1"/>
  <c r="AF17" i="1"/>
  <c r="AG17" i="1"/>
  <c r="AH17" i="1"/>
  <c r="AD18" i="1"/>
  <c r="AE18" i="1"/>
  <c r="AF18" i="1"/>
  <c r="AG18" i="1"/>
  <c r="AH18" i="1"/>
  <c r="AD19" i="1"/>
  <c r="AE19" i="1"/>
  <c r="AF19" i="1"/>
  <c r="AG19" i="1"/>
  <c r="AH19" i="1"/>
  <c r="AD20" i="1"/>
  <c r="AE20" i="1"/>
  <c r="AF20" i="1"/>
  <c r="AG20" i="1"/>
  <c r="AH20" i="1"/>
  <c r="AD21" i="1"/>
  <c r="AE21" i="1"/>
  <c r="AF21" i="1"/>
  <c r="AG21" i="1"/>
  <c r="AH21" i="1"/>
  <c r="AD22" i="1"/>
  <c r="AE22" i="1"/>
  <c r="AF22" i="1"/>
  <c r="AG22" i="1"/>
  <c r="AH22" i="1"/>
  <c r="AD23" i="1"/>
  <c r="AE23" i="1"/>
  <c r="AF23" i="1"/>
  <c r="AG23" i="1"/>
  <c r="AH23" i="1"/>
  <c r="AD24" i="1"/>
  <c r="AE24" i="1"/>
  <c r="AF24" i="1"/>
  <c r="AG24" i="1"/>
  <c r="AH24" i="1"/>
  <c r="AD25" i="1"/>
  <c r="AE25" i="1"/>
  <c r="AF25" i="1"/>
  <c r="AG25" i="1"/>
  <c r="AH25" i="1"/>
  <c r="AD26" i="1"/>
  <c r="AE26" i="1"/>
  <c r="AF26" i="1"/>
  <c r="AG26" i="1"/>
  <c r="AH26" i="1"/>
  <c r="AD27" i="1"/>
  <c r="AE27" i="1"/>
  <c r="AF27" i="1"/>
  <c r="AG27" i="1"/>
  <c r="AH27" i="1"/>
  <c r="AD28" i="1"/>
  <c r="AE28" i="1"/>
  <c r="AF28" i="1"/>
  <c r="AG28" i="1"/>
  <c r="AH28" i="1"/>
  <c r="AD29" i="1"/>
  <c r="AE29" i="1"/>
  <c r="AF29" i="1"/>
  <c r="AG29" i="1"/>
  <c r="AH29" i="1"/>
  <c r="AD30" i="1"/>
  <c r="AE30" i="1"/>
  <c r="AF30" i="1"/>
  <c r="AG30" i="1"/>
  <c r="AH30" i="1"/>
  <c r="AD31" i="1"/>
  <c r="AE31" i="1"/>
  <c r="AF31" i="1"/>
  <c r="AG31" i="1"/>
  <c r="AH31" i="1"/>
  <c r="AD32" i="1"/>
  <c r="AE32" i="1"/>
  <c r="AF32" i="1"/>
  <c r="AG32" i="1"/>
  <c r="AH32" i="1"/>
  <c r="AD33" i="1"/>
  <c r="AE33" i="1"/>
  <c r="AF33" i="1"/>
  <c r="AG33" i="1"/>
  <c r="AH33" i="1"/>
  <c r="AD34" i="1"/>
  <c r="AE34" i="1"/>
  <c r="AF34" i="1"/>
  <c r="AG34" i="1"/>
  <c r="AH34" i="1"/>
  <c r="AD35" i="1"/>
  <c r="AE35" i="1"/>
  <c r="AF35" i="1"/>
  <c r="AG35" i="1"/>
  <c r="AH35" i="1"/>
  <c r="AD36" i="1"/>
  <c r="AE36" i="1"/>
  <c r="AF36" i="1"/>
  <c r="AG36" i="1"/>
  <c r="AH36" i="1"/>
  <c r="AD37" i="1"/>
  <c r="AE37" i="1"/>
  <c r="AF37" i="1"/>
  <c r="AG37" i="1"/>
  <c r="AH37" i="1"/>
  <c r="AD38" i="1"/>
  <c r="AE38" i="1"/>
  <c r="AF38" i="1"/>
  <c r="AG38" i="1"/>
  <c r="AH38" i="1"/>
  <c r="AD39" i="1"/>
  <c r="AE39" i="1"/>
  <c r="AF39" i="1"/>
  <c r="AG39" i="1"/>
  <c r="AH39" i="1"/>
  <c r="AD40" i="1"/>
  <c r="AE40" i="1"/>
  <c r="AF40" i="1"/>
  <c r="AG40" i="1"/>
  <c r="AH40" i="1"/>
  <c r="AD41" i="1"/>
  <c r="AE41" i="1"/>
  <c r="AF41" i="1"/>
  <c r="AG41" i="1"/>
  <c r="AH41" i="1"/>
  <c r="AD42" i="1"/>
  <c r="AE42" i="1"/>
  <c r="AF42" i="1"/>
  <c r="AG42" i="1"/>
  <c r="AH42" i="1"/>
  <c r="AD43" i="1"/>
  <c r="AE43" i="1"/>
  <c r="AF43" i="1"/>
  <c r="AG43" i="1"/>
  <c r="AH43" i="1"/>
  <c r="AD44" i="1"/>
  <c r="AE44" i="1"/>
  <c r="AF44" i="1"/>
  <c r="AG44" i="1"/>
  <c r="AH44" i="1"/>
  <c r="AD45" i="1"/>
  <c r="AE45" i="1"/>
  <c r="AF45" i="1"/>
  <c r="AG45" i="1"/>
  <c r="AH45" i="1"/>
  <c r="AD46" i="1"/>
  <c r="AE46" i="1"/>
  <c r="AF46" i="1"/>
  <c r="AG46" i="1"/>
  <c r="AH46" i="1"/>
  <c r="AD47" i="1"/>
  <c r="AE47" i="1"/>
  <c r="AF47" i="1"/>
  <c r="AG47" i="1"/>
  <c r="AH47" i="1"/>
  <c r="AD48" i="1"/>
  <c r="AE48" i="1"/>
  <c r="AF48" i="1"/>
  <c r="AG48" i="1"/>
  <c r="AH48" i="1"/>
  <c r="AD49" i="1"/>
  <c r="AE49" i="1"/>
  <c r="AF49" i="1"/>
  <c r="AG49" i="1"/>
  <c r="AH49" i="1"/>
  <c r="AD50" i="1"/>
  <c r="AE50" i="1"/>
  <c r="AF50" i="1"/>
  <c r="AG50" i="1"/>
  <c r="AH50" i="1"/>
  <c r="AD51" i="1"/>
  <c r="AE51" i="1"/>
  <c r="AF51" i="1"/>
  <c r="AG51" i="1"/>
  <c r="AH51" i="1"/>
  <c r="AD52" i="1"/>
  <c r="AE52" i="1"/>
  <c r="AF52" i="1"/>
  <c r="AG52" i="1"/>
  <c r="AH52" i="1"/>
  <c r="AD53" i="1"/>
  <c r="AE53" i="1"/>
  <c r="AF53" i="1"/>
  <c r="AG53" i="1"/>
  <c r="AH53" i="1"/>
  <c r="AD54" i="1"/>
  <c r="AE54" i="1"/>
  <c r="AF54" i="1"/>
  <c r="AG54" i="1"/>
  <c r="AH54" i="1"/>
  <c r="AD55" i="1"/>
  <c r="AE55" i="1"/>
  <c r="AF55" i="1"/>
  <c r="AG55" i="1"/>
  <c r="AH55" i="1"/>
  <c r="AD56" i="1"/>
  <c r="AE56" i="1"/>
  <c r="AF56" i="1"/>
  <c r="AG56" i="1"/>
  <c r="AH56" i="1"/>
  <c r="AD57" i="1"/>
  <c r="AE57" i="1"/>
  <c r="AF57" i="1"/>
  <c r="AG57" i="1"/>
  <c r="AH57" i="1"/>
  <c r="AD58" i="1"/>
  <c r="AE58" i="1"/>
  <c r="AF58" i="1"/>
  <c r="AG58" i="1"/>
  <c r="AH58" i="1"/>
  <c r="AD59" i="1"/>
  <c r="AE59" i="1"/>
  <c r="AF59" i="1"/>
  <c r="AG59" i="1"/>
  <c r="AH59" i="1"/>
  <c r="AD60" i="1"/>
  <c r="AE60" i="1"/>
  <c r="AF60" i="1"/>
  <c r="AG60" i="1"/>
  <c r="AH60" i="1"/>
  <c r="AD61" i="1"/>
  <c r="AE61" i="1"/>
  <c r="AF61" i="1"/>
  <c r="AG61" i="1"/>
  <c r="AH61" i="1"/>
  <c r="AD62" i="1"/>
  <c r="AE62" i="1"/>
  <c r="AF62" i="1"/>
  <c r="AG62" i="1"/>
  <c r="AH62" i="1"/>
  <c r="AD63" i="1"/>
  <c r="AE63" i="1"/>
  <c r="AF63" i="1"/>
  <c r="AG63" i="1"/>
  <c r="AH63" i="1"/>
  <c r="AD64" i="1"/>
  <c r="AE64" i="1"/>
  <c r="AF64" i="1"/>
  <c r="AG64" i="1"/>
  <c r="AH64" i="1"/>
  <c r="AD65" i="1"/>
  <c r="AE65" i="1"/>
  <c r="AF65" i="1"/>
  <c r="AG65" i="1"/>
  <c r="AH65" i="1"/>
  <c r="AD66" i="1"/>
  <c r="AE66" i="1"/>
  <c r="AF66" i="1"/>
  <c r="AG66" i="1"/>
  <c r="AH66" i="1"/>
  <c r="AD67" i="1"/>
  <c r="AE67" i="1"/>
  <c r="AF67" i="1"/>
  <c r="AG67" i="1"/>
  <c r="AH67" i="1"/>
  <c r="AD68" i="1"/>
  <c r="AE68" i="1"/>
  <c r="AF68" i="1"/>
  <c r="AG68" i="1"/>
  <c r="AH68" i="1"/>
  <c r="AD69" i="1"/>
  <c r="AE69" i="1"/>
  <c r="AF69" i="1"/>
  <c r="AG69" i="1"/>
  <c r="AH69" i="1"/>
  <c r="AD70" i="1"/>
  <c r="AE70" i="1"/>
  <c r="AF70" i="1"/>
  <c r="AG70" i="1"/>
  <c r="AH70" i="1"/>
  <c r="AD71" i="1"/>
  <c r="AE71" i="1"/>
  <c r="AF71" i="1"/>
  <c r="AG71" i="1"/>
  <c r="AH71" i="1"/>
  <c r="AD72" i="1"/>
  <c r="AE72" i="1"/>
  <c r="AF72" i="1"/>
  <c r="AG72" i="1"/>
  <c r="AH72" i="1"/>
  <c r="AD73" i="1"/>
  <c r="AE73" i="1"/>
  <c r="AF73" i="1"/>
  <c r="AG73" i="1"/>
  <c r="AH73" i="1"/>
  <c r="AD74" i="1"/>
  <c r="AE74" i="1"/>
  <c r="AF74" i="1"/>
  <c r="AG74" i="1"/>
  <c r="AH74" i="1"/>
  <c r="AD75" i="1"/>
  <c r="AE75" i="1"/>
  <c r="AF75" i="1"/>
  <c r="AG75" i="1"/>
  <c r="AH75" i="1"/>
  <c r="AD76" i="1"/>
  <c r="AE76" i="1"/>
  <c r="AF76" i="1"/>
  <c r="AG76" i="1"/>
  <c r="AH76" i="1"/>
  <c r="AD77" i="1"/>
  <c r="AE77" i="1"/>
  <c r="AF77" i="1"/>
  <c r="AG77" i="1"/>
  <c r="AH77" i="1"/>
  <c r="AD78" i="1"/>
  <c r="AE78" i="1"/>
  <c r="AF78" i="1"/>
  <c r="AG78" i="1"/>
  <c r="AH78" i="1"/>
  <c r="AD79" i="1"/>
  <c r="AE79" i="1"/>
  <c r="AF79" i="1"/>
  <c r="AG79" i="1"/>
  <c r="AH79" i="1"/>
  <c r="AD80" i="1"/>
  <c r="AE80" i="1"/>
  <c r="AF80" i="1"/>
  <c r="AG80" i="1"/>
  <c r="AH80" i="1"/>
  <c r="AD81" i="1"/>
  <c r="AE81" i="1"/>
  <c r="AF81" i="1"/>
  <c r="AG81" i="1"/>
  <c r="AH81" i="1"/>
  <c r="AD82" i="1"/>
  <c r="AE82" i="1"/>
  <c r="AF82" i="1"/>
  <c r="AG82" i="1"/>
  <c r="AH82" i="1"/>
  <c r="AD83" i="1"/>
  <c r="AE83" i="1"/>
  <c r="AF83" i="1"/>
  <c r="AG83" i="1"/>
  <c r="AH83" i="1"/>
  <c r="AD84" i="1"/>
  <c r="AE84" i="1"/>
  <c r="AF84" i="1"/>
  <c r="AG84" i="1"/>
  <c r="AH84" i="1"/>
  <c r="AD85" i="1"/>
  <c r="AE85" i="1"/>
  <c r="AF85" i="1"/>
  <c r="AG85" i="1"/>
  <c r="AH85" i="1"/>
  <c r="AH2" i="1"/>
  <c r="AG2" i="1"/>
  <c r="AF2" i="1"/>
  <c r="AE2" i="1"/>
  <c r="AD2" i="1"/>
  <c r="V3" i="3" l="1"/>
  <c r="V4" i="3"/>
  <c r="V5" i="3"/>
  <c r="V6" i="3"/>
  <c r="V7" i="3"/>
  <c r="V2" i="3"/>
  <c r="AB2" i="1"/>
  <c r="U3" i="3"/>
  <c r="U4" i="3"/>
  <c r="U5" i="3"/>
  <c r="U6" i="3"/>
  <c r="U7" i="3"/>
  <c r="U2" i="3"/>
  <c r="T3" i="3"/>
  <c r="T4" i="3"/>
  <c r="T5" i="3"/>
  <c r="T6" i="3"/>
  <c r="T7" i="3"/>
  <c r="T2" i="3"/>
  <c r="Z2" i="1"/>
  <c r="S3" i="3"/>
  <c r="S4" i="3"/>
  <c r="S5" i="3"/>
  <c r="S6" i="3"/>
  <c r="S7" i="3"/>
  <c r="S2" i="3"/>
  <c r="Y2" i="1"/>
  <c r="R3" i="3"/>
  <c r="R4" i="3"/>
  <c r="R5" i="3"/>
  <c r="R6" i="3"/>
  <c r="R7" i="3"/>
  <c r="R2" i="3"/>
  <c r="X2" i="1"/>
  <c r="AB3" i="1"/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17" i="1"/>
  <c r="X18" i="1"/>
  <c r="X15" i="1"/>
  <c r="X16" i="1"/>
  <c r="X3" i="1"/>
  <c r="X4" i="1"/>
  <c r="X5" i="1"/>
  <c r="X6" i="1"/>
  <c r="X7" i="1"/>
  <c r="X8" i="1"/>
  <c r="X9" i="1"/>
  <c r="X10" i="1"/>
  <c r="X11" i="1"/>
  <c r="X12" i="1"/>
  <c r="X13" i="1"/>
  <c r="X14" i="1"/>
  <c r="AB4" i="1" l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Z5" i="1"/>
  <c r="Z85" i="1"/>
  <c r="Z3" i="1"/>
  <c r="Z4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</calcChain>
</file>

<file path=xl/sharedStrings.xml><?xml version="1.0" encoding="utf-8"?>
<sst xmlns="http://schemas.openxmlformats.org/spreadsheetml/2006/main" count="592" uniqueCount="103">
  <si>
    <t>dw_g</t>
    <phoneticPr fontId="1" type="noConversion"/>
  </si>
  <si>
    <t>no</t>
    <phoneticPr fontId="1" type="noConversion"/>
  </si>
  <si>
    <t>Cu_63</t>
    <phoneticPr fontId="1" type="noConversion"/>
  </si>
  <si>
    <t>Cu_65</t>
    <phoneticPr fontId="1" type="noConversion"/>
  </si>
  <si>
    <t>Zn_66</t>
    <phoneticPr fontId="1" type="noConversion"/>
  </si>
  <si>
    <t>Zn_68</t>
    <phoneticPr fontId="1" type="noConversion"/>
  </si>
  <si>
    <t>Cd_111</t>
    <phoneticPr fontId="1" type="noConversion"/>
  </si>
  <si>
    <t>Cd_114</t>
    <phoneticPr fontId="1" type="noConversion"/>
  </si>
  <si>
    <t>Pb_208</t>
    <phoneticPr fontId="1" type="noConversion"/>
  </si>
  <si>
    <t>Pb_206</t>
    <phoneticPr fontId="1" type="noConversion"/>
  </si>
  <si>
    <t>vol_L</t>
    <phoneticPr fontId="1" type="noConversion"/>
  </si>
  <si>
    <t>Ni_60</t>
    <phoneticPr fontId="1" type="noConversion"/>
  </si>
  <si>
    <t>Ni_62</t>
    <phoneticPr fontId="1" type="noConversion"/>
  </si>
  <si>
    <t>dilution</t>
    <phoneticPr fontId="1" type="noConversion"/>
  </si>
  <si>
    <t>f_Ni_62</t>
    <phoneticPr fontId="1" type="noConversion"/>
  </si>
  <si>
    <t>f_Zn_68</t>
    <phoneticPr fontId="1" type="noConversion"/>
  </si>
  <si>
    <t>f_Cd_114</t>
    <phoneticPr fontId="1" type="noConversion"/>
  </si>
  <si>
    <t>f_Cu_65</t>
    <phoneticPr fontId="1" type="noConversion"/>
  </si>
  <si>
    <t>f_Pb_206</t>
    <phoneticPr fontId="1" type="noConversion"/>
  </si>
  <si>
    <t>C_Ni_ug_per_g</t>
    <phoneticPr fontId="1" type="noConversion"/>
  </si>
  <si>
    <t>C_Zn_ug_per_g</t>
    <phoneticPr fontId="1" type="noConversion"/>
  </si>
  <si>
    <t>C_Cd_ug_per_g</t>
    <phoneticPr fontId="1" type="noConversion"/>
  </si>
  <si>
    <t>C_Pb_ug_per_g</t>
    <phoneticPr fontId="1" type="noConversion"/>
  </si>
  <si>
    <t>place</t>
    <phoneticPr fontId="1" type="noConversion"/>
  </si>
  <si>
    <t>Virgin</t>
    <phoneticPr fontId="1" type="noConversion"/>
  </si>
  <si>
    <t>1-JRE</t>
    <phoneticPr fontId="1" type="noConversion"/>
  </si>
  <si>
    <t>2-TAB</t>
    <phoneticPr fontId="1" type="noConversion"/>
  </si>
  <si>
    <t>3-SHB</t>
    <phoneticPr fontId="1" type="noConversion"/>
  </si>
  <si>
    <t>PS</t>
    <phoneticPr fontId="1" type="noConversion"/>
  </si>
  <si>
    <t>PS-200</t>
    <phoneticPr fontId="1" type="noConversion"/>
  </si>
  <si>
    <t>LDPE-80</t>
    <phoneticPr fontId="1" type="noConversion"/>
  </si>
  <si>
    <t>LDPE-200</t>
    <phoneticPr fontId="1" type="noConversion"/>
  </si>
  <si>
    <t>PP-80</t>
    <phoneticPr fontId="1" type="noConversion"/>
  </si>
  <si>
    <t>PP-200</t>
    <phoneticPr fontId="1" type="noConversion"/>
  </si>
  <si>
    <t>PVC</t>
    <phoneticPr fontId="1" type="noConversion"/>
  </si>
  <si>
    <t>Nylon</t>
    <phoneticPr fontId="1" type="noConversion"/>
  </si>
  <si>
    <t>PS</t>
    <phoneticPr fontId="1" type="noConversion"/>
  </si>
  <si>
    <t>PS-200</t>
    <phoneticPr fontId="1" type="noConversion"/>
  </si>
  <si>
    <t>LDPE</t>
    <phoneticPr fontId="1" type="noConversion"/>
  </si>
  <si>
    <t>PET</t>
    <phoneticPr fontId="1" type="noConversion"/>
  </si>
  <si>
    <t>Nylon</t>
    <phoneticPr fontId="1" type="noConversion"/>
  </si>
  <si>
    <t>PS-200</t>
    <phoneticPr fontId="1" type="noConversion"/>
  </si>
  <si>
    <t>PP</t>
    <phoneticPr fontId="1" type="noConversion"/>
  </si>
  <si>
    <t>PVC</t>
    <phoneticPr fontId="1" type="noConversion"/>
  </si>
  <si>
    <t>PET</t>
    <phoneticPr fontId="1" type="noConversion"/>
  </si>
  <si>
    <t>PS</t>
    <phoneticPr fontId="1" type="noConversion"/>
  </si>
  <si>
    <t>LDPE-200</t>
    <phoneticPr fontId="1" type="noConversion"/>
  </si>
  <si>
    <t>PS</t>
    <phoneticPr fontId="1" type="noConversion"/>
  </si>
  <si>
    <t>LDPE</t>
    <phoneticPr fontId="1" type="noConversion"/>
  </si>
  <si>
    <t>PP</t>
    <phoneticPr fontId="1" type="noConversion"/>
  </si>
  <si>
    <t>PVC</t>
    <phoneticPr fontId="1" type="noConversion"/>
  </si>
  <si>
    <t>PET</t>
    <phoneticPr fontId="1" type="noConversion"/>
  </si>
  <si>
    <t>types</t>
    <phoneticPr fontId="1" type="noConversion"/>
  </si>
  <si>
    <t>mesh</t>
    <phoneticPr fontId="1" type="noConversion"/>
  </si>
  <si>
    <t>types</t>
    <phoneticPr fontId="1" type="noConversion"/>
  </si>
  <si>
    <t>PS-80</t>
    <phoneticPr fontId="1" type="noConversion"/>
  </si>
  <si>
    <t>LDPE-80</t>
    <phoneticPr fontId="1" type="noConversion"/>
  </si>
  <si>
    <t>PP-80</t>
    <phoneticPr fontId="1" type="noConversion"/>
  </si>
  <si>
    <t>PVC-80</t>
    <phoneticPr fontId="1" type="noConversion"/>
  </si>
  <si>
    <t>PET-80</t>
    <phoneticPr fontId="1" type="noConversion"/>
  </si>
  <si>
    <t>Nylon-80</t>
    <phoneticPr fontId="1" type="noConversion"/>
  </si>
  <si>
    <t>PS-80</t>
    <phoneticPr fontId="1" type="noConversion"/>
  </si>
  <si>
    <t>PET-80</t>
    <phoneticPr fontId="1" type="noConversion"/>
  </si>
  <si>
    <t>Nylon-80</t>
    <phoneticPr fontId="1" type="noConversion"/>
  </si>
  <si>
    <t>Ni</t>
    <phoneticPr fontId="1" type="noConversion"/>
  </si>
  <si>
    <t>Cu</t>
    <phoneticPr fontId="1" type="noConversion"/>
  </si>
  <si>
    <t>Zn</t>
    <phoneticPr fontId="1" type="noConversion"/>
  </si>
  <si>
    <t>Cd</t>
    <phoneticPr fontId="1" type="noConversion"/>
  </si>
  <si>
    <t>Pb</t>
    <phoneticPr fontId="1" type="noConversion"/>
  </si>
  <si>
    <t>name</t>
    <phoneticPr fontId="1" type="noConversion"/>
  </si>
  <si>
    <t>Cu_63</t>
    <phoneticPr fontId="1" type="noConversion"/>
  </si>
  <si>
    <t>Cu_65</t>
    <phoneticPr fontId="1" type="noConversion"/>
  </si>
  <si>
    <t>Ni_60</t>
    <phoneticPr fontId="1" type="noConversion"/>
  </si>
  <si>
    <t>Ni_62</t>
    <phoneticPr fontId="1" type="noConversion"/>
  </si>
  <si>
    <t>Zn_66</t>
    <phoneticPr fontId="1" type="noConversion"/>
  </si>
  <si>
    <t>Zn_68</t>
    <phoneticPr fontId="1" type="noConversion"/>
  </si>
  <si>
    <t>Cd_111</t>
    <phoneticPr fontId="1" type="noConversion"/>
  </si>
  <si>
    <t>Cd_114</t>
    <phoneticPr fontId="1" type="noConversion"/>
  </si>
  <si>
    <t>Pb_208</t>
    <phoneticPr fontId="1" type="noConversion"/>
  </si>
  <si>
    <t>Pb_206</t>
    <phoneticPr fontId="1" type="noConversion"/>
  </si>
  <si>
    <t>dilution</t>
    <phoneticPr fontId="1" type="noConversion"/>
  </si>
  <si>
    <t>sample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</si>
  <si>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</si>
  <si>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</si>
  <si>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</si>
  <si>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24-0</t>
    <phoneticPr fontId="1" type="noConversion"/>
  </si>
  <si>
    <t>24-2</t>
    <phoneticPr fontId="1" type="noConversion"/>
  </si>
  <si>
    <t>24-3</t>
    <phoneticPr fontId="1" type="noConversion"/>
  </si>
  <si>
    <t>C_Cu_ug_per_g</t>
    <phoneticPr fontId="1" type="noConversion"/>
  </si>
  <si>
    <t>C_Cu_ug_per_L</t>
    <phoneticPr fontId="1" type="noConversion"/>
  </si>
  <si>
    <t>C_Ni_ug_per_L</t>
    <phoneticPr fontId="1" type="noConversion"/>
  </si>
  <si>
    <t>C_Zn_ug_per_L</t>
    <phoneticPr fontId="1" type="noConversion"/>
  </si>
  <si>
    <t>C_Cd_ug_per_L</t>
    <phoneticPr fontId="1" type="noConversion"/>
  </si>
  <si>
    <t>C_Pb_ug_per_L</t>
    <phoneticPr fontId="1" type="noConversion"/>
  </si>
  <si>
    <t>Virgin MPs</t>
  </si>
  <si>
    <t>Estuary</t>
  </si>
  <si>
    <t>Inner Bay</t>
  </si>
  <si>
    <t>Open Bay</t>
  </si>
  <si>
    <t>bg_Cu</t>
  </si>
  <si>
    <t>bg_Ni</t>
  </si>
  <si>
    <t>bg_Zn</t>
  </si>
  <si>
    <t>bg_Cd</t>
  </si>
  <si>
    <t>bg_Pb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</si>
</sst>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indexed="64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64" fontId="3" fillId="0" borderId="0" xfId="0" applyNumberFormat="1" applyFont="1" applyFill="1" applyBorder="1" applyAlignment="1">
      <alignment horizontal="left" vertical="center"/>
    </xf>
    <xf numFmtId="164" fontId="0" fillId="0" borderId="0" xfId="0" applyNumberFormat="1"/>
    <xf numFmtId="164" fontId="2" fillId="0" borderId="0" xfId="0" applyNumberFormat="1" applyFont="1"/>
    <xf numFmtId="0" fontId="0" fillId="0" borderId="0" xfId="0" applyNumberFormat="1"/>
    <xf numFmtId="49" fontId="0" fillId="0" borderId="0" xfId="0" applyNumberFormat="1"/>
    <xf numFmtId="165" fontId="0" fillId="0" borderId="0" xfId="0" applyNumberFormat="1"/>
    <xf numFmtId="165" fontId="2" fillId="0" borderId="0" xfId="0" applyNumberFormat="1" applyFont="1"/>
    <xf numFmtId="165" fontId="3" fillId="0" borderId="0" xfId="0" applyNumberFormat="1" applyFont="1" applyFill="1" applyBorder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5"/>
  <sheetViews>
    <sheetView topLeftCell="A18" workbookViewId="0">
      <selection activeCell="L81" sqref="L81"/>
    </sheetView>
  </sheetViews>
  <sheetFormatPr baseColWidth="10" defaultColWidth="8.83203125" defaultRowHeight="15" x14ac:dyDescent="0.2"/>
  <cols>
    <col min="2" max="2" width="11" customWidth="1"/>
    <col min="3" max="3" width="7.5" customWidth="1"/>
    <col min="4" max="4" width="11" customWidth="1"/>
    <col min="5" max="5" width="9" customWidth="1"/>
    <col min="22" max="22" width="6.6640625" customWidth="1"/>
    <col min="23" max="23" width="7.5" customWidth="1"/>
  </cols>
  <sheetData>
    <row r="1" spans="1:33" x14ac:dyDescent="0.2">
      <c r="A1" s="1" t="s">
        <v>1</v>
      </c>
      <c r="B1" s="1" t="s">
        <v>54</v>
      </c>
      <c r="C1" s="1" t="s">
        <v>53</v>
      </c>
      <c r="D1" s="1" t="s">
        <v>69</v>
      </c>
      <c r="E1" s="1" t="s">
        <v>23</v>
      </c>
      <c r="F1" s="1" t="s">
        <v>0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1">
        <v>1</v>
      </c>
      <c r="B2" s="1" t="s">
        <v>47</v>
      </c>
      <c r="C2" s="1">
        <v>80</v>
      </c>
      <c r="D2" s="1" t="s">
        <v>55</v>
      </c>
      <c r="E2" s="1" t="s">
        <v>94</v>
      </c>
      <c r="F2" s="1">
        <v>0.37680000000000002</v>
      </c>
      <c r="G2" s="4">
        <v>3.0408824356709043E-4</v>
      </c>
      <c r="H2" s="4">
        <v>4.2452421781022244E-2</v>
      </c>
      <c r="I2" s="4">
        <v>5.7215813025308496E-2</v>
      </c>
      <c r="J2" s="4">
        <v>2.7596207847774664E-4</v>
      </c>
      <c r="K2" s="4">
        <v>1.3382550710338456E-2</v>
      </c>
      <c r="L2" s="8">
        <v>7.5451211014384956E-2</v>
      </c>
      <c r="M2" s="8">
        <v>6.3249647415023966E-2</v>
      </c>
      <c r="N2" s="8">
        <v>4.4951069187644741</v>
      </c>
      <c r="O2" s="8">
        <v>1.4841456623207564E-4</v>
      </c>
      <c r="P2" s="8">
        <v>3.6677488794717113E-2</v>
      </c>
      <c r="Q2" s="1"/>
      <c r="R2" s="1"/>
      <c r="S2" s="1"/>
      <c r="T2" s="1"/>
      <c r="U2" s="1"/>
      <c r="V2" s="1"/>
      <c r="W2" s="1"/>
      <c r="X2" s="1"/>
      <c r="Y2" s="1"/>
      <c r="Z2" s="1"/>
      <c r="AC2" s="3"/>
      <c r="AD2" s="3"/>
      <c r="AE2" s="3"/>
      <c r="AF2" s="3"/>
      <c r="AG2" s="3"/>
    </row>
    <row r="3" spans="1:33" x14ac:dyDescent="0.2">
      <c r="A3" s="1">
        <v>2</v>
      </c>
      <c r="B3" s="1" t="s">
        <v>47</v>
      </c>
      <c r="C3" s="1">
        <v>80</v>
      </c>
      <c r="D3" s="1" t="s">
        <v>55</v>
      </c>
      <c r="E3" s="1" t="s">
        <v>94</v>
      </c>
      <c r="F3" s="1">
        <v>0.40529999999999999</v>
      </c>
      <c r="G3" s="4">
        <v>3.5821239701206418E-4</v>
      </c>
      <c r="H3" s="4">
        <v>3.447165317824856E-2</v>
      </c>
      <c r="I3" s="4">
        <v>5.3099389104259757E-2</v>
      </c>
      <c r="J3" s="4">
        <v>-1.0052483313386412E-4</v>
      </c>
      <c r="K3" s="4">
        <v>1.0364659981100454E-2</v>
      </c>
      <c r="L3" s="8">
        <v>8.4478008478838629E-2</v>
      </c>
      <c r="M3" s="8">
        <v>4.9131413697358406E-2</v>
      </c>
      <c r="N3" s="8">
        <v>2.2286178382149813</v>
      </c>
      <c r="O3" s="8">
        <v>4.6438177417571722E-4</v>
      </c>
      <c r="P3" s="8">
        <v>2.0465658850073426E-2</v>
      </c>
      <c r="Q3" s="1"/>
      <c r="R3" s="1"/>
      <c r="S3" s="1"/>
      <c r="T3" s="1"/>
      <c r="U3" s="1"/>
      <c r="V3" s="1"/>
      <c r="W3" s="1"/>
      <c r="X3" s="1"/>
      <c r="Y3" s="1"/>
      <c r="Z3" s="1"/>
      <c r="AC3" s="3"/>
      <c r="AD3" s="3"/>
      <c r="AE3" s="3"/>
      <c r="AF3" s="3"/>
      <c r="AG3" s="3"/>
    </row>
    <row r="4" spans="1:33" x14ac:dyDescent="0.2">
      <c r="A4" s="1">
        <v>3</v>
      </c>
      <c r="B4" s="1" t="s">
        <v>47</v>
      </c>
      <c r="C4" s="1">
        <v>80</v>
      </c>
      <c r="D4" s="1" t="s">
        <v>55</v>
      </c>
      <c r="E4" s="1" t="s">
        <v>94</v>
      </c>
      <c r="F4" s="1">
        <v>0.31490000000000001</v>
      </c>
      <c r="G4" s="4">
        <v>5.4197732833112934E-4</v>
      </c>
      <c r="H4" s="4">
        <v>6.0846234448360889E-2</v>
      </c>
      <c r="I4" s="4">
        <v>7.0208489716577241E-2</v>
      </c>
      <c r="J4" s="4">
        <v>1.053011575534436E-4</v>
      </c>
      <c r="K4" s="4">
        <v>1.5515259450991477E-2</v>
      </c>
      <c r="L4" s="8">
        <v>7.2797271890352649E-2</v>
      </c>
      <c r="M4" s="8">
        <v>2.0480713018490283E-2</v>
      </c>
      <c r="N4" s="8">
        <v>2.1643612137817212</v>
      </c>
      <c r="O4" s="8">
        <v>-3.9252561623795646E-4</v>
      </c>
      <c r="P4" s="8">
        <v>2.0725662076131312E-2</v>
      </c>
      <c r="Q4" s="1"/>
      <c r="R4" s="1"/>
      <c r="S4" s="1"/>
      <c r="T4" s="1"/>
      <c r="U4" s="1"/>
      <c r="V4" s="1"/>
      <c r="W4" s="1"/>
      <c r="X4" s="1"/>
      <c r="Y4" s="1"/>
      <c r="Z4" s="1"/>
      <c r="AC4" s="3"/>
      <c r="AD4" s="3"/>
      <c r="AE4" s="3"/>
      <c r="AF4" s="3"/>
      <c r="AG4" s="3"/>
    </row>
    <row r="5" spans="1:33" x14ac:dyDescent="0.2">
      <c r="A5" s="1">
        <v>4</v>
      </c>
      <c r="B5" s="1" t="s">
        <v>47</v>
      </c>
      <c r="C5" s="1">
        <v>200</v>
      </c>
      <c r="D5" s="1" t="s">
        <v>29</v>
      </c>
      <c r="E5" s="1" t="s">
        <v>94</v>
      </c>
      <c r="F5" s="1">
        <v>0.28770000000000001</v>
      </c>
      <c r="G5" s="4">
        <v>9.1376747920002125E-4</v>
      </c>
      <c r="H5" s="4">
        <v>5.0132008289343125E-2</v>
      </c>
      <c r="I5" s="4">
        <v>-5.8257732662101002E-3</v>
      </c>
      <c r="J5" s="4">
        <v>-2.4247724787684378E-5</v>
      </c>
      <c r="K5" s="4">
        <v>1.4336007708039122E-2</v>
      </c>
      <c r="L5" s="8">
        <v>0.16690619445175287</v>
      </c>
      <c r="M5" s="8">
        <v>4.7729081678313348</v>
      </c>
      <c r="N5" s="8">
        <v>41.812392859385398</v>
      </c>
      <c r="O5" s="8">
        <v>1.5933121787613449E-3</v>
      </c>
      <c r="P5" s="8">
        <v>0.12835067356782795</v>
      </c>
      <c r="Q5" s="1"/>
      <c r="R5" s="1"/>
      <c r="S5" s="1"/>
      <c r="T5" s="1"/>
      <c r="U5" s="1"/>
      <c r="V5" s="1"/>
      <c r="W5" s="1"/>
      <c r="X5" s="1"/>
      <c r="Y5" s="1"/>
      <c r="Z5" s="1"/>
      <c r="AC5" s="3"/>
      <c r="AD5" s="3"/>
      <c r="AE5" s="3"/>
      <c r="AF5" s="3"/>
      <c r="AG5" s="3"/>
    </row>
    <row r="6" spans="1:33" x14ac:dyDescent="0.2">
      <c r="A6" s="1">
        <v>5</v>
      </c>
      <c r="B6" s="1" t="s">
        <v>47</v>
      </c>
      <c r="C6" s="1">
        <v>200</v>
      </c>
      <c r="D6" s="1" t="s">
        <v>29</v>
      </c>
      <c r="E6" s="1" t="s">
        <v>94</v>
      </c>
      <c r="F6" s="1">
        <v>0.31680000000000003</v>
      </c>
      <c r="G6" s="4">
        <v>3.5464647017508285E-3</v>
      </c>
      <c r="H6" s="4">
        <v>5.0825512780320034E-2</v>
      </c>
      <c r="I6" s="4">
        <v>0.13066091215021153</v>
      </c>
      <c r="J6" s="4">
        <v>1.9973192902383426E-4</v>
      </c>
      <c r="K6" s="4">
        <v>1.4771781580248925E-2</v>
      </c>
      <c r="L6" s="8">
        <v>0.26219248980048671</v>
      </c>
      <c r="M6" s="8">
        <v>3.493038289636571</v>
      </c>
      <c r="N6" s="8">
        <v>40.95189018090435</v>
      </c>
      <c r="O6" s="8">
        <v>1.6192223317683615E-3</v>
      </c>
      <c r="P6" s="8">
        <v>0.11895629488200851</v>
      </c>
      <c r="Q6" s="1"/>
      <c r="R6" s="1"/>
      <c r="S6" s="1"/>
      <c r="T6" s="1"/>
      <c r="U6" s="1"/>
      <c r="V6" s="1"/>
      <c r="W6" s="1"/>
      <c r="X6" s="1"/>
      <c r="Y6" s="1"/>
      <c r="Z6" s="1"/>
      <c r="AC6" s="3"/>
      <c r="AD6" s="3"/>
      <c r="AE6" s="3"/>
      <c r="AF6" s="3"/>
      <c r="AG6" s="3"/>
    </row>
    <row r="7" spans="1:33" x14ac:dyDescent="0.2">
      <c r="A7" s="1">
        <v>6</v>
      </c>
      <c r="B7" s="1" t="s">
        <v>47</v>
      </c>
      <c r="C7" s="1">
        <v>200</v>
      </c>
      <c r="D7" s="1" t="s">
        <v>29</v>
      </c>
      <c r="E7" s="1" t="s">
        <v>94</v>
      </c>
      <c r="F7" s="1">
        <v>0.27610000000000001</v>
      </c>
      <c r="G7" s="4">
        <v>1.3355480450215385E-2</v>
      </c>
      <c r="H7" s="4">
        <v>7.0203559358794507E-2</v>
      </c>
      <c r="I7" s="4">
        <v>-3.0869652503408486E-2</v>
      </c>
      <c r="J7" s="4">
        <v>7.4057784453496612E-5</v>
      </c>
      <c r="K7" s="4">
        <v>1.8465393271722232E-2</v>
      </c>
      <c r="L7" s="8">
        <v>0.33183710427706914</v>
      </c>
      <c r="M7" s="8">
        <v>13.096895699890693</v>
      </c>
      <c r="N7" s="8">
        <v>44.884778834886994</v>
      </c>
      <c r="O7" s="8">
        <v>1.848339985376056E-3</v>
      </c>
      <c r="P7" s="8">
        <v>0.14180094098934046</v>
      </c>
      <c r="Q7" s="1"/>
      <c r="R7" s="1"/>
      <c r="S7" s="1"/>
      <c r="T7" s="1"/>
      <c r="U7" s="1"/>
      <c r="V7" s="1"/>
      <c r="W7" s="1"/>
      <c r="X7" s="1"/>
      <c r="Y7" s="1"/>
      <c r="Z7" s="1"/>
      <c r="AC7" s="3"/>
      <c r="AD7" s="3"/>
      <c r="AE7" s="3"/>
      <c r="AF7" s="3"/>
      <c r="AG7" s="3"/>
    </row>
    <row r="8" spans="1:33" x14ac:dyDescent="0.2">
      <c r="A8" s="1">
        <v>7</v>
      </c>
      <c r="B8" s="1" t="s">
        <v>48</v>
      </c>
      <c r="C8" s="1">
        <v>80</v>
      </c>
      <c r="D8" s="1" t="s">
        <v>56</v>
      </c>
      <c r="E8" s="1" t="s">
        <v>94</v>
      </c>
      <c r="F8" s="1">
        <v>0.27139999999999997</v>
      </c>
      <c r="G8" s="4">
        <v>3.3208413902283178E-4</v>
      </c>
      <c r="H8" s="4">
        <v>4.5719610752929636E-2</v>
      </c>
      <c r="I8" s="4">
        <v>8.5834106568212318E-2</v>
      </c>
      <c r="J8" s="4">
        <v>1.7404279144776213E-4</v>
      </c>
      <c r="K8" s="4">
        <v>1.519550619899324E-2</v>
      </c>
      <c r="L8" s="8">
        <v>0.1207828481102852</v>
      </c>
      <c r="M8" s="8">
        <v>0.28437225729346427</v>
      </c>
      <c r="N8" s="8">
        <v>0.77025327138754429</v>
      </c>
      <c r="O8" s="8">
        <v>-3.8442693449049372E-4</v>
      </c>
      <c r="P8" s="8">
        <v>3.6412184345902182E-2</v>
      </c>
      <c r="Q8" s="1"/>
      <c r="R8" s="1"/>
      <c r="S8" s="1"/>
      <c r="T8" s="1"/>
      <c r="U8" s="1"/>
      <c r="V8" s="1"/>
      <c r="W8" s="1"/>
      <c r="X8" s="1"/>
      <c r="Y8" s="1"/>
      <c r="Z8" s="1"/>
      <c r="AC8" s="3"/>
      <c r="AD8" s="3"/>
      <c r="AE8" s="3"/>
      <c r="AF8" s="3"/>
      <c r="AG8" s="3"/>
    </row>
    <row r="9" spans="1:33" x14ac:dyDescent="0.2">
      <c r="A9" s="1">
        <v>8</v>
      </c>
      <c r="B9" s="1" t="s">
        <v>48</v>
      </c>
      <c r="C9" s="1">
        <v>80</v>
      </c>
      <c r="D9" s="1" t="s">
        <v>56</v>
      </c>
      <c r="E9" s="1" t="s">
        <v>94</v>
      </c>
      <c r="F9" s="1">
        <v>0.32390000000000002</v>
      </c>
      <c r="G9" s="4">
        <v>4.7116611809210171E-4</v>
      </c>
      <c r="H9" s="4">
        <v>3.5002778477353634E-2</v>
      </c>
      <c r="I9" s="4">
        <v>6.7009179108641098E-2</v>
      </c>
      <c r="J9" s="4">
        <v>5.3551458211211083E-5</v>
      </c>
      <c r="K9" s="4">
        <v>1.0259647910314121E-2</v>
      </c>
      <c r="L9" s="8">
        <v>0.11942971518334454</v>
      </c>
      <c r="M9" s="8">
        <v>0.19775444007549522</v>
      </c>
      <c r="N9" s="8">
        <v>0.61693157172534796</v>
      </c>
      <c r="O9" s="8">
        <v>-3.4768281551136025E-4</v>
      </c>
      <c r="P9" s="8">
        <v>1.4692895227465174E-2</v>
      </c>
      <c r="Q9" s="1"/>
      <c r="R9" s="1"/>
      <c r="S9" s="1"/>
      <c r="T9" s="1"/>
      <c r="U9" s="1"/>
      <c r="V9" s="1"/>
      <c r="W9" s="1"/>
      <c r="X9" s="1"/>
      <c r="Y9" s="1"/>
      <c r="Z9" s="1"/>
      <c r="AC9" s="3"/>
      <c r="AD9" s="3"/>
      <c r="AE9" s="3"/>
      <c r="AF9" s="3"/>
      <c r="AG9" s="3"/>
    </row>
    <row r="10" spans="1:33" x14ac:dyDescent="0.2">
      <c r="A10" s="1">
        <v>9</v>
      </c>
      <c r="B10" s="1" t="s">
        <v>48</v>
      </c>
      <c r="C10" s="1">
        <v>80</v>
      </c>
      <c r="D10" s="1" t="s">
        <v>56</v>
      </c>
      <c r="E10" s="1" t="s">
        <v>94</v>
      </c>
      <c r="F10" s="1">
        <v>0.33650000000000002</v>
      </c>
      <c r="G10" s="4">
        <v>1.2381772109142178E-3</v>
      </c>
      <c r="H10" s="4">
        <v>7.1626091983679169E-2</v>
      </c>
      <c r="I10" s="4">
        <v>7.4403814205994234E-2</v>
      </c>
      <c r="J10" s="4">
        <v>1.8010724388199925E-4</v>
      </c>
      <c r="K10" s="4">
        <v>2.2090425133277958E-2</v>
      </c>
      <c r="L10" s="8">
        <v>0.26839811289550253</v>
      </c>
      <c r="M10" s="8">
        <v>0.23888278074190694</v>
      </c>
      <c r="N10" s="8">
        <v>1.0484300925343952</v>
      </c>
      <c r="O10" s="8">
        <v>-1.008214370197462E-5</v>
      </c>
      <c r="P10" s="8">
        <v>7.1509675143332271E-2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C10" s="3"/>
      <c r="AD10" s="3"/>
      <c r="AE10" s="3"/>
      <c r="AF10" s="3"/>
      <c r="AG10" s="3"/>
    </row>
    <row r="11" spans="1:33" x14ac:dyDescent="0.2">
      <c r="A11" s="1">
        <v>10</v>
      </c>
      <c r="B11" s="1" t="s">
        <v>48</v>
      </c>
      <c r="C11" s="1">
        <v>200</v>
      </c>
      <c r="D11" s="1" t="s">
        <v>31</v>
      </c>
      <c r="E11" s="1" t="s">
        <v>94</v>
      </c>
      <c r="F11" s="1">
        <v>0.1108</v>
      </c>
      <c r="G11" s="4">
        <v>8.0482833631887497E-3</v>
      </c>
      <c r="H11" s="4">
        <v>8.3437902972490832E-2</v>
      </c>
      <c r="I11" s="4">
        <v>0.2005202531947422</v>
      </c>
      <c r="J11" s="4">
        <v>1.3875081994501476E-4</v>
      </c>
      <c r="K11" s="4">
        <v>2.7951433456958209E-2</v>
      </c>
      <c r="L11" s="8">
        <v>0.5284174411166237</v>
      </c>
      <c r="M11" s="8">
        <v>6.6014919422102984</v>
      </c>
      <c r="N11" s="8">
        <v>2.9872384197650903</v>
      </c>
      <c r="O11" s="8">
        <v>-2.0276818229558291E-4</v>
      </c>
      <c r="P11" s="8">
        <v>8.9540033300957222E-2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C11" s="3"/>
      <c r="AD11" s="3"/>
      <c r="AE11" s="3"/>
      <c r="AF11" s="3"/>
      <c r="AG11" s="3"/>
    </row>
    <row r="12" spans="1:33" x14ac:dyDescent="0.2">
      <c r="A12" s="1">
        <v>11</v>
      </c>
      <c r="B12" s="1" t="s">
        <v>48</v>
      </c>
      <c r="C12" s="1">
        <v>200</v>
      </c>
      <c r="D12" s="1" t="s">
        <v>31</v>
      </c>
      <c r="E12" s="1" t="s">
        <v>94</v>
      </c>
      <c r="F12" s="1">
        <v>0.1741</v>
      </c>
      <c r="G12" s="4">
        <v>8.8085525991262955E-4</v>
      </c>
      <c r="H12" s="4">
        <v>9.8190640571871504E-2</v>
      </c>
      <c r="I12" s="4">
        <v>0.13227788932824081</v>
      </c>
      <c r="J12" s="4">
        <v>3.9111045647486042E-4</v>
      </c>
      <c r="K12" s="4">
        <v>2.3938477785085979E-2</v>
      </c>
      <c r="L12" s="8">
        <v>0.31911943282290811</v>
      </c>
      <c r="M12" s="8">
        <v>2.8156500139388339</v>
      </c>
      <c r="N12" s="8">
        <v>3.2899181310700807</v>
      </c>
      <c r="O12" s="8">
        <v>5.840706191619098E-4</v>
      </c>
      <c r="P12" s="8">
        <v>6.9932219028476267E-2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C12" s="3"/>
      <c r="AD12" s="3"/>
      <c r="AE12" s="3"/>
      <c r="AF12" s="3"/>
      <c r="AG12" s="3"/>
    </row>
    <row r="13" spans="1:33" x14ac:dyDescent="0.2">
      <c r="A13" s="1">
        <v>12</v>
      </c>
      <c r="B13" s="1" t="s">
        <v>48</v>
      </c>
      <c r="C13" s="1">
        <v>200</v>
      </c>
      <c r="D13" s="1" t="s">
        <v>31</v>
      </c>
      <c r="E13" s="1" t="s">
        <v>94</v>
      </c>
      <c r="F13" s="1">
        <v>0.13239999999999999</v>
      </c>
      <c r="G13" s="4">
        <v>2.4663937751631154E-3</v>
      </c>
      <c r="H13" s="4">
        <v>0.10954256786005265</v>
      </c>
      <c r="I13" s="4">
        <v>0.17064164679838031</v>
      </c>
      <c r="J13" s="4">
        <v>2.3657435884513183E-4</v>
      </c>
      <c r="K13" s="4">
        <v>3.3508963096827021E-2</v>
      </c>
      <c r="L13" s="8">
        <v>0.30139922202289576</v>
      </c>
      <c r="M13" s="8">
        <v>0.98481458245942521</v>
      </c>
      <c r="N13" s="8">
        <v>3.0881759819941998</v>
      </c>
      <c r="O13" s="8">
        <v>-7.5778965681547682E-4</v>
      </c>
      <c r="P13" s="8">
        <v>0.1031765583099766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C13" s="3"/>
      <c r="AD13" s="3"/>
      <c r="AE13" s="3"/>
      <c r="AF13" s="3"/>
      <c r="AG13" s="3"/>
    </row>
    <row r="14" spans="1:33" x14ac:dyDescent="0.2">
      <c r="A14" s="1">
        <v>13</v>
      </c>
      <c r="B14" s="1" t="s">
        <v>49</v>
      </c>
      <c r="C14" s="1">
        <v>80</v>
      </c>
      <c r="D14" s="1" t="s">
        <v>57</v>
      </c>
      <c r="E14" s="1" t="s">
        <v>94</v>
      </c>
      <c r="F14" s="1">
        <v>0.25800000000000001</v>
      </c>
      <c r="G14" s="4">
        <v>5.3426912262499846E-4</v>
      </c>
      <c r="H14" s="4">
        <v>3.4589362553488275E-2</v>
      </c>
      <c r="I14" s="4">
        <v>7.6580793937273725E-2</v>
      </c>
      <c r="J14" s="4">
        <v>2.6761975046827587E-5</v>
      </c>
      <c r="K14" s="4">
        <v>9.378992831941416E-3</v>
      </c>
      <c r="L14" s="8">
        <v>0.13650459279577673</v>
      </c>
      <c r="M14" s="8">
        <v>6.7687145784382799E-2</v>
      </c>
      <c r="N14" s="8">
        <v>2.1024726567146277</v>
      </c>
      <c r="O14" s="8">
        <v>1.81164973221486E-4</v>
      </c>
      <c r="P14" s="8">
        <v>0.20493574993642907</v>
      </c>
      <c r="Q14" s="1"/>
      <c r="R14" s="1"/>
      <c r="S14" s="1"/>
      <c r="T14" s="1"/>
      <c r="U14" s="1"/>
      <c r="V14" s="1"/>
      <c r="W14" s="1"/>
      <c r="X14" s="1"/>
      <c r="Y14" s="1"/>
      <c r="Z14" s="1"/>
      <c r="AC14" s="3"/>
      <c r="AD14" s="3"/>
      <c r="AE14" s="3"/>
      <c r="AF14" s="3"/>
      <c r="AG14" s="3"/>
    </row>
    <row r="15" spans="1:33" x14ac:dyDescent="0.2">
      <c r="A15" s="1">
        <v>14</v>
      </c>
      <c r="B15" s="1" t="s">
        <v>49</v>
      </c>
      <c r="C15" s="1">
        <v>80</v>
      </c>
      <c r="D15" s="1" t="s">
        <v>57</v>
      </c>
      <c r="E15" s="1" t="s">
        <v>94</v>
      </c>
      <c r="F15" s="1">
        <v>0.29349999999999998</v>
      </c>
      <c r="G15" s="4">
        <v>4.0993674904796776E-4</v>
      </c>
      <c r="H15" s="4">
        <v>2.6680949719297582E-2</v>
      </c>
      <c r="I15" s="4">
        <v>6.9112321788828562E-2</v>
      </c>
      <c r="J15" s="4">
        <v>-1.4024067776964108E-5</v>
      </c>
      <c r="K15" s="4">
        <v>9.1427373459357641E-3</v>
      </c>
      <c r="L15" s="8">
        <v>0.12236213652743101</v>
      </c>
      <c r="M15" s="8">
        <v>6.3416595255444741E-2</v>
      </c>
      <c r="N15" s="8">
        <v>2.0635124226464057</v>
      </c>
      <c r="O15" s="8">
        <v>6.7915705986819761E-5</v>
      </c>
      <c r="P15" s="8">
        <v>0.21170289062858436</v>
      </c>
      <c r="Q15" s="1"/>
      <c r="R15" s="1"/>
      <c r="S15" s="1"/>
      <c r="T15" s="1"/>
      <c r="U15" s="1"/>
      <c r="V15" s="1"/>
      <c r="W15" s="1"/>
      <c r="X15" s="1"/>
      <c r="Y15" s="1"/>
      <c r="Z15" s="1"/>
      <c r="AC15" s="3"/>
      <c r="AD15" s="3"/>
      <c r="AE15" s="3"/>
      <c r="AF15" s="3"/>
      <c r="AG15" s="3"/>
    </row>
    <row r="16" spans="1:33" x14ac:dyDescent="0.2">
      <c r="A16" s="1">
        <v>15</v>
      </c>
      <c r="B16" s="1" t="s">
        <v>49</v>
      </c>
      <c r="C16" s="1">
        <v>80</v>
      </c>
      <c r="D16" s="1" t="s">
        <v>57</v>
      </c>
      <c r="E16" s="1" t="s">
        <v>94</v>
      </c>
      <c r="F16" s="1">
        <v>0.28949999999999998</v>
      </c>
      <c r="G16" s="4">
        <v>6.4244208958313649E-4</v>
      </c>
      <c r="H16" s="4">
        <v>3.8817894312900662E-2</v>
      </c>
      <c r="I16" s="4">
        <v>7.876113538590665E-2</v>
      </c>
      <c r="J16" s="4">
        <v>-7.4974652855720972E-5</v>
      </c>
      <c r="K16" s="4">
        <v>9.7504192791886529E-3</v>
      </c>
      <c r="L16" s="8">
        <v>0.13093181140763005</v>
      </c>
      <c r="M16" s="8">
        <v>6.1999699365509954E-2</v>
      </c>
      <c r="N16" s="8">
        <v>1.7757957013728809</v>
      </c>
      <c r="O16" s="8">
        <v>9.3240146135659382E-5</v>
      </c>
      <c r="P16" s="8">
        <v>0.21681943234834203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C16" s="3"/>
      <c r="AD16" s="3"/>
      <c r="AE16" s="3"/>
      <c r="AF16" s="3"/>
      <c r="AG16" s="3"/>
    </row>
    <row r="17" spans="1:33" x14ac:dyDescent="0.2">
      <c r="A17" s="1">
        <v>16</v>
      </c>
      <c r="B17" s="1" t="s">
        <v>49</v>
      </c>
      <c r="C17" s="1">
        <v>200</v>
      </c>
      <c r="D17" s="1" t="s">
        <v>33</v>
      </c>
      <c r="E17" s="1" t="s">
        <v>94</v>
      </c>
      <c r="F17" s="1">
        <v>0.17</v>
      </c>
      <c r="G17" s="4">
        <v>1.3059699138508771E-3</v>
      </c>
      <c r="H17" s="4">
        <v>7.053434514903241E-2</v>
      </c>
      <c r="I17" s="4">
        <v>0.1353594376578979</v>
      </c>
      <c r="J17" s="4">
        <v>1.50504236049165E-4</v>
      </c>
      <c r="K17" s="4">
        <v>1.9734195873733811E-2</v>
      </c>
      <c r="L17" s="8">
        <v>0.38988487994749238</v>
      </c>
      <c r="M17" s="8">
        <v>0.54583060680145223</v>
      </c>
      <c r="N17" s="8">
        <v>6.9798981269249829</v>
      </c>
      <c r="O17" s="8">
        <v>1.5791176571099946E-4</v>
      </c>
      <c r="P17" s="8">
        <v>0.56641969061065933</v>
      </c>
      <c r="Q17" s="1"/>
      <c r="R17" s="1"/>
      <c r="S17" s="1"/>
      <c r="T17" s="1"/>
      <c r="U17" s="1"/>
      <c r="V17" s="1"/>
      <c r="W17" s="1"/>
      <c r="X17" s="1"/>
      <c r="Y17" s="1"/>
      <c r="Z17" s="1"/>
      <c r="AC17" s="3"/>
      <c r="AD17" s="3"/>
      <c r="AE17" s="3"/>
      <c r="AF17" s="3"/>
      <c r="AG17" s="3"/>
    </row>
    <row r="18" spans="1:33" x14ac:dyDescent="0.2">
      <c r="A18" s="1">
        <v>17</v>
      </c>
      <c r="B18" s="1" t="s">
        <v>49</v>
      </c>
      <c r="C18" s="1">
        <v>200</v>
      </c>
      <c r="D18" s="1" t="s">
        <v>33</v>
      </c>
      <c r="E18" s="1" t="s">
        <v>94</v>
      </c>
      <c r="F18" s="1">
        <v>0.15870000000000001</v>
      </c>
      <c r="G18" s="4">
        <v>9.9217278588964323E-4</v>
      </c>
      <c r="H18" s="4">
        <v>4.6784101878210235E-2</v>
      </c>
      <c r="I18" s="4">
        <v>0.11924300369657111</v>
      </c>
      <c r="J18" s="4">
        <v>1.7471314126568251E-4</v>
      </c>
      <c r="K18" s="4">
        <v>1.5758531577900251E-2</v>
      </c>
      <c r="L18" s="8">
        <v>0.28912752715028167</v>
      </c>
      <c r="M18" s="8">
        <v>0.41408076917552183</v>
      </c>
      <c r="N18" s="8">
        <v>8.5400463172624956</v>
      </c>
      <c r="O18" s="8">
        <v>1.5134487734540982E-4</v>
      </c>
      <c r="P18" s="8">
        <v>0.60659892426877682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C18" s="3"/>
      <c r="AD18" s="3"/>
      <c r="AE18" s="3"/>
      <c r="AF18" s="3"/>
      <c r="AG18" s="3"/>
    </row>
    <row r="19" spans="1:33" x14ac:dyDescent="0.2">
      <c r="A19" s="1">
        <v>18</v>
      </c>
      <c r="B19" s="1" t="s">
        <v>49</v>
      </c>
      <c r="C19" s="1">
        <v>200</v>
      </c>
      <c r="D19" s="1" t="s">
        <v>33</v>
      </c>
      <c r="E19" s="1" t="s">
        <v>94</v>
      </c>
      <c r="F19" s="1">
        <v>0.18379999999999999</v>
      </c>
      <c r="G19" s="4">
        <v>1.3539738331860474E-3</v>
      </c>
      <c r="H19" s="4">
        <v>7.5280393924651134E-2</v>
      </c>
      <c r="I19" s="4">
        <v>9.37645380680769E-2</v>
      </c>
      <c r="J19" s="4">
        <v>9.1097332021615739E-5</v>
      </c>
      <c r="K19" s="4">
        <v>1.939453272833053E-2</v>
      </c>
      <c r="L19" s="8">
        <v>0.23975135230205874</v>
      </c>
      <c r="M19" s="8">
        <v>0.29733745268941408</v>
      </c>
      <c r="N19" s="8">
        <v>5.3584597404338847</v>
      </c>
      <c r="O19" s="8">
        <v>1.4170508650229282E-4</v>
      </c>
      <c r="P19" s="8">
        <v>0.56212771474620293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C19" s="3"/>
      <c r="AD19" s="3"/>
      <c r="AE19" s="3"/>
      <c r="AF19" s="3"/>
      <c r="AG19" s="3"/>
    </row>
    <row r="20" spans="1:33" x14ac:dyDescent="0.2">
      <c r="A20" s="1">
        <v>19</v>
      </c>
      <c r="B20" s="1" t="s">
        <v>50</v>
      </c>
      <c r="C20" s="1">
        <v>80</v>
      </c>
      <c r="D20" s="1" t="s">
        <v>50</v>
      </c>
      <c r="E20" s="1" t="s">
        <v>94</v>
      </c>
      <c r="F20" s="1">
        <v>0.27389999999999998</v>
      </c>
      <c r="G20" s="4">
        <v>8.1939565446768512E-4</v>
      </c>
      <c r="H20" s="4">
        <v>0.10390689441278374</v>
      </c>
      <c r="I20" s="4">
        <v>0.12504092624921415</v>
      </c>
      <c r="J20" s="4">
        <v>7.9007993976417052E-4</v>
      </c>
      <c r="K20" s="4">
        <v>5.1461034737611613E-2</v>
      </c>
      <c r="L20" s="8">
        <v>0.25354450414329249</v>
      </c>
      <c r="M20" s="8">
        <v>1.1900951534463966</v>
      </c>
      <c r="N20" s="8">
        <v>21.139720201226837</v>
      </c>
      <c r="O20" s="8">
        <v>1.5728253066501423E-2</v>
      </c>
      <c r="P20" s="8">
        <v>0.20784208610785546</v>
      </c>
      <c r="Q20" s="1"/>
      <c r="R20" s="1"/>
      <c r="S20" s="1"/>
      <c r="T20" s="1"/>
      <c r="U20" s="1"/>
      <c r="V20" s="1"/>
      <c r="W20" s="1"/>
      <c r="X20" s="1"/>
      <c r="Y20" s="1"/>
      <c r="Z20" s="1"/>
      <c r="AC20" s="3"/>
      <c r="AD20" s="3"/>
      <c r="AE20" s="3"/>
      <c r="AF20" s="3"/>
      <c r="AG20" s="3"/>
    </row>
    <row r="21" spans="1:33" x14ac:dyDescent="0.2">
      <c r="A21" s="1">
        <v>20</v>
      </c>
      <c r="B21" s="1" t="s">
        <v>50</v>
      </c>
      <c r="C21" s="1">
        <v>80</v>
      </c>
      <c r="D21" s="1" t="s">
        <v>50</v>
      </c>
      <c r="E21" s="1" t="s">
        <v>94</v>
      </c>
      <c r="F21" s="1">
        <v>0.29060000000000002</v>
      </c>
      <c r="G21" s="4">
        <v>7.6075493410315343E-4</v>
      </c>
      <c r="H21" s="4">
        <v>5.2962267801607982E-2</v>
      </c>
      <c r="I21" s="4">
        <v>0.10712985526511017</v>
      </c>
      <c r="J21" s="4">
        <v>4.4582857898655575E-4</v>
      </c>
      <c r="K21" s="4">
        <v>2.6601921609119394E-2</v>
      </c>
      <c r="L21" s="8">
        <v>0.28164111291234234</v>
      </c>
      <c r="M21" s="8">
        <v>1.3338683662230042</v>
      </c>
      <c r="N21" s="8">
        <v>20.726115193822707</v>
      </c>
      <c r="O21" s="8">
        <v>1.5284983702861214E-2</v>
      </c>
      <c r="P21" s="8">
        <v>0.20937945269351271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C21" s="3"/>
      <c r="AD21" s="3"/>
      <c r="AE21" s="3"/>
      <c r="AF21" s="3"/>
      <c r="AG21" s="3"/>
    </row>
    <row r="22" spans="1:33" x14ac:dyDescent="0.2">
      <c r="A22" s="1">
        <v>21</v>
      </c>
      <c r="B22" s="1" t="s">
        <v>50</v>
      </c>
      <c r="C22" s="1">
        <v>80</v>
      </c>
      <c r="D22" s="1" t="s">
        <v>50</v>
      </c>
      <c r="E22" s="1" t="s">
        <v>94</v>
      </c>
      <c r="F22" s="1">
        <v>0.19289999999999999</v>
      </c>
      <c r="G22" s="4">
        <v>5.5595488331263961E-4</v>
      </c>
      <c r="H22" s="4">
        <v>6.3142025917796815E-2</v>
      </c>
      <c r="I22" s="4">
        <v>0.1218778624023841</v>
      </c>
      <c r="J22" s="4">
        <v>8.9113125641721936E-4</v>
      </c>
      <c r="K22" s="4">
        <v>2.9543403248799803E-2</v>
      </c>
      <c r="L22" s="8">
        <v>0.27518059510952725</v>
      </c>
      <c r="M22" s="8">
        <v>1.1777647036257795</v>
      </c>
      <c r="N22" s="8">
        <v>22.118448685729856</v>
      </c>
      <c r="O22" s="8">
        <v>1.5122385639612164E-2</v>
      </c>
      <c r="P22" s="8">
        <v>0.19809883534021464</v>
      </c>
      <c r="Q22" s="1"/>
      <c r="R22" s="1"/>
      <c r="S22" s="1"/>
      <c r="T22" s="1"/>
      <c r="U22" s="1"/>
      <c r="V22" s="1"/>
      <c r="W22" s="1"/>
      <c r="X22" s="1"/>
      <c r="Y22" s="1"/>
      <c r="Z22" s="1"/>
      <c r="AC22" s="3"/>
      <c r="AD22" s="3"/>
      <c r="AE22" s="3"/>
      <c r="AF22" s="3"/>
      <c r="AG22" s="3"/>
    </row>
    <row r="23" spans="1:33" x14ac:dyDescent="0.2">
      <c r="A23" s="1">
        <v>22</v>
      </c>
      <c r="B23" s="1" t="s">
        <v>51</v>
      </c>
      <c r="C23" s="1">
        <v>80</v>
      </c>
      <c r="D23" s="1" t="s">
        <v>51</v>
      </c>
      <c r="E23" s="1" t="s">
        <v>94</v>
      </c>
      <c r="F23" s="1">
        <v>8.5800000000000001E-2</v>
      </c>
      <c r="G23" s="4">
        <v>3.5024121863321297E-3</v>
      </c>
      <c r="H23" s="4">
        <v>0.37300859699241906</v>
      </c>
      <c r="I23" s="4">
        <v>0.30761128455708275</v>
      </c>
      <c r="J23" s="4">
        <v>3.5179176378050743E-4</v>
      </c>
      <c r="K23" s="4">
        <v>0.11527923625875336</v>
      </c>
      <c r="L23" s="8">
        <v>0.4428813685924336</v>
      </c>
      <c r="M23" s="8">
        <v>0.58322685061847201</v>
      </c>
      <c r="N23" s="8">
        <v>5.7713668666404896</v>
      </c>
      <c r="O23" s="8">
        <v>-8.7332911999663985E-4</v>
      </c>
      <c r="P23" s="8">
        <v>0.13665079916186362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C23" s="3"/>
      <c r="AD23" s="3"/>
      <c r="AE23" s="3"/>
      <c r="AF23" s="3"/>
      <c r="AG23" s="3"/>
    </row>
    <row r="24" spans="1:33" x14ac:dyDescent="0.2">
      <c r="A24" s="1">
        <v>23</v>
      </c>
      <c r="B24" s="1" t="s">
        <v>51</v>
      </c>
      <c r="C24" s="1">
        <v>80</v>
      </c>
      <c r="D24" s="1" t="s">
        <v>51</v>
      </c>
      <c r="E24" s="1" t="s">
        <v>94</v>
      </c>
      <c r="F24" s="1">
        <v>7.9399999999999998E-2</v>
      </c>
      <c r="G24" s="4">
        <v>2.2956442667011116E-3</v>
      </c>
      <c r="H24" s="4">
        <v>0.18011313020712844</v>
      </c>
      <c r="I24" s="4">
        <v>0.25098612306970658</v>
      </c>
      <c r="J24" s="4">
        <v>2.8248527870707908E-4</v>
      </c>
      <c r="K24" s="4">
        <v>3.5942198999956612E-2</v>
      </c>
      <c r="L24" s="8">
        <v>0.44030765650470538</v>
      </c>
      <c r="M24" s="8">
        <v>0.59307936095430225</v>
      </c>
      <c r="N24" s="8">
        <v>4.6559783209533636</v>
      </c>
      <c r="O24" s="8">
        <v>-1.3549342580317257E-3</v>
      </c>
      <c r="P24" s="8">
        <v>8.1559868968974561E-2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C24" s="3"/>
      <c r="AD24" s="3"/>
      <c r="AE24" s="3"/>
      <c r="AF24" s="3"/>
      <c r="AG24" s="3"/>
    </row>
    <row r="25" spans="1:33" x14ac:dyDescent="0.2">
      <c r="A25" s="1">
        <v>24</v>
      </c>
      <c r="B25" s="1" t="s">
        <v>51</v>
      </c>
      <c r="C25" s="1">
        <v>80</v>
      </c>
      <c r="D25" s="1" t="s">
        <v>51</v>
      </c>
      <c r="E25" s="1" t="s">
        <v>94</v>
      </c>
      <c r="F25" s="1">
        <v>8.1199999999999994E-2</v>
      </c>
      <c r="G25" s="4">
        <v>4.7440211847378858E-3</v>
      </c>
      <c r="H25" s="4">
        <v>0.42497186146724969</v>
      </c>
      <c r="I25" s="4">
        <v>0.33949969435833599</v>
      </c>
      <c r="J25" s="4">
        <v>7.4914501902642507E-4</v>
      </c>
      <c r="K25" s="4">
        <v>0.12148524087465389</v>
      </c>
      <c r="L25" s="8">
        <v>0.39910259250149999</v>
      </c>
      <c r="M25" s="8">
        <v>0.55887379584396435</v>
      </c>
      <c r="N25" s="8">
        <v>2.7105758103866786</v>
      </c>
      <c r="O25" s="8">
        <v>-1.5494055800286909E-3</v>
      </c>
      <c r="P25" s="8">
        <v>0.10377623735443153</v>
      </c>
      <c r="Q25" s="1"/>
      <c r="R25" s="1"/>
      <c r="S25" s="1"/>
      <c r="T25" s="1"/>
      <c r="U25" s="1"/>
      <c r="V25" s="1"/>
      <c r="W25" s="1"/>
      <c r="X25" s="1"/>
      <c r="Y25" s="1"/>
      <c r="Z25" s="1"/>
      <c r="AC25" s="3"/>
      <c r="AD25" s="3"/>
      <c r="AE25" s="3"/>
      <c r="AF25" s="3"/>
      <c r="AG25" s="3"/>
    </row>
    <row r="26" spans="1:33" x14ac:dyDescent="0.2">
      <c r="A26" s="1">
        <v>25</v>
      </c>
      <c r="B26" s="1" t="s">
        <v>35</v>
      </c>
      <c r="C26" s="1">
        <v>80</v>
      </c>
      <c r="D26" s="1" t="s">
        <v>35</v>
      </c>
      <c r="E26" s="1" t="s">
        <v>94</v>
      </c>
      <c r="F26" s="1">
        <v>0.23330000000000001</v>
      </c>
      <c r="G26" s="4">
        <v>1.7632270249649789E-3</v>
      </c>
      <c r="H26" s="4">
        <v>0.18231963844211507</v>
      </c>
      <c r="I26" s="4">
        <v>0.13604504444465909</v>
      </c>
      <c r="J26" s="4">
        <v>-9.1720312938193706E-5</v>
      </c>
      <c r="K26" s="4">
        <v>5.7844785200490731E-2</v>
      </c>
      <c r="L26" s="8">
        <v>1.3931433496285253</v>
      </c>
      <c r="M26" s="8">
        <v>5.8441973154031379E-2</v>
      </c>
      <c r="N26" s="8">
        <v>1.6280114932181353</v>
      </c>
      <c r="O26" s="8">
        <v>6.4786804581027399E-4</v>
      </c>
      <c r="P26" s="8">
        <v>5.1959193774655417E-2</v>
      </c>
      <c r="Q26" s="1"/>
      <c r="R26" s="1"/>
      <c r="S26" s="1"/>
      <c r="T26" s="1"/>
      <c r="U26" s="1"/>
      <c r="V26" s="1"/>
      <c r="W26" s="1"/>
      <c r="X26" s="1"/>
      <c r="Y26" s="1"/>
      <c r="Z26" s="1"/>
      <c r="AC26" s="3"/>
      <c r="AD26" s="3"/>
      <c r="AE26" s="3"/>
      <c r="AF26" s="3"/>
      <c r="AG26" s="3"/>
    </row>
    <row r="27" spans="1:33" x14ac:dyDescent="0.2">
      <c r="A27" s="1">
        <v>26</v>
      </c>
      <c r="B27" s="1" t="s">
        <v>35</v>
      </c>
      <c r="C27" s="1">
        <v>80</v>
      </c>
      <c r="D27" s="1" t="s">
        <v>35</v>
      </c>
      <c r="E27" s="1" t="s">
        <v>94</v>
      </c>
      <c r="F27" s="1">
        <v>0.17080000000000001</v>
      </c>
      <c r="G27" s="4">
        <v>2.3096355521931918E-3</v>
      </c>
      <c r="H27" s="4">
        <v>0.15095541379114388</v>
      </c>
      <c r="I27" s="4">
        <v>0.14750650584917188</v>
      </c>
      <c r="J27" s="4">
        <v>2.5485738891481142E-4</v>
      </c>
      <c r="K27" s="4">
        <v>4.4284211514400727E-2</v>
      </c>
      <c r="L27" s="8">
        <v>1.6797711152699704</v>
      </c>
      <c r="M27" s="8">
        <v>4.1089901657017272E-2</v>
      </c>
      <c r="N27" s="8">
        <v>1.2418425506228923</v>
      </c>
      <c r="O27" s="8">
        <v>-5.6892294793746423E-4</v>
      </c>
      <c r="P27" s="8">
        <v>4.7733516242849654E-2</v>
      </c>
      <c r="Q27" s="1"/>
      <c r="R27" s="1"/>
      <c r="S27" s="1"/>
      <c r="T27" s="1"/>
      <c r="U27" s="1"/>
      <c r="V27" s="1"/>
      <c r="W27" s="1"/>
      <c r="X27" s="1"/>
      <c r="Y27" s="1"/>
      <c r="Z27" s="1"/>
      <c r="AC27" s="3"/>
      <c r="AD27" s="3"/>
      <c r="AE27" s="3"/>
      <c r="AF27" s="3"/>
      <c r="AG27" s="3"/>
    </row>
    <row r="28" spans="1:33" x14ac:dyDescent="0.2">
      <c r="A28" s="1">
        <v>27</v>
      </c>
      <c r="B28" s="1" t="s">
        <v>35</v>
      </c>
      <c r="C28" s="1">
        <v>80</v>
      </c>
      <c r="D28" s="1" t="s">
        <v>35</v>
      </c>
      <c r="E28" s="1" t="s">
        <v>94</v>
      </c>
      <c r="F28" s="1">
        <v>0.15840000000000001</v>
      </c>
      <c r="G28" s="4">
        <v>2.2894450801336529E-3</v>
      </c>
      <c r="H28" s="4">
        <v>0.19307352682033385</v>
      </c>
      <c r="I28" s="4">
        <v>0.1780198942094994</v>
      </c>
      <c r="J28" s="4">
        <v>2.0174657902190189E-4</v>
      </c>
      <c r="K28" s="4">
        <v>5.6630940137681239E-2</v>
      </c>
      <c r="L28" s="8">
        <v>1.7817058219452218</v>
      </c>
      <c r="M28" s="8">
        <v>5.0442800208035418E-2</v>
      </c>
      <c r="N28" s="8">
        <v>1.3158308153656115</v>
      </c>
      <c r="O28" s="8">
        <v>-2.5570349946331248E-4</v>
      </c>
      <c r="P28" s="8">
        <v>4.1527497899315341E-2</v>
      </c>
      <c r="Q28" s="1"/>
      <c r="R28" s="1"/>
      <c r="S28" s="1"/>
      <c r="T28" s="1"/>
      <c r="U28" s="1"/>
      <c r="V28" s="1"/>
      <c r="W28" s="1"/>
      <c r="X28" s="1"/>
      <c r="Y28" s="1"/>
      <c r="Z28" s="1"/>
      <c r="AC28" s="3"/>
      <c r="AD28" s="3"/>
      <c r="AE28" s="3"/>
      <c r="AF28" s="3"/>
      <c r="AG28" s="3"/>
    </row>
    <row r="29" spans="1:33" x14ac:dyDescent="0.2">
      <c r="A29" s="1">
        <v>28</v>
      </c>
      <c r="B29" s="1" t="s">
        <v>36</v>
      </c>
      <c r="C29" s="1">
        <v>80</v>
      </c>
      <c r="D29" s="1" t="s">
        <v>36</v>
      </c>
      <c r="E29" s="1" t="s">
        <v>95</v>
      </c>
      <c r="F29" s="1">
        <v>0.19089999999999999</v>
      </c>
      <c r="G29" s="4">
        <v>4.6020797706597644E-2</v>
      </c>
      <c r="H29" s="4">
        <v>0.57193496365420604</v>
      </c>
      <c r="I29" s="4">
        <v>0.63818165641930236</v>
      </c>
      <c r="J29" s="4">
        <v>8.4078068525032749E-3</v>
      </c>
      <c r="K29" s="4">
        <v>0.11917981576460389</v>
      </c>
      <c r="L29" s="8">
        <v>3.4023129304900732</v>
      </c>
      <c r="M29" s="8">
        <v>1.7255001324485912</v>
      </c>
      <c r="N29" s="8">
        <v>18.906561647844423</v>
      </c>
      <c r="O29" s="8">
        <v>5.7195668804163186E-3</v>
      </c>
      <c r="P29" s="8">
        <v>2.8168428348292616</v>
      </c>
      <c r="Q29" s="1"/>
      <c r="R29" s="1"/>
      <c r="S29" s="1"/>
      <c r="T29" s="1"/>
      <c r="U29" s="1"/>
      <c r="V29" s="1"/>
      <c r="W29" s="1"/>
      <c r="X29" s="1"/>
      <c r="Y29" s="1"/>
      <c r="Z29" s="1"/>
      <c r="AC29" s="3"/>
      <c r="AD29" s="3"/>
      <c r="AE29" s="3"/>
      <c r="AF29" s="3"/>
      <c r="AG29" s="3"/>
    </row>
    <row r="30" spans="1:33" x14ac:dyDescent="0.2">
      <c r="A30" s="1">
        <v>29</v>
      </c>
      <c r="B30" s="1" t="s">
        <v>36</v>
      </c>
      <c r="C30" s="1">
        <v>80</v>
      </c>
      <c r="D30" s="1" t="s">
        <v>36</v>
      </c>
      <c r="E30" s="1" t="s">
        <v>95</v>
      </c>
      <c r="F30" s="1">
        <v>0.2122</v>
      </c>
      <c r="G30" s="4">
        <v>6.7150159641498758E-2</v>
      </c>
      <c r="H30" s="4">
        <v>0.49323944266958486</v>
      </c>
      <c r="I30" s="4">
        <v>0.57979115353259147</v>
      </c>
      <c r="J30" s="4">
        <v>2.2155409629948088E-2</v>
      </c>
      <c r="K30" s="4">
        <v>0.10714499832716912</v>
      </c>
      <c r="L30" s="8">
        <v>7.9443879342665458</v>
      </c>
      <c r="M30" s="8">
        <v>4.5121173110718944</v>
      </c>
      <c r="N30" s="8">
        <v>37.350405976037131</v>
      </c>
      <c r="O30" s="8">
        <v>1.9627635219343971E-2</v>
      </c>
      <c r="P30" s="8">
        <v>7.0785630116646567</v>
      </c>
      <c r="Q30" s="1"/>
      <c r="R30" s="1"/>
      <c r="S30" s="1"/>
      <c r="T30" s="1"/>
      <c r="U30" s="1"/>
      <c r="V30" s="1"/>
      <c r="W30" s="1"/>
      <c r="X30" s="1"/>
      <c r="Y30" s="1"/>
      <c r="Z30" s="1"/>
      <c r="AC30" s="3"/>
      <c r="AD30" s="3"/>
      <c r="AE30" s="3"/>
      <c r="AF30" s="3"/>
      <c r="AG30" s="3"/>
    </row>
    <row r="31" spans="1:33" x14ac:dyDescent="0.2">
      <c r="A31" s="1">
        <v>30</v>
      </c>
      <c r="B31" s="1" t="s">
        <v>36</v>
      </c>
      <c r="C31" s="1">
        <v>80</v>
      </c>
      <c r="D31" s="1" t="s">
        <v>36</v>
      </c>
      <c r="E31" s="1" t="s">
        <v>95</v>
      </c>
      <c r="F31" s="1">
        <v>0.18740000000000001</v>
      </c>
      <c r="G31" s="4">
        <v>5.2501348529453103E-2</v>
      </c>
      <c r="H31" s="4">
        <v>1.1560979497214745</v>
      </c>
      <c r="I31" s="4">
        <v>1.0059328034742987</v>
      </c>
      <c r="J31" s="4">
        <v>8.6610322839597836E-3</v>
      </c>
      <c r="K31" s="4">
        <v>0.36995980155624891</v>
      </c>
      <c r="L31" s="8">
        <v>3.1603358749858752</v>
      </c>
      <c r="M31" s="8">
        <v>1.5189047000722602</v>
      </c>
      <c r="N31" s="8">
        <v>15.687154146880887</v>
      </c>
      <c r="O31" s="8">
        <v>7.5843250084502555E-3</v>
      </c>
      <c r="P31" s="8">
        <v>2.6296707224527585</v>
      </c>
      <c r="Q31" s="1"/>
      <c r="R31" s="1"/>
      <c r="S31" s="1"/>
      <c r="T31" s="1"/>
      <c r="U31" s="1"/>
      <c r="V31" s="1"/>
      <c r="W31" s="1"/>
      <c r="X31" s="1"/>
      <c r="Y31" s="1"/>
      <c r="Z31" s="1"/>
      <c r="AC31" s="3"/>
      <c r="AD31" s="3"/>
      <c r="AE31" s="3"/>
      <c r="AF31" s="3"/>
      <c r="AG31" s="3"/>
    </row>
    <row r="32" spans="1:33" x14ac:dyDescent="0.2">
      <c r="A32" s="1">
        <v>31</v>
      </c>
      <c r="B32" s="1" t="s">
        <v>36</v>
      </c>
      <c r="C32" s="1">
        <v>200</v>
      </c>
      <c r="D32" s="1" t="s">
        <v>37</v>
      </c>
      <c r="E32" s="1" t="s">
        <v>95</v>
      </c>
      <c r="F32" s="1">
        <v>7.6899999999999996E-2</v>
      </c>
      <c r="G32" s="4">
        <v>9.9802726492525293E-2</v>
      </c>
      <c r="H32" s="4">
        <v>1.0658008859378865</v>
      </c>
      <c r="I32" s="4">
        <v>1.1063915832835451</v>
      </c>
      <c r="J32" s="4">
        <v>2.0519820125827457E-2</v>
      </c>
      <c r="K32" s="4">
        <v>0.21808462448712382</v>
      </c>
      <c r="L32" s="8">
        <v>4.8936889436491295</v>
      </c>
      <c r="M32" s="8">
        <v>6.3625408392234855</v>
      </c>
      <c r="N32" s="8">
        <v>54.882325839729127</v>
      </c>
      <c r="O32" s="8">
        <v>1.6950862841726175E-2</v>
      </c>
      <c r="P32" s="8">
        <v>4.8261078389624714</v>
      </c>
      <c r="Q32" s="1"/>
      <c r="R32" s="1"/>
      <c r="S32" s="1"/>
      <c r="T32" s="1"/>
      <c r="U32" s="1"/>
      <c r="V32" s="1"/>
      <c r="W32" s="1"/>
      <c r="X32" s="1"/>
      <c r="Y32" s="1"/>
      <c r="Z32" s="1"/>
      <c r="AC32" s="3"/>
      <c r="AD32" s="3"/>
      <c r="AE32" s="3"/>
      <c r="AF32" s="3"/>
      <c r="AG32" s="3"/>
    </row>
    <row r="33" spans="1:33" x14ac:dyDescent="0.2">
      <c r="A33" s="1">
        <v>32</v>
      </c>
      <c r="B33" s="1" t="s">
        <v>36</v>
      </c>
      <c r="C33" s="1">
        <v>200</v>
      </c>
      <c r="D33" s="1" t="s">
        <v>37</v>
      </c>
      <c r="E33" s="1" t="s">
        <v>95</v>
      </c>
      <c r="F33" s="1">
        <v>4.82E-2</v>
      </c>
      <c r="G33" s="4">
        <v>7.5299701099741004E-2</v>
      </c>
      <c r="H33" s="4">
        <v>1.2192557323222419</v>
      </c>
      <c r="I33" s="4">
        <v>1.3144097556541767</v>
      </c>
      <c r="J33" s="4">
        <v>1.2167626877492654E-2</v>
      </c>
      <c r="K33" s="4">
        <v>0.39604178275015134</v>
      </c>
      <c r="L33" s="8">
        <v>3.6813272363455893</v>
      </c>
      <c r="M33" s="8">
        <v>2.4730851416925312</v>
      </c>
      <c r="N33" s="8">
        <v>50.86163457183342</v>
      </c>
      <c r="O33" s="8">
        <v>3.106419997521797E-3</v>
      </c>
      <c r="P33" s="8">
        <v>3.2474100205704275</v>
      </c>
      <c r="Q33" s="1"/>
      <c r="R33" s="1"/>
      <c r="S33" s="1"/>
      <c r="T33" s="1"/>
      <c r="U33" s="1"/>
      <c r="V33" s="1"/>
      <c r="W33" s="1"/>
      <c r="X33" s="1"/>
      <c r="Y33" s="1"/>
      <c r="Z33" s="1"/>
      <c r="AC33" s="3"/>
      <c r="AD33" s="3"/>
      <c r="AE33" s="3"/>
      <c r="AF33" s="3"/>
      <c r="AG33" s="3"/>
    </row>
    <row r="34" spans="1:33" x14ac:dyDescent="0.2">
      <c r="A34" s="1">
        <v>33</v>
      </c>
      <c r="B34" s="1" t="s">
        <v>36</v>
      </c>
      <c r="C34" s="1">
        <v>200</v>
      </c>
      <c r="D34" s="1" t="s">
        <v>37</v>
      </c>
      <c r="E34" s="1" t="s">
        <v>95</v>
      </c>
      <c r="F34" s="1">
        <v>5.96E-2</v>
      </c>
      <c r="G34" s="4">
        <v>0.15342111461791913</v>
      </c>
      <c r="H34" s="4">
        <v>2.8692277501731325</v>
      </c>
      <c r="I34" s="4">
        <v>2.3322168164595807</v>
      </c>
      <c r="J34" s="4">
        <v>1.8962518329836222E-2</v>
      </c>
      <c r="K34" s="4">
        <v>0.84070309675866184</v>
      </c>
      <c r="L34" s="8">
        <v>4.4085260005592062</v>
      </c>
      <c r="M34" s="8">
        <v>12.40742057536505</v>
      </c>
      <c r="N34" s="8">
        <v>52.924092172319291</v>
      </c>
      <c r="O34" s="8">
        <v>9.9573328067397993E-3</v>
      </c>
      <c r="P34" s="8">
        <v>4.0169687841538897</v>
      </c>
      <c r="Q34" s="1"/>
      <c r="R34" s="1"/>
      <c r="S34" s="1"/>
      <c r="T34" s="1"/>
      <c r="U34" s="1"/>
      <c r="V34" s="1"/>
      <c r="W34" s="1"/>
      <c r="X34" s="1"/>
      <c r="Y34" s="1"/>
      <c r="Z34" s="1"/>
      <c r="AC34" s="3"/>
      <c r="AD34" s="3"/>
      <c r="AE34" s="3"/>
      <c r="AF34" s="3"/>
      <c r="AG34" s="3"/>
    </row>
    <row r="35" spans="1:33" x14ac:dyDescent="0.2">
      <c r="A35" s="1">
        <v>34</v>
      </c>
      <c r="B35" s="1" t="s">
        <v>38</v>
      </c>
      <c r="C35" s="1">
        <v>80</v>
      </c>
      <c r="D35" s="1" t="s">
        <v>38</v>
      </c>
      <c r="E35" s="1" t="s">
        <v>95</v>
      </c>
      <c r="F35" s="1">
        <v>9.1200000000000003E-2</v>
      </c>
      <c r="G35" s="4">
        <v>0.18937622407145094</v>
      </c>
      <c r="H35" s="4">
        <v>2.6584340850716988</v>
      </c>
      <c r="I35" s="4">
        <v>3.0478071303232563</v>
      </c>
      <c r="J35" s="4">
        <v>3.3336076406423942E-2</v>
      </c>
      <c r="K35" s="4">
        <v>0.44433046324727515</v>
      </c>
      <c r="L35" s="8">
        <v>6.4228194725185199</v>
      </c>
      <c r="M35" s="8">
        <v>3.6539650145937168</v>
      </c>
      <c r="N35" s="8">
        <v>30.431808480643287</v>
      </c>
      <c r="O35" s="8">
        <v>1.4651853195660886E-2</v>
      </c>
      <c r="P35" s="8">
        <v>5.71903855099875</v>
      </c>
      <c r="Q35" s="1"/>
      <c r="R35" s="1"/>
      <c r="S35" s="1"/>
      <c r="T35" s="1"/>
      <c r="U35" s="1"/>
      <c r="V35" s="1"/>
      <c r="W35" s="1"/>
      <c r="X35" s="1"/>
      <c r="Y35" s="1"/>
      <c r="Z35" s="1"/>
      <c r="AC35" s="3"/>
      <c r="AD35" s="3"/>
      <c r="AE35" s="3"/>
      <c r="AF35" s="3"/>
      <c r="AG35" s="3"/>
    </row>
    <row r="36" spans="1:33" x14ac:dyDescent="0.2">
      <c r="A36" s="1">
        <v>35</v>
      </c>
      <c r="B36" s="1" t="s">
        <v>38</v>
      </c>
      <c r="C36" s="1">
        <v>80</v>
      </c>
      <c r="D36" s="1" t="s">
        <v>38</v>
      </c>
      <c r="E36" s="1" t="s">
        <v>95</v>
      </c>
      <c r="F36" s="1">
        <v>0.16009999999999999</v>
      </c>
      <c r="G36" s="4">
        <v>0.15426121090505218</v>
      </c>
      <c r="H36" s="4">
        <v>1.9571129901842899</v>
      </c>
      <c r="I36" s="4">
        <v>2.1206018262754394</v>
      </c>
      <c r="J36" s="4">
        <v>4.0561073912007611E-2</v>
      </c>
      <c r="K36" s="4">
        <v>0.41300142386735661</v>
      </c>
      <c r="L36" s="8">
        <v>7.0372172825580073</v>
      </c>
      <c r="M36" s="8">
        <v>4.5269913145166649</v>
      </c>
      <c r="N36" s="8">
        <v>33.421203920110123</v>
      </c>
      <c r="O36" s="8">
        <v>1.8038295550726172E-2</v>
      </c>
      <c r="P36" s="8">
        <v>7.1673830464559023</v>
      </c>
      <c r="Q36" s="1"/>
      <c r="R36" s="1"/>
      <c r="S36" s="1"/>
      <c r="T36" s="1"/>
      <c r="U36" s="1"/>
      <c r="V36" s="1"/>
      <c r="W36" s="1"/>
      <c r="X36" s="1"/>
      <c r="Y36" s="1"/>
      <c r="Z36" s="1"/>
      <c r="AC36" s="3"/>
      <c r="AD36" s="3"/>
      <c r="AE36" s="3"/>
      <c r="AF36" s="3"/>
      <c r="AG36" s="3"/>
    </row>
    <row r="37" spans="1:33" x14ac:dyDescent="0.2">
      <c r="A37" s="1">
        <v>36</v>
      </c>
      <c r="B37" s="1" t="s">
        <v>38</v>
      </c>
      <c r="C37" s="1">
        <v>80</v>
      </c>
      <c r="D37" s="1" t="s">
        <v>38</v>
      </c>
      <c r="E37" s="1" t="s">
        <v>95</v>
      </c>
      <c r="F37" s="1">
        <v>0.12590000000000001</v>
      </c>
      <c r="G37" s="4">
        <v>0.1603332720991773</v>
      </c>
      <c r="H37" s="4">
        <v>5.3260913919505644</v>
      </c>
      <c r="I37" s="4">
        <v>3.9280151398390357</v>
      </c>
      <c r="J37" s="4">
        <v>1.4098331575276552E-2</v>
      </c>
      <c r="K37" s="4">
        <v>1.5694540825535035</v>
      </c>
      <c r="L37" s="8">
        <v>4.1149676480383786</v>
      </c>
      <c r="M37" s="8">
        <v>2.0821343733018014</v>
      </c>
      <c r="N37" s="8">
        <v>16.540592176544202</v>
      </c>
      <c r="O37" s="8">
        <v>4.7437306791394355E-3</v>
      </c>
      <c r="P37" s="8">
        <v>3.1721938415618269</v>
      </c>
      <c r="Q37" s="1"/>
      <c r="R37" s="1"/>
      <c r="S37" s="1"/>
      <c r="T37" s="1"/>
      <c r="U37" s="1"/>
      <c r="V37" s="1"/>
      <c r="W37" s="1"/>
      <c r="X37" s="1"/>
      <c r="Y37" s="1"/>
      <c r="Z37" s="1"/>
      <c r="AC37" s="3"/>
      <c r="AD37" s="3"/>
      <c r="AE37" s="3"/>
      <c r="AF37" s="3"/>
      <c r="AG37" s="3"/>
    </row>
    <row r="38" spans="1:33" x14ac:dyDescent="0.2">
      <c r="A38" s="1">
        <v>37</v>
      </c>
      <c r="B38" s="1" t="s">
        <v>38</v>
      </c>
      <c r="C38" s="1">
        <v>200</v>
      </c>
      <c r="D38" s="1" t="s">
        <v>31</v>
      </c>
      <c r="E38" s="1" t="s">
        <v>95</v>
      </c>
      <c r="F38" s="1">
        <v>8.1199999999999994E-2</v>
      </c>
      <c r="G38" s="4">
        <v>9.6067480717693637E-2</v>
      </c>
      <c r="H38" s="4">
        <v>2.0864408515287223</v>
      </c>
      <c r="I38" s="4">
        <v>2.0856468050925736</v>
      </c>
      <c r="J38" s="4">
        <v>1.1005379917070087E-2</v>
      </c>
      <c r="K38" s="4">
        <v>0.46508390397842786</v>
      </c>
      <c r="L38" s="8">
        <v>2.8474149056283586</v>
      </c>
      <c r="M38" s="8">
        <v>1.2959417412333216</v>
      </c>
      <c r="N38" s="8">
        <v>20.395875856211639</v>
      </c>
      <c r="O38" s="8">
        <v>3.5962420029607024E-3</v>
      </c>
      <c r="P38" s="8">
        <v>1.9667815560052651</v>
      </c>
      <c r="Q38" s="1"/>
      <c r="R38" s="1"/>
      <c r="S38" s="1"/>
      <c r="T38" s="1"/>
      <c r="U38" s="1"/>
      <c r="V38" s="1"/>
      <c r="W38" s="1"/>
      <c r="X38" s="1"/>
      <c r="Y38" s="1"/>
      <c r="Z38" s="1"/>
      <c r="AC38" s="3"/>
      <c r="AD38" s="3"/>
      <c r="AE38" s="3"/>
      <c r="AF38" s="3"/>
      <c r="AG38" s="3"/>
    </row>
    <row r="39" spans="1:33" x14ac:dyDescent="0.2">
      <c r="A39" s="1">
        <v>38</v>
      </c>
      <c r="B39" s="1" t="s">
        <v>38</v>
      </c>
      <c r="C39" s="1">
        <v>200</v>
      </c>
      <c r="D39" s="1" t="s">
        <v>31</v>
      </c>
      <c r="E39" s="1" t="s">
        <v>95</v>
      </c>
      <c r="F39" s="1">
        <v>0.14649999999999999</v>
      </c>
      <c r="G39" s="4">
        <v>8.8823799413424651E-2</v>
      </c>
      <c r="H39" s="4">
        <v>1.5767466089762641</v>
      </c>
      <c r="I39" s="4">
        <v>1.6917196060989754</v>
      </c>
      <c r="J39" s="4">
        <v>1.2587231591477415E-2</v>
      </c>
      <c r="K39" s="4">
        <v>0.38128573888726736</v>
      </c>
      <c r="L39" s="8">
        <v>3.0366527553709153</v>
      </c>
      <c r="M39" s="8">
        <v>1.4629815779390603</v>
      </c>
      <c r="N39" s="8">
        <v>18.063743229074522</v>
      </c>
      <c r="O39" s="8">
        <v>4.7354897419081641E-3</v>
      </c>
      <c r="P39" s="8">
        <v>2.3243965270163551</v>
      </c>
      <c r="Q39" s="1"/>
      <c r="R39" s="1"/>
      <c r="S39" s="1"/>
      <c r="T39" s="1"/>
      <c r="U39" s="1"/>
      <c r="V39" s="1"/>
      <c r="W39" s="1"/>
      <c r="X39" s="1"/>
      <c r="Y39" s="1"/>
      <c r="Z39" s="1"/>
      <c r="AC39" s="3"/>
      <c r="AD39" s="3"/>
      <c r="AE39" s="3"/>
      <c r="AF39" s="3"/>
      <c r="AG39" s="3"/>
    </row>
    <row r="40" spans="1:33" x14ac:dyDescent="0.2">
      <c r="A40" s="1">
        <v>39</v>
      </c>
      <c r="B40" s="1" t="s">
        <v>38</v>
      </c>
      <c r="C40" s="1">
        <v>200</v>
      </c>
      <c r="D40" s="1" t="s">
        <v>31</v>
      </c>
      <c r="E40" s="1" t="s">
        <v>95</v>
      </c>
      <c r="F40" s="1">
        <v>7.1999999999999995E-2</v>
      </c>
      <c r="G40" s="4">
        <v>9.7244712623469717E-2</v>
      </c>
      <c r="H40" s="4">
        <v>5.32908056867248</v>
      </c>
      <c r="I40" s="4">
        <v>3.0917080173321252</v>
      </c>
      <c r="J40" s="4">
        <v>5.7091035929441375E-3</v>
      </c>
      <c r="K40" s="4">
        <v>2.3489748855300996</v>
      </c>
      <c r="L40" s="8">
        <v>3.4719283753379213</v>
      </c>
      <c r="M40" s="8">
        <v>1.3516638385614794</v>
      </c>
      <c r="N40" s="8">
        <v>17.764168242056165</v>
      </c>
      <c r="O40" s="8">
        <v>4.7949297733145E-3</v>
      </c>
      <c r="P40" s="8">
        <v>2.1677955950543208</v>
      </c>
      <c r="Q40" s="1"/>
      <c r="R40" s="1"/>
      <c r="S40" s="1"/>
      <c r="T40" s="1"/>
      <c r="U40" s="1"/>
      <c r="V40" s="1"/>
      <c r="W40" s="1"/>
      <c r="X40" s="1"/>
      <c r="Y40" s="1"/>
      <c r="Z40" s="1"/>
      <c r="AC40" s="3"/>
      <c r="AD40" s="3"/>
      <c r="AE40" s="3"/>
      <c r="AF40" s="3"/>
      <c r="AG40" s="3"/>
    </row>
    <row r="41" spans="1:33" x14ac:dyDescent="0.2">
      <c r="A41" s="1">
        <v>40</v>
      </c>
      <c r="B41" s="1" t="s">
        <v>34</v>
      </c>
      <c r="C41" s="1">
        <v>80</v>
      </c>
      <c r="D41" s="1" t="s">
        <v>58</v>
      </c>
      <c r="E41" s="1" t="s">
        <v>95</v>
      </c>
      <c r="F41" s="1">
        <v>0.21540000000000001</v>
      </c>
      <c r="G41" s="4">
        <v>9.7418733811234171E-2</v>
      </c>
      <c r="H41" s="4">
        <v>0.89694865620634423</v>
      </c>
      <c r="I41" s="4">
        <v>0.8907013654090935</v>
      </c>
      <c r="J41" s="4">
        <v>3.2436558471855462E-2</v>
      </c>
      <c r="K41" s="4">
        <v>0.1601612718459772</v>
      </c>
      <c r="L41" s="8">
        <v>9.3421247207866696</v>
      </c>
      <c r="M41" s="8">
        <v>6.3087760808090394</v>
      </c>
      <c r="N41" s="8">
        <v>58.197230180879252</v>
      </c>
      <c r="O41" s="8">
        <v>4.2154373851416578E-2</v>
      </c>
      <c r="P41" s="8">
        <v>10.736733658537142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C41" s="3"/>
      <c r="AD41" s="3"/>
      <c r="AE41" s="3"/>
      <c r="AF41" s="3"/>
      <c r="AG41" s="3"/>
    </row>
    <row r="42" spans="1:33" x14ac:dyDescent="0.2">
      <c r="A42" s="1">
        <v>41</v>
      </c>
      <c r="B42" s="1" t="s">
        <v>34</v>
      </c>
      <c r="C42" s="1">
        <v>80</v>
      </c>
      <c r="D42" s="1" t="s">
        <v>58</v>
      </c>
      <c r="E42" s="1" t="s">
        <v>95</v>
      </c>
      <c r="F42" s="1">
        <v>0.19270000000000001</v>
      </c>
      <c r="G42" s="4">
        <v>8.6107719665023494E-2</v>
      </c>
      <c r="H42" s="4">
        <v>0.99754393832439503</v>
      </c>
      <c r="I42" s="4">
        <v>0.91847751015116041</v>
      </c>
      <c r="J42" s="4">
        <v>1.4166125543271816E-2</v>
      </c>
      <c r="K42" s="4">
        <v>0.18859637891480291</v>
      </c>
      <c r="L42" s="8">
        <v>2.9124113138170369</v>
      </c>
      <c r="M42" s="8">
        <v>2.2965858256964866</v>
      </c>
      <c r="N42" s="8">
        <v>34.602739001907366</v>
      </c>
      <c r="O42" s="8">
        <v>2.5412847565584845E-2</v>
      </c>
      <c r="P42" s="8">
        <v>2.8017089932143642</v>
      </c>
      <c r="Q42" s="1"/>
      <c r="R42" s="1"/>
      <c r="S42" s="1"/>
      <c r="T42" s="1"/>
      <c r="U42" s="1"/>
      <c r="V42" s="1"/>
      <c r="W42" s="1"/>
      <c r="X42" s="1"/>
      <c r="Y42" s="1"/>
      <c r="Z42" s="1"/>
      <c r="AC42" s="3"/>
      <c r="AD42" s="3"/>
      <c r="AE42" s="3"/>
      <c r="AF42" s="3"/>
      <c r="AG42" s="3"/>
    </row>
    <row r="43" spans="1:33" x14ac:dyDescent="0.2">
      <c r="A43" s="1">
        <v>42</v>
      </c>
      <c r="B43" s="1" t="s">
        <v>34</v>
      </c>
      <c r="C43" s="1">
        <v>80</v>
      </c>
      <c r="D43" s="1" t="s">
        <v>58</v>
      </c>
      <c r="E43" s="1" t="s">
        <v>95</v>
      </c>
      <c r="F43" s="1">
        <v>0.18970000000000001</v>
      </c>
      <c r="G43" s="4">
        <v>0.11233268651478748</v>
      </c>
      <c r="H43" s="4">
        <v>3.7635212634559392</v>
      </c>
      <c r="I43" s="4">
        <v>2.1520545928808548</v>
      </c>
      <c r="J43" s="4">
        <v>1.157548051144542E-2</v>
      </c>
      <c r="K43" s="4">
        <v>1.4444534066883339</v>
      </c>
      <c r="L43" s="8">
        <v>2.9047111043747287</v>
      </c>
      <c r="M43" s="8">
        <v>1.7710611741499735</v>
      </c>
      <c r="N43" s="8">
        <v>32.205020357993043</v>
      </c>
      <c r="O43" s="8">
        <v>1.9596675525628781E-2</v>
      </c>
      <c r="P43" s="8">
        <v>2.4627119867469265</v>
      </c>
      <c r="Q43" s="1"/>
      <c r="R43" s="1"/>
      <c r="S43" s="1"/>
      <c r="T43" s="1"/>
      <c r="U43" s="1"/>
      <c r="V43" s="1"/>
      <c r="W43" s="1"/>
      <c r="X43" s="1"/>
      <c r="Y43" s="1"/>
      <c r="Z43" s="1"/>
      <c r="AC43" s="3"/>
      <c r="AD43" s="3"/>
      <c r="AE43" s="3"/>
      <c r="AF43" s="3"/>
      <c r="AG43" s="3"/>
    </row>
    <row r="44" spans="1:33" x14ac:dyDescent="0.2">
      <c r="A44" s="1">
        <v>43</v>
      </c>
      <c r="B44" s="1" t="s">
        <v>39</v>
      </c>
      <c r="C44" s="1">
        <v>80</v>
      </c>
      <c r="D44" s="1" t="s">
        <v>59</v>
      </c>
      <c r="E44" s="1" t="s">
        <v>95</v>
      </c>
      <c r="F44" s="1">
        <v>0.20930000000000001</v>
      </c>
      <c r="G44" s="4">
        <v>0.24913525496283828</v>
      </c>
      <c r="H44" s="4">
        <v>1.2520722968823639</v>
      </c>
      <c r="I44" s="4">
        <v>1.7630297838605966</v>
      </c>
      <c r="J44" s="4">
        <v>7.4016287507520762E-2</v>
      </c>
      <c r="K44" s="4">
        <v>-0.10148346861927522</v>
      </c>
      <c r="L44" s="8">
        <v>11.063827408142378</v>
      </c>
      <c r="M44" s="8">
        <v>7.6722988421131104</v>
      </c>
      <c r="N44" s="8">
        <v>53.837292176320446</v>
      </c>
      <c r="O44" s="8">
        <v>2.8814067325767748E-2</v>
      </c>
      <c r="P44" s="8">
        <v>14.453330050252173</v>
      </c>
      <c r="Q44" s="1"/>
      <c r="R44" s="1"/>
      <c r="S44" s="1"/>
      <c r="T44" s="1"/>
      <c r="U44" s="1"/>
      <c r="V44" s="1"/>
      <c r="W44" s="1"/>
      <c r="X44" s="1"/>
      <c r="Y44" s="1"/>
      <c r="Z44" s="1"/>
      <c r="AC44" s="3"/>
      <c r="AD44" s="3"/>
      <c r="AE44" s="3"/>
      <c r="AF44" s="3"/>
      <c r="AG44" s="3"/>
    </row>
    <row r="45" spans="1:33" x14ac:dyDescent="0.2">
      <c r="A45" s="1">
        <v>44</v>
      </c>
      <c r="B45" s="1" t="s">
        <v>39</v>
      </c>
      <c r="C45" s="1">
        <v>80</v>
      </c>
      <c r="D45" s="1" t="s">
        <v>59</v>
      </c>
      <c r="E45" s="1" t="s">
        <v>95</v>
      </c>
      <c r="F45" s="1">
        <v>0.14080000000000001</v>
      </c>
      <c r="G45" s="4">
        <v>0.25053022537256192</v>
      </c>
      <c r="H45" s="4">
        <v>2.6283779134724123</v>
      </c>
      <c r="I45" s="4">
        <v>3.4175630737053972</v>
      </c>
      <c r="J45" s="4">
        <v>3.7886631075739287E-2</v>
      </c>
      <c r="K45" s="4">
        <v>0.53979746816784213</v>
      </c>
      <c r="L45" s="8">
        <v>6.9054031942646592</v>
      </c>
      <c r="M45" s="8">
        <v>4.8528502684351276</v>
      </c>
      <c r="N45" s="8">
        <v>33.917363035200637</v>
      </c>
      <c r="O45" s="8">
        <v>1.1122651514541646E-2</v>
      </c>
      <c r="P45" s="8">
        <v>6.8195191486026978</v>
      </c>
      <c r="Q45" s="1"/>
      <c r="R45" s="1"/>
      <c r="S45" s="1"/>
      <c r="T45" s="1"/>
      <c r="U45" s="1"/>
      <c r="V45" s="1"/>
      <c r="W45" s="1"/>
      <c r="X45" s="1"/>
      <c r="Y45" s="1"/>
      <c r="Z45" s="1"/>
      <c r="AC45" s="3"/>
      <c r="AD45" s="3"/>
      <c r="AE45" s="3"/>
      <c r="AF45" s="3"/>
      <c r="AG45" s="3"/>
    </row>
    <row r="46" spans="1:33" x14ac:dyDescent="0.2">
      <c r="A46" s="1">
        <v>45</v>
      </c>
      <c r="B46" s="1" t="s">
        <v>39</v>
      </c>
      <c r="C46" s="1">
        <v>80</v>
      </c>
      <c r="D46" s="1" t="s">
        <v>59</v>
      </c>
      <c r="E46" s="1" t="s">
        <v>95</v>
      </c>
      <c r="F46" s="1">
        <v>0.12230000000000001</v>
      </c>
      <c r="G46" s="4">
        <v>0.36649027012266838</v>
      </c>
      <c r="H46" s="4">
        <v>9.8074611121784603</v>
      </c>
      <c r="I46" s="4">
        <v>8.5642395709817158</v>
      </c>
      <c r="J46" s="4">
        <v>3.6668222857136563E-2</v>
      </c>
      <c r="K46" s="4">
        <v>3.0841675303042693</v>
      </c>
      <c r="L46" s="8">
        <v>9.2090677501128866</v>
      </c>
      <c r="M46" s="8">
        <v>5.2368836108912431</v>
      </c>
      <c r="N46" s="8">
        <v>41.532984821141945</v>
      </c>
      <c r="O46" s="8">
        <v>1.4717881661359254E-2</v>
      </c>
      <c r="P46" s="8">
        <v>8.5701407035293702</v>
      </c>
      <c r="Q46" s="1"/>
      <c r="R46" s="1"/>
      <c r="S46" s="1"/>
      <c r="T46" s="1"/>
      <c r="U46" s="1"/>
      <c r="V46" s="1"/>
      <c r="W46" s="1"/>
      <c r="X46" s="1"/>
      <c r="Y46" s="1"/>
      <c r="Z46" s="1"/>
      <c r="AC46" s="3"/>
      <c r="AD46" s="3"/>
      <c r="AE46" s="3"/>
      <c r="AF46" s="3"/>
      <c r="AG46" s="3"/>
    </row>
    <row r="47" spans="1:33" x14ac:dyDescent="0.2">
      <c r="A47" s="1">
        <v>46</v>
      </c>
      <c r="B47" s="1" t="s">
        <v>40</v>
      </c>
      <c r="C47" s="1">
        <v>80</v>
      </c>
      <c r="D47" s="1" t="s">
        <v>60</v>
      </c>
      <c r="E47" s="1" t="s">
        <v>95</v>
      </c>
      <c r="F47" s="1">
        <v>0.24049999999999999</v>
      </c>
      <c r="G47" s="4">
        <v>2.9996336273989854E-2</v>
      </c>
      <c r="H47" s="4">
        <v>0.70042516379410114</v>
      </c>
      <c r="I47" s="4">
        <v>0.65120511120692282</v>
      </c>
      <c r="J47" s="4">
        <v>2.5701428436311837E-3</v>
      </c>
      <c r="K47" s="4">
        <v>0.16994170556663191</v>
      </c>
      <c r="L47" s="8">
        <v>2.6338966583079917</v>
      </c>
      <c r="M47" s="8">
        <v>0.47270529137077055</v>
      </c>
      <c r="N47" s="8">
        <v>3.3103591732428148</v>
      </c>
      <c r="O47" s="8">
        <v>4.2305053247482954E-4</v>
      </c>
      <c r="P47" s="8">
        <v>0.46138422359928905</v>
      </c>
      <c r="Q47" s="1"/>
      <c r="R47" s="1"/>
      <c r="S47" s="1"/>
      <c r="T47" s="1"/>
      <c r="U47" s="1"/>
      <c r="V47" s="1"/>
      <c r="W47" s="1"/>
      <c r="X47" s="1"/>
      <c r="Y47" s="1"/>
      <c r="Z47" s="1"/>
      <c r="AC47" s="3"/>
      <c r="AD47" s="3"/>
      <c r="AE47" s="3"/>
      <c r="AF47" s="3"/>
      <c r="AG47" s="3"/>
    </row>
    <row r="48" spans="1:33" x14ac:dyDescent="0.2">
      <c r="A48" s="1">
        <v>47</v>
      </c>
      <c r="B48" s="1" t="s">
        <v>40</v>
      </c>
      <c r="C48" s="1">
        <v>80</v>
      </c>
      <c r="D48" s="1" t="s">
        <v>60</v>
      </c>
      <c r="E48" s="1" t="s">
        <v>95</v>
      </c>
      <c r="F48" s="1">
        <v>0.14680000000000001</v>
      </c>
      <c r="G48" s="4">
        <v>2.526272357202871E-2</v>
      </c>
      <c r="H48" s="4">
        <v>0.91415766677702004</v>
      </c>
      <c r="I48" s="4">
        <v>0.60862403703828405</v>
      </c>
      <c r="J48" s="4">
        <v>1.1674277168605876E-3</v>
      </c>
      <c r="K48" s="4">
        <v>0.28302506565527064</v>
      </c>
      <c r="L48" s="8">
        <v>2.7664420808968528</v>
      </c>
      <c r="M48" s="8">
        <v>0.40956918920572266</v>
      </c>
      <c r="N48" s="8">
        <v>3.6599220520476288</v>
      </c>
      <c r="O48" s="8">
        <v>8.1259291006323235E-5</v>
      </c>
      <c r="P48" s="8">
        <v>0.41396792326019966</v>
      </c>
      <c r="Q48" s="1"/>
      <c r="R48" s="1"/>
      <c r="S48" s="1"/>
      <c r="T48" s="1"/>
      <c r="U48" s="1"/>
      <c r="V48" s="1"/>
      <c r="W48" s="1"/>
      <c r="X48" s="1"/>
      <c r="Y48" s="1"/>
      <c r="Z48" s="1"/>
      <c r="AC48" s="3"/>
      <c r="AD48" s="3"/>
      <c r="AE48" s="3"/>
      <c r="AF48" s="3"/>
      <c r="AG48" s="3"/>
    </row>
    <row r="49" spans="1:33" x14ac:dyDescent="0.2">
      <c r="A49" s="1">
        <v>48</v>
      </c>
      <c r="B49" s="1" t="s">
        <v>40</v>
      </c>
      <c r="C49" s="1">
        <v>80</v>
      </c>
      <c r="D49" s="1" t="s">
        <v>60</v>
      </c>
      <c r="E49" s="1" t="s">
        <v>95</v>
      </c>
      <c r="F49" s="1">
        <v>0.1701</v>
      </c>
      <c r="G49" s="4">
        <v>3.3651234935863215E-2</v>
      </c>
      <c r="H49" s="4">
        <v>1.5097278439728967</v>
      </c>
      <c r="I49" s="4">
        <v>0.79462297703057971</v>
      </c>
      <c r="J49" s="4">
        <v>1.0058298817416389E-3</v>
      </c>
      <c r="K49" s="4">
        <v>0.6626453892190669</v>
      </c>
      <c r="L49" s="8">
        <v>2.9130803317164022</v>
      </c>
      <c r="M49" s="8">
        <v>0.47345254842691353</v>
      </c>
      <c r="N49" s="8">
        <v>4.2308211966505995</v>
      </c>
      <c r="O49" s="8">
        <v>4.8251260295365612E-4</v>
      </c>
      <c r="P49" s="8">
        <v>0.47220563762058199</v>
      </c>
      <c r="Q49" s="1"/>
      <c r="R49" s="1"/>
      <c r="S49" s="1"/>
      <c r="T49" s="1"/>
      <c r="U49" s="1"/>
      <c r="V49" s="1"/>
      <c r="W49" s="1"/>
      <c r="X49" s="1"/>
      <c r="Y49" s="1"/>
      <c r="Z49" s="1"/>
      <c r="AC49" s="3"/>
      <c r="AD49" s="3"/>
      <c r="AE49" s="3"/>
      <c r="AF49" s="3"/>
      <c r="AG49" s="3"/>
    </row>
    <row r="50" spans="1:33" x14ac:dyDescent="0.2">
      <c r="A50" s="1">
        <v>49</v>
      </c>
      <c r="B50" s="1" t="s">
        <v>28</v>
      </c>
      <c r="C50" s="1">
        <v>80</v>
      </c>
      <c r="D50" s="1" t="s">
        <v>55</v>
      </c>
      <c r="E50" s="1" t="s">
        <v>96</v>
      </c>
      <c r="F50" s="1">
        <v>0.27350000000000002</v>
      </c>
      <c r="G50" s="4">
        <v>8.3312668649181576E-2</v>
      </c>
      <c r="H50" s="4">
        <v>1.2688712524883858</v>
      </c>
      <c r="I50" s="4">
        <v>1.1862923556479699</v>
      </c>
      <c r="J50" s="4">
        <v>1.2703065742493554E-2</v>
      </c>
      <c r="K50" s="4">
        <v>0.23853050062527653</v>
      </c>
      <c r="L50" s="8">
        <v>0.86073403971751272</v>
      </c>
      <c r="M50" s="8">
        <v>1.1258055137986946</v>
      </c>
      <c r="N50" s="8">
        <v>27.742296933728881</v>
      </c>
      <c r="O50" s="8">
        <v>1.1424402611567934E-3</v>
      </c>
      <c r="P50" s="8">
        <v>0.69700426968903273</v>
      </c>
      <c r="Q50" s="1"/>
      <c r="R50" s="1"/>
      <c r="S50" s="1"/>
      <c r="T50" s="1"/>
      <c r="U50" s="1"/>
      <c r="V50" s="1"/>
      <c r="W50" s="1"/>
      <c r="X50" s="1"/>
      <c r="Y50" s="1"/>
      <c r="Z50" s="1"/>
      <c r="AC50" s="3"/>
      <c r="AD50" s="3"/>
      <c r="AE50" s="3"/>
      <c r="AF50" s="3"/>
      <c r="AG50" s="3"/>
    </row>
    <row r="51" spans="1:33" x14ac:dyDescent="0.2">
      <c r="A51" s="1">
        <v>50</v>
      </c>
      <c r="B51" s="1" t="s">
        <v>28</v>
      </c>
      <c r="C51" s="1">
        <v>80</v>
      </c>
      <c r="D51" s="1" t="s">
        <v>55</v>
      </c>
      <c r="E51" s="1" t="s">
        <v>96</v>
      </c>
      <c r="F51" s="1">
        <v>0.29360000000000003</v>
      </c>
      <c r="G51" s="4">
        <v>6.2126261459742392E-2</v>
      </c>
      <c r="H51" s="4">
        <v>0.81256279200212422</v>
      </c>
      <c r="I51" s="4">
        <v>0.79895198599299633</v>
      </c>
      <c r="J51" s="4">
        <v>6.5470114166259908E-3</v>
      </c>
      <c r="K51" s="4">
        <v>0.212787504397558</v>
      </c>
      <c r="L51" s="8">
        <v>0.72469235613688576</v>
      </c>
      <c r="M51" s="8">
        <v>1.0722183659753133</v>
      </c>
      <c r="N51" s="8">
        <v>26.543429282140561</v>
      </c>
      <c r="O51" s="8">
        <v>5.822228864081657E-4</v>
      </c>
      <c r="P51" s="8">
        <v>0.57331222889256739</v>
      </c>
      <c r="Q51" s="1"/>
      <c r="R51" s="1"/>
      <c r="S51" s="1"/>
      <c r="T51" s="1"/>
      <c r="U51" s="1"/>
      <c r="V51" s="1"/>
      <c r="W51" s="1"/>
      <c r="X51" s="1"/>
      <c r="Y51" s="1"/>
      <c r="Z51" s="1"/>
      <c r="AC51" s="3"/>
      <c r="AD51" s="3"/>
      <c r="AE51" s="3"/>
      <c r="AF51" s="3"/>
      <c r="AG51" s="3"/>
    </row>
    <row r="52" spans="1:33" x14ac:dyDescent="0.2">
      <c r="A52" s="1">
        <v>51</v>
      </c>
      <c r="B52" s="1" t="s">
        <v>28</v>
      </c>
      <c r="C52" s="1">
        <v>80</v>
      </c>
      <c r="D52" s="1" t="s">
        <v>55</v>
      </c>
      <c r="E52" s="1" t="s">
        <v>96</v>
      </c>
      <c r="F52" s="1">
        <v>0.19689999999999999</v>
      </c>
      <c r="G52" s="4">
        <v>0.10381998022542674</v>
      </c>
      <c r="H52" s="4">
        <v>1.9093678609268117</v>
      </c>
      <c r="I52" s="4">
        <v>1.4240102763398397</v>
      </c>
      <c r="J52" s="4">
        <v>5.4031283632523545E-3</v>
      </c>
      <c r="K52" s="4">
        <v>0.66044486383821099</v>
      </c>
      <c r="L52" s="8">
        <v>0.95608645399379033</v>
      </c>
      <c r="M52" s="8">
        <v>0.8923529722511504</v>
      </c>
      <c r="N52" s="8">
        <v>28.716083113197257</v>
      </c>
      <c r="O52" s="8">
        <v>1.3373408119144326E-4</v>
      </c>
      <c r="P52" s="8">
        <v>0.60499951566046628</v>
      </c>
      <c r="Q52" s="1"/>
      <c r="R52" s="1"/>
      <c r="S52" s="1"/>
      <c r="T52" s="1"/>
      <c r="U52" s="1"/>
      <c r="V52" s="1"/>
      <c r="W52" s="1"/>
      <c r="X52" s="1"/>
      <c r="Y52" s="1"/>
      <c r="Z52" s="1"/>
      <c r="AC52" s="3"/>
      <c r="AD52" s="3"/>
      <c r="AE52" s="3"/>
      <c r="AF52" s="3"/>
      <c r="AG52" s="3"/>
    </row>
    <row r="53" spans="1:33" x14ac:dyDescent="0.2">
      <c r="A53" s="1">
        <v>52</v>
      </c>
      <c r="B53" s="1" t="s">
        <v>28</v>
      </c>
      <c r="C53" s="1">
        <v>200</v>
      </c>
      <c r="D53" s="1" t="s">
        <v>41</v>
      </c>
      <c r="E53" s="1" t="s">
        <v>96</v>
      </c>
      <c r="F53" s="1">
        <v>0.34429999999999999</v>
      </c>
      <c r="G53" s="4">
        <v>3.3102607512810502E-2</v>
      </c>
      <c r="H53" s="4">
        <v>0.60233380032250838</v>
      </c>
      <c r="I53" s="4">
        <v>0.43725963896448128</v>
      </c>
      <c r="J53" s="4">
        <v>3.194000166894554E-3</v>
      </c>
      <c r="K53" s="4">
        <v>0.14629280962701019</v>
      </c>
      <c r="L53" s="8">
        <v>0.5973374000095103</v>
      </c>
      <c r="M53" s="8">
        <v>7.1697204286695699</v>
      </c>
      <c r="N53" s="8">
        <v>33.777942705254695</v>
      </c>
      <c r="O53" s="8">
        <v>9.0629371740412142E-4</v>
      </c>
      <c r="P53" s="8">
        <v>0.47723315260460275</v>
      </c>
      <c r="Q53" s="1"/>
      <c r="R53" s="1"/>
      <c r="S53" s="1"/>
      <c r="T53" s="1"/>
      <c r="U53" s="1"/>
      <c r="V53" s="1"/>
      <c r="W53" s="1"/>
      <c r="X53" s="1"/>
      <c r="Y53" s="1"/>
      <c r="Z53" s="1"/>
      <c r="AC53" s="3"/>
      <c r="AD53" s="3"/>
      <c r="AE53" s="3"/>
      <c r="AF53" s="3"/>
      <c r="AG53" s="3"/>
    </row>
    <row r="54" spans="1:33" x14ac:dyDescent="0.2">
      <c r="A54" s="1">
        <v>53</v>
      </c>
      <c r="B54" s="1" t="s">
        <v>28</v>
      </c>
      <c r="C54" s="1">
        <v>200</v>
      </c>
      <c r="D54" s="1" t="s">
        <v>41</v>
      </c>
      <c r="E54" s="1" t="s">
        <v>96</v>
      </c>
      <c r="F54" s="1">
        <v>0.48159999999999997</v>
      </c>
      <c r="G54" s="4">
        <v>4.011635654206834E-2</v>
      </c>
      <c r="H54" s="4">
        <v>0.51831910853855534</v>
      </c>
      <c r="I54" s="4">
        <v>0.50907649008321121</v>
      </c>
      <c r="J54" s="4">
        <v>6.4862704284268085E-3</v>
      </c>
      <c r="K54" s="4">
        <v>0.11667752798197573</v>
      </c>
      <c r="L54" s="8">
        <v>0.70441621150313738</v>
      </c>
      <c r="M54" s="8">
        <v>1.3497683001203387</v>
      </c>
      <c r="N54" s="8">
        <v>33.1847161488</v>
      </c>
      <c r="O54" s="8">
        <v>1.3661326137368647E-3</v>
      </c>
      <c r="P54" s="8">
        <v>0.59871978200591058</v>
      </c>
      <c r="Q54" s="1"/>
      <c r="R54" s="1"/>
      <c r="S54" s="1"/>
      <c r="T54" s="1"/>
      <c r="U54" s="1"/>
      <c r="V54" s="1"/>
      <c r="W54" s="1"/>
      <c r="X54" s="1"/>
      <c r="Y54" s="1"/>
      <c r="Z54" s="1"/>
      <c r="AC54" s="3"/>
      <c r="AD54" s="3"/>
      <c r="AE54" s="3"/>
      <c r="AF54" s="3"/>
      <c r="AG54" s="3"/>
    </row>
    <row r="55" spans="1:33" x14ac:dyDescent="0.2">
      <c r="A55" s="1">
        <v>54</v>
      </c>
      <c r="B55" s="1" t="s">
        <v>28</v>
      </c>
      <c r="C55" s="1">
        <v>200</v>
      </c>
      <c r="D55" s="1" t="s">
        <v>41</v>
      </c>
      <c r="E55" s="1" t="s">
        <v>96</v>
      </c>
      <c r="F55" s="1">
        <v>0.34189999999999998</v>
      </c>
      <c r="G55" s="4">
        <v>4.2181358932631176E-2</v>
      </c>
      <c r="H55" s="4">
        <v>0.80869384602953709</v>
      </c>
      <c r="I55" s="4">
        <v>0.45918764660667938</v>
      </c>
      <c r="J55" s="4">
        <v>5.4697458537170058E-3</v>
      </c>
      <c r="K55" s="4">
        <v>0.27262293027188544</v>
      </c>
      <c r="L55" s="8">
        <v>0.70323364034366831</v>
      </c>
      <c r="M55" s="8">
        <v>1.1167874163233227</v>
      </c>
      <c r="N55" s="8">
        <v>35.847038296426732</v>
      </c>
      <c r="O55" s="8">
        <v>3.8257320940514219E-4</v>
      </c>
      <c r="P55" s="8">
        <v>0.53828045918162748</v>
      </c>
      <c r="Q55" s="1"/>
      <c r="R55" s="1"/>
      <c r="S55" s="1"/>
      <c r="T55" s="1"/>
      <c r="U55" s="1"/>
      <c r="V55" s="1"/>
      <c r="W55" s="1"/>
      <c r="X55" s="1"/>
      <c r="Y55" s="1"/>
      <c r="Z55" s="1"/>
      <c r="AC55" s="3"/>
      <c r="AD55" s="3"/>
      <c r="AE55" s="3"/>
      <c r="AF55" s="3"/>
      <c r="AG55" s="3"/>
    </row>
    <row r="56" spans="1:33" x14ac:dyDescent="0.2">
      <c r="A56" s="1">
        <v>55</v>
      </c>
      <c r="B56" s="1" t="s">
        <v>38</v>
      </c>
      <c r="C56" s="1">
        <v>80</v>
      </c>
      <c r="D56" s="1" t="s">
        <v>30</v>
      </c>
      <c r="E56" s="1" t="s">
        <v>96</v>
      </c>
      <c r="F56" s="1">
        <v>0.27700000000000002</v>
      </c>
      <c r="G56" s="4">
        <v>9.5280697855740934E-2</v>
      </c>
      <c r="H56" s="4">
        <v>1.7371086113660879</v>
      </c>
      <c r="I56" s="4">
        <v>1.6362635717403518</v>
      </c>
      <c r="J56" s="4">
        <v>1.2655567692984475E-2</v>
      </c>
      <c r="K56" s="4">
        <v>0.27691952037000561</v>
      </c>
      <c r="L56" s="8">
        <v>0.92353973682863499</v>
      </c>
      <c r="M56" s="8">
        <v>0.44463409139250859</v>
      </c>
      <c r="N56" s="8">
        <v>4.132192750896043</v>
      </c>
      <c r="O56" s="8">
        <v>5.374692935781433E-4</v>
      </c>
      <c r="P56" s="8">
        <v>0.59457836937281472</v>
      </c>
      <c r="Q56" s="1"/>
      <c r="R56" s="1"/>
      <c r="S56" s="1"/>
      <c r="T56" s="1"/>
      <c r="U56" s="1"/>
      <c r="V56" s="1"/>
      <c r="W56" s="1"/>
      <c r="X56" s="1"/>
      <c r="Y56" s="1"/>
      <c r="Z56" s="1"/>
      <c r="AC56" s="3"/>
      <c r="AD56" s="3"/>
      <c r="AE56" s="3"/>
      <c r="AF56" s="3"/>
      <c r="AG56" s="3"/>
    </row>
    <row r="57" spans="1:33" x14ac:dyDescent="0.2">
      <c r="A57" s="1">
        <v>56</v>
      </c>
      <c r="B57" s="1" t="s">
        <v>38</v>
      </c>
      <c r="C57" s="1">
        <v>80</v>
      </c>
      <c r="D57" s="1" t="s">
        <v>30</v>
      </c>
      <c r="E57" s="1" t="s">
        <v>96</v>
      </c>
      <c r="F57" s="1">
        <v>0.36409999999999998</v>
      </c>
      <c r="G57" s="4">
        <v>9.1769652743975416E-2</v>
      </c>
      <c r="H57" s="4">
        <v>2.2780072973698449</v>
      </c>
      <c r="I57" s="4">
        <v>1.9963520510721995</v>
      </c>
      <c r="J57" s="4">
        <v>1.0325774802689969E-2</v>
      </c>
      <c r="K57" s="4">
        <v>0.45033691925918612</v>
      </c>
      <c r="L57" s="8">
        <v>1.0706846055942434</v>
      </c>
      <c r="M57" s="8">
        <v>0.43778917849891213</v>
      </c>
      <c r="N57" s="8">
        <v>4.2642148449500219</v>
      </c>
      <c r="O57" s="8">
        <v>1.0879836366130763E-3</v>
      </c>
      <c r="P57" s="8">
        <v>0.63225488883420711</v>
      </c>
      <c r="Q57" s="1"/>
      <c r="R57" s="1"/>
      <c r="S57" s="1"/>
      <c r="T57" s="1"/>
      <c r="U57" s="1"/>
      <c r="V57" s="1"/>
      <c r="W57" s="1"/>
      <c r="X57" s="1"/>
      <c r="Y57" s="1"/>
      <c r="Z57" s="1"/>
      <c r="AC57" s="3"/>
      <c r="AD57" s="3"/>
      <c r="AE57" s="3"/>
      <c r="AF57" s="3"/>
      <c r="AG57" s="3"/>
    </row>
    <row r="58" spans="1:33" x14ac:dyDescent="0.2">
      <c r="A58" s="1">
        <v>57</v>
      </c>
      <c r="B58" s="1" t="s">
        <v>38</v>
      </c>
      <c r="C58" s="1">
        <v>80</v>
      </c>
      <c r="D58" s="1" t="s">
        <v>30</v>
      </c>
      <c r="E58" s="1" t="s">
        <v>96</v>
      </c>
      <c r="F58" s="1">
        <v>0.2893</v>
      </c>
      <c r="G58" s="4">
        <v>9.4148897093199999E-2</v>
      </c>
      <c r="H58" s="4">
        <v>3.6470599833635391</v>
      </c>
      <c r="I58" s="4">
        <v>2.3914308836440936</v>
      </c>
      <c r="J58" s="4">
        <v>7.7741727353442822E-3</v>
      </c>
      <c r="K58" s="4">
        <v>0.93089412779744862</v>
      </c>
      <c r="L58" s="8">
        <v>1.3806843212945765</v>
      </c>
      <c r="M58" s="8">
        <v>0.44032005915615136</v>
      </c>
      <c r="N58" s="8">
        <v>4.9322106827168648</v>
      </c>
      <c r="O58" s="8">
        <v>4.3749156225448291E-4</v>
      </c>
      <c r="P58" s="8">
        <v>0.6315841835010384</v>
      </c>
      <c r="Q58" s="1"/>
      <c r="R58" s="1"/>
      <c r="S58" s="1"/>
      <c r="T58" s="1"/>
      <c r="U58" s="1"/>
      <c r="V58" s="1"/>
      <c r="W58" s="1"/>
      <c r="X58" s="1"/>
      <c r="Y58" s="1"/>
      <c r="Z58" s="1"/>
      <c r="AC58" s="3"/>
      <c r="AD58" s="3"/>
      <c r="AE58" s="3"/>
      <c r="AF58" s="3"/>
      <c r="AG58" s="3"/>
    </row>
    <row r="59" spans="1:33" x14ac:dyDescent="0.2">
      <c r="A59" s="1">
        <v>58</v>
      </c>
      <c r="B59" s="1" t="s">
        <v>42</v>
      </c>
      <c r="C59" s="1">
        <v>80</v>
      </c>
      <c r="D59" s="1" t="s">
        <v>32</v>
      </c>
      <c r="E59" s="1" t="s">
        <v>96</v>
      </c>
      <c r="F59" s="1">
        <v>0.21690000000000001</v>
      </c>
      <c r="G59" s="4">
        <v>3.705007454614187E-2</v>
      </c>
      <c r="H59" s="4">
        <v>0.82279387202884546</v>
      </c>
      <c r="I59" s="4">
        <v>0.72113744326251061</v>
      </c>
      <c r="J59" s="4">
        <v>2.1655405415941104E-3</v>
      </c>
      <c r="K59" s="4">
        <v>0.1818426205158527</v>
      </c>
      <c r="L59" s="8">
        <v>0.44970014443459194</v>
      </c>
      <c r="M59" s="8">
        <v>0.25552553509064446</v>
      </c>
      <c r="N59" s="8">
        <v>1.8227960394787277</v>
      </c>
      <c r="O59" s="8">
        <v>5.3602615809060993E-4</v>
      </c>
      <c r="P59" s="8">
        <v>0.23803026451922824</v>
      </c>
      <c r="Q59" s="1"/>
      <c r="R59" s="1"/>
      <c r="S59" s="1"/>
      <c r="T59" s="1"/>
      <c r="U59" s="1"/>
      <c r="V59" s="1"/>
      <c r="W59" s="1"/>
      <c r="X59" s="1"/>
      <c r="Y59" s="1"/>
      <c r="Z59" s="1"/>
      <c r="AC59" s="3"/>
      <c r="AD59" s="3"/>
      <c r="AE59" s="3"/>
      <c r="AF59" s="3"/>
      <c r="AG59" s="3"/>
    </row>
    <row r="60" spans="1:33" x14ac:dyDescent="0.2">
      <c r="A60" s="1">
        <v>59</v>
      </c>
      <c r="B60" s="1" t="s">
        <v>42</v>
      </c>
      <c r="C60" s="1">
        <v>80</v>
      </c>
      <c r="D60" s="1" t="s">
        <v>32</v>
      </c>
      <c r="E60" s="1" t="s">
        <v>96</v>
      </c>
      <c r="F60" s="1">
        <v>0.34</v>
      </c>
      <c r="G60" s="4">
        <v>3.6417217393463701E-2</v>
      </c>
      <c r="H60" s="4">
        <v>1.3684244096382352</v>
      </c>
      <c r="I60" s="4">
        <v>0.64762418287809087</v>
      </c>
      <c r="J60" s="4">
        <v>1.042198217010089E-3</v>
      </c>
      <c r="K60" s="4">
        <v>0.81899421425902352</v>
      </c>
      <c r="L60" s="8">
        <v>0.63188877062612026</v>
      </c>
      <c r="M60" s="8">
        <v>0.23362945629593382</v>
      </c>
      <c r="N60" s="8">
        <v>1.7465879700136324</v>
      </c>
      <c r="O60" s="8">
        <v>-1.0654787312669381E-4</v>
      </c>
      <c r="P60" s="8">
        <v>0.27712000746719734</v>
      </c>
      <c r="Q60" s="1"/>
      <c r="R60" s="1"/>
      <c r="S60" s="1"/>
      <c r="T60" s="1"/>
      <c r="U60" s="1"/>
      <c r="V60" s="1"/>
      <c r="W60" s="1"/>
      <c r="X60" s="1"/>
      <c r="Y60" s="1"/>
      <c r="Z60" s="1"/>
      <c r="AC60" s="3"/>
      <c r="AD60" s="3"/>
      <c r="AE60" s="3"/>
      <c r="AF60" s="3"/>
      <c r="AG60" s="3"/>
    </row>
    <row r="61" spans="1:33" x14ac:dyDescent="0.2">
      <c r="A61" s="1">
        <v>60</v>
      </c>
      <c r="B61" s="1" t="s">
        <v>42</v>
      </c>
      <c r="C61" s="1">
        <v>80</v>
      </c>
      <c r="D61" s="1" t="s">
        <v>32</v>
      </c>
      <c r="E61" s="1" t="s">
        <v>96</v>
      </c>
      <c r="F61" s="1">
        <v>0.29470000000000002</v>
      </c>
      <c r="G61" s="4">
        <v>4.2676856361154175E-2</v>
      </c>
      <c r="H61" s="4">
        <v>1.575651288470393</v>
      </c>
      <c r="I61" s="4">
        <v>0.80783048135774704</v>
      </c>
      <c r="J61" s="4">
        <v>1.1652713828082383E-3</v>
      </c>
      <c r="K61" s="4">
        <v>0.78808474326991917</v>
      </c>
      <c r="L61" s="8">
        <v>0.66654566074841937</v>
      </c>
      <c r="M61" s="8">
        <v>0.26381687435036683</v>
      </c>
      <c r="N61" s="8">
        <v>2.1425542000778117</v>
      </c>
      <c r="O61" s="8">
        <v>3.7286216735106617E-6</v>
      </c>
      <c r="P61" s="8">
        <v>0.30419869353294504</v>
      </c>
      <c r="Q61" s="1"/>
      <c r="R61" s="1"/>
      <c r="S61" s="1"/>
      <c r="T61" s="1"/>
      <c r="U61" s="1"/>
      <c r="V61" s="1"/>
      <c r="W61" s="1"/>
      <c r="X61" s="1"/>
      <c r="Y61" s="1"/>
      <c r="Z61" s="1"/>
      <c r="AC61" s="3"/>
      <c r="AD61" s="3"/>
      <c r="AE61" s="3"/>
      <c r="AF61" s="3"/>
      <c r="AG61" s="3"/>
    </row>
    <row r="62" spans="1:33" x14ac:dyDescent="0.2">
      <c r="A62" s="1">
        <v>61</v>
      </c>
      <c r="B62" s="1" t="s">
        <v>43</v>
      </c>
      <c r="C62" s="1">
        <v>80</v>
      </c>
      <c r="D62" s="1" t="s">
        <v>58</v>
      </c>
      <c r="E62" s="1" t="s">
        <v>96</v>
      </c>
      <c r="F62" s="1">
        <v>0.36020000000000002</v>
      </c>
      <c r="G62" s="4">
        <v>7.5858917093328773E-2</v>
      </c>
      <c r="H62" s="4">
        <v>0.84843003275541107</v>
      </c>
      <c r="I62" s="4">
        <v>0.97813912622326249</v>
      </c>
      <c r="J62" s="4">
        <v>1.2523589730735583E-2</v>
      </c>
      <c r="K62" s="4">
        <v>0.18930826353288702</v>
      </c>
      <c r="L62" s="8">
        <v>0.84831490849101043</v>
      </c>
      <c r="M62" s="8">
        <v>1.1180780995751778</v>
      </c>
      <c r="N62" s="8">
        <v>21.065019435050306</v>
      </c>
      <c r="O62" s="8">
        <v>1.598193416937951E-2</v>
      </c>
      <c r="P62" s="8">
        <v>0.76754075280328382</v>
      </c>
      <c r="Q62" s="1"/>
      <c r="R62" s="1"/>
      <c r="S62" s="1"/>
      <c r="T62" s="1"/>
      <c r="U62" s="1"/>
      <c r="V62" s="1"/>
      <c r="W62" s="1"/>
      <c r="X62" s="1"/>
      <c r="Y62" s="1"/>
      <c r="Z62" s="1"/>
      <c r="AC62" s="3"/>
      <c r="AD62" s="3"/>
      <c r="AE62" s="3"/>
      <c r="AF62" s="3"/>
      <c r="AG62" s="3"/>
    </row>
    <row r="63" spans="1:33" x14ac:dyDescent="0.2">
      <c r="A63" s="1">
        <v>62</v>
      </c>
      <c r="B63" s="1" t="s">
        <v>43</v>
      </c>
      <c r="C63" s="1">
        <v>80</v>
      </c>
      <c r="D63" s="1" t="s">
        <v>58</v>
      </c>
      <c r="E63" s="1" t="s">
        <v>96</v>
      </c>
      <c r="F63" s="1">
        <v>0.3251</v>
      </c>
      <c r="G63" s="4">
        <v>8.8980056001756444E-2</v>
      </c>
      <c r="H63" s="4">
        <v>1.1232480496338146</v>
      </c>
      <c r="I63" s="4">
        <v>1.2957070687671333</v>
      </c>
      <c r="J63" s="4">
        <v>8.7087346872358265E-3</v>
      </c>
      <c r="K63" s="4">
        <v>0.27556985962575098</v>
      </c>
      <c r="L63" s="8">
        <v>0.85993309668673823</v>
      </c>
      <c r="M63" s="8">
        <v>1.1271907589054413</v>
      </c>
      <c r="N63" s="8">
        <v>22.034376925833591</v>
      </c>
      <c r="O63" s="8">
        <v>1.6400754661818735E-2</v>
      </c>
      <c r="P63" s="8">
        <v>0.78407230301807596</v>
      </c>
      <c r="Q63" s="1"/>
      <c r="R63" s="1"/>
      <c r="S63" s="1"/>
      <c r="T63" s="1"/>
      <c r="U63" s="1"/>
      <c r="V63" s="1"/>
      <c r="W63" s="1"/>
      <c r="X63" s="1"/>
      <c r="Y63" s="1"/>
      <c r="Z63" s="1"/>
      <c r="AC63" s="3"/>
      <c r="AD63" s="3"/>
      <c r="AE63" s="3"/>
      <c r="AF63" s="3"/>
      <c r="AG63" s="3"/>
    </row>
    <row r="64" spans="1:33" x14ac:dyDescent="0.2">
      <c r="A64" s="1">
        <v>63</v>
      </c>
      <c r="B64" s="1" t="s">
        <v>43</v>
      </c>
      <c r="C64" s="1">
        <v>80</v>
      </c>
      <c r="D64" s="1" t="s">
        <v>58</v>
      </c>
      <c r="E64" s="1" t="s">
        <v>96</v>
      </c>
      <c r="F64" s="1">
        <v>0.35239999999999999</v>
      </c>
      <c r="G64" s="4">
        <v>0.10642644342087901</v>
      </c>
      <c r="H64" s="4">
        <v>3.4171983514443935</v>
      </c>
      <c r="I64" s="4">
        <v>2.1101508688396895</v>
      </c>
      <c r="J64" s="4">
        <v>7.0631655988268975E-3</v>
      </c>
      <c r="K64" s="4">
        <v>1.2611654740863654</v>
      </c>
      <c r="L64" s="8">
        <v>1.3161815356221114</v>
      </c>
      <c r="M64" s="8">
        <v>1.1114169648924688</v>
      </c>
      <c r="N64" s="8">
        <v>22.316843378231187</v>
      </c>
      <c r="O64" s="8">
        <v>1.5062967745149519E-2</v>
      </c>
      <c r="P64" s="8">
        <v>0.88009122478833712</v>
      </c>
      <c r="Q64" s="1"/>
      <c r="R64" s="1"/>
      <c r="S64" s="1"/>
      <c r="T64" s="1"/>
      <c r="U64" s="1"/>
      <c r="V64" s="1"/>
      <c r="W64" s="1"/>
      <c r="X64" s="1"/>
      <c r="Y64" s="1"/>
      <c r="Z64" s="1"/>
      <c r="AC64" s="3"/>
      <c r="AD64" s="3"/>
      <c r="AE64" s="3"/>
      <c r="AF64" s="3"/>
      <c r="AG64" s="3"/>
    </row>
    <row r="65" spans="1:33" x14ac:dyDescent="0.2">
      <c r="A65" s="1">
        <v>64</v>
      </c>
      <c r="B65" s="1" t="s">
        <v>44</v>
      </c>
      <c r="C65" s="1">
        <v>80</v>
      </c>
      <c r="D65" s="1" t="s">
        <v>59</v>
      </c>
      <c r="E65" s="1" t="s">
        <v>96</v>
      </c>
      <c r="F65" s="1">
        <v>0.14230000000000001</v>
      </c>
      <c r="G65" s="4">
        <v>0.23193482130800575</v>
      </c>
      <c r="H65" s="4">
        <v>2.3845469272715021</v>
      </c>
      <c r="I65" s="4">
        <v>3.0414221979093123</v>
      </c>
      <c r="J65" s="4">
        <v>4.1071054537448318E-2</v>
      </c>
      <c r="K65" s="4">
        <v>0.43345777247889711</v>
      </c>
      <c r="L65" s="8">
        <v>2.2609654261082568</v>
      </c>
      <c r="M65" s="8">
        <v>1.9867397667181537</v>
      </c>
      <c r="N65" s="8">
        <v>11.599882151259719</v>
      </c>
      <c r="O65" s="8">
        <v>3.6317334081739979E-3</v>
      </c>
      <c r="P65" s="8">
        <v>2.7002359338472037</v>
      </c>
      <c r="Q65" s="1"/>
      <c r="R65" s="1"/>
      <c r="S65" s="1"/>
      <c r="T65" s="1"/>
      <c r="U65" s="1"/>
      <c r="V65" s="1"/>
      <c r="W65" s="1"/>
      <c r="X65" s="1"/>
      <c r="Y65" s="1"/>
      <c r="Z65" s="1"/>
      <c r="AC65" s="3"/>
      <c r="AD65" s="3"/>
      <c r="AE65" s="3"/>
      <c r="AF65" s="3"/>
      <c r="AG65" s="3"/>
    </row>
    <row r="66" spans="1:33" x14ac:dyDescent="0.2">
      <c r="A66" s="1">
        <v>65</v>
      </c>
      <c r="B66" s="1" t="s">
        <v>44</v>
      </c>
      <c r="C66" s="1">
        <v>80</v>
      </c>
      <c r="D66" s="1" t="s">
        <v>59</v>
      </c>
      <c r="E66" s="1" t="s">
        <v>96</v>
      </c>
      <c r="F66" s="1">
        <v>0.1111</v>
      </c>
      <c r="G66" s="4">
        <v>0.25156319907728669</v>
      </c>
      <c r="H66" s="4">
        <v>2.7293880092801208</v>
      </c>
      <c r="I66" s="4">
        <v>3.4708690146592365</v>
      </c>
      <c r="J66" s="4">
        <v>2.9523427441251082E-2</v>
      </c>
      <c r="K66" s="4">
        <v>0.51849731327430293</v>
      </c>
      <c r="L66" s="8">
        <v>2.89350203249117</v>
      </c>
      <c r="M66" s="8">
        <v>2.3027548447960768</v>
      </c>
      <c r="N66" s="8">
        <v>13.900676366835798</v>
      </c>
      <c r="O66" s="8">
        <v>4.4158594366654723E-3</v>
      </c>
      <c r="P66" s="8">
        <v>3.4832822833844825</v>
      </c>
      <c r="Q66" s="1"/>
      <c r="R66" s="1"/>
      <c r="S66" s="1"/>
      <c r="T66" s="1"/>
      <c r="U66" s="1"/>
      <c r="V66" s="1"/>
      <c r="W66" s="1"/>
      <c r="X66" s="1"/>
      <c r="Y66" s="1"/>
      <c r="Z66" s="1"/>
      <c r="AC66" s="3"/>
      <c r="AD66" s="3"/>
      <c r="AE66" s="3"/>
      <c r="AF66" s="3"/>
      <c r="AG66" s="3"/>
    </row>
    <row r="67" spans="1:33" x14ac:dyDescent="0.2">
      <c r="A67" s="1">
        <v>66</v>
      </c>
      <c r="B67" s="1" t="s">
        <v>44</v>
      </c>
      <c r="C67" s="1">
        <v>80</v>
      </c>
      <c r="D67" s="1" t="s">
        <v>59</v>
      </c>
      <c r="E67" s="1" t="s">
        <v>96</v>
      </c>
      <c r="F67" s="1">
        <v>0.1229</v>
      </c>
      <c r="G67" s="4">
        <v>0.2627651132829924</v>
      </c>
      <c r="H67" s="4">
        <v>8.1170714664287882</v>
      </c>
      <c r="I67" s="4">
        <v>5.2580707215957094</v>
      </c>
      <c r="J67" s="4">
        <v>1.3432995046937903E-2</v>
      </c>
      <c r="K67" s="4">
        <v>2.9245303716909685</v>
      </c>
      <c r="L67" s="8">
        <v>3.3977816555603577</v>
      </c>
      <c r="M67" s="8">
        <v>1.8355461694617778</v>
      </c>
      <c r="N67" s="8">
        <v>13.839754308951459</v>
      </c>
      <c r="O67" s="8">
        <v>1.8229035396053457E-3</v>
      </c>
      <c r="P67" s="8">
        <v>2.6220195836673881</v>
      </c>
      <c r="Q67" s="1"/>
      <c r="R67" s="1"/>
      <c r="S67" s="1"/>
      <c r="T67" s="1"/>
      <c r="U67" s="1"/>
      <c r="V67" s="1"/>
      <c r="W67" s="1"/>
      <c r="X67" s="1"/>
      <c r="Y67" s="1"/>
      <c r="Z67" s="1"/>
      <c r="AC67" s="3"/>
      <c r="AD67" s="3"/>
      <c r="AE67" s="3"/>
      <c r="AF67" s="3"/>
      <c r="AG67" s="3"/>
    </row>
    <row r="68" spans="1:33" x14ac:dyDescent="0.2">
      <c r="A68" s="1">
        <v>67</v>
      </c>
      <c r="B68" s="1" t="s">
        <v>45</v>
      </c>
      <c r="C68" s="1">
        <v>80</v>
      </c>
      <c r="D68" s="1" t="s">
        <v>61</v>
      </c>
      <c r="E68" s="1" t="s">
        <v>97</v>
      </c>
      <c r="F68" s="1">
        <v>0.3206</v>
      </c>
      <c r="G68" s="4">
        <v>3.3735403227083759E-2</v>
      </c>
      <c r="H68" s="4">
        <v>0.66020725796444402</v>
      </c>
      <c r="I68" s="4">
        <v>0.61275336163135552</v>
      </c>
      <c r="J68" s="4">
        <v>5.0219825753170045E-3</v>
      </c>
      <c r="K68" s="4">
        <v>0.13682881085415516</v>
      </c>
      <c r="L68" s="8">
        <v>2.9236305559844546</v>
      </c>
      <c r="M68" s="8">
        <v>1.1306565256384995</v>
      </c>
      <c r="N68" s="8">
        <v>23.809734299675203</v>
      </c>
      <c r="O68" s="8">
        <v>6.971749762680581E-4</v>
      </c>
      <c r="P68" s="8">
        <v>0.57119694150845723</v>
      </c>
      <c r="Q68" s="1"/>
      <c r="R68" s="1"/>
      <c r="S68" s="1"/>
      <c r="T68" s="1"/>
      <c r="U68" s="1"/>
      <c r="V68" s="1"/>
      <c r="W68" s="1"/>
      <c r="X68" s="1"/>
      <c r="Y68" s="1"/>
      <c r="Z68" s="1"/>
      <c r="AC68" s="3"/>
      <c r="AD68" s="3"/>
      <c r="AE68" s="3"/>
      <c r="AF68" s="3"/>
      <c r="AG68" s="3"/>
    </row>
    <row r="69" spans="1:33" x14ac:dyDescent="0.2">
      <c r="A69" s="1">
        <v>68</v>
      </c>
      <c r="B69" s="1" t="s">
        <v>45</v>
      </c>
      <c r="C69" s="1">
        <v>80</v>
      </c>
      <c r="D69" s="1" t="s">
        <v>61</v>
      </c>
      <c r="E69" s="1" t="s">
        <v>97</v>
      </c>
      <c r="F69" s="1">
        <v>0.42230000000000001</v>
      </c>
      <c r="G69" s="4">
        <v>3.7928800841473258E-2</v>
      </c>
      <c r="H69" s="4">
        <v>0.70765869696022299</v>
      </c>
      <c r="I69" s="4">
        <v>0.74399605903698907</v>
      </c>
      <c r="J69" s="4">
        <v>4.6131014586871409E-3</v>
      </c>
      <c r="K69" s="4">
        <v>0.17032208505765487</v>
      </c>
      <c r="L69" s="8">
        <v>3.1180783037299982</v>
      </c>
      <c r="M69" s="8">
        <v>1.824928091046649</v>
      </c>
      <c r="N69" s="8">
        <v>25.456522463412433</v>
      </c>
      <c r="O69" s="8">
        <v>7.0982603785124069E-4</v>
      </c>
      <c r="P69" s="8">
        <v>0.6184252058277101</v>
      </c>
      <c r="Q69" s="1"/>
      <c r="R69" s="1"/>
      <c r="S69" s="1"/>
      <c r="T69" s="1"/>
      <c r="U69" s="1"/>
      <c r="V69" s="1"/>
      <c r="W69" s="1"/>
      <c r="X69" s="1"/>
      <c r="Y69" s="1"/>
      <c r="Z69" s="1"/>
      <c r="AC69" s="3"/>
      <c r="AD69" s="3"/>
      <c r="AE69" s="3"/>
      <c r="AF69" s="3"/>
      <c r="AG69" s="3"/>
    </row>
    <row r="70" spans="1:33" x14ac:dyDescent="0.2">
      <c r="A70" s="1">
        <v>69</v>
      </c>
      <c r="B70" s="1" t="s">
        <v>45</v>
      </c>
      <c r="C70" s="1">
        <v>80</v>
      </c>
      <c r="D70" s="1" t="s">
        <v>61</v>
      </c>
      <c r="E70" s="1" t="s">
        <v>97</v>
      </c>
      <c r="F70" s="1">
        <v>0.28739999999999999</v>
      </c>
      <c r="G70" s="4">
        <v>3.854550582439293E-2</v>
      </c>
      <c r="H70" s="4">
        <v>2.0983112956634353</v>
      </c>
      <c r="I70" s="4">
        <v>1.4617032821854041</v>
      </c>
      <c r="J70" s="4">
        <v>3.8931654734384643E-3</v>
      </c>
      <c r="K70" s="4">
        <v>0.6087925660407294</v>
      </c>
      <c r="L70" s="8">
        <v>3.0468890864820564</v>
      </c>
      <c r="M70" s="8">
        <v>0.83926411593274119</v>
      </c>
      <c r="N70" s="8">
        <v>28.19877633741034</v>
      </c>
      <c r="O70" s="8">
        <v>5.9861449075657939E-4</v>
      </c>
      <c r="P70" s="8">
        <v>0.61963021012498021</v>
      </c>
      <c r="Q70" s="1"/>
      <c r="R70" s="1"/>
      <c r="S70" s="1"/>
      <c r="T70" s="1"/>
      <c r="U70" s="1"/>
      <c r="V70" s="1"/>
      <c r="W70" s="1"/>
      <c r="X70" s="1"/>
      <c r="Y70" s="1"/>
      <c r="Z70" s="1"/>
      <c r="AC70" s="3"/>
      <c r="AD70" s="3"/>
      <c r="AE70" s="3"/>
      <c r="AF70" s="3"/>
      <c r="AG70" s="3"/>
    </row>
    <row r="71" spans="1:33" x14ac:dyDescent="0.2">
      <c r="A71" s="1">
        <v>70</v>
      </c>
      <c r="B71" s="1" t="s">
        <v>38</v>
      </c>
      <c r="C71" s="1">
        <v>80</v>
      </c>
      <c r="D71" s="1" t="s">
        <v>30</v>
      </c>
      <c r="E71" s="1" t="s">
        <v>97</v>
      </c>
      <c r="F71" s="1">
        <v>0.28549999999999998</v>
      </c>
      <c r="G71" s="4">
        <v>3.5157149862826219E-2</v>
      </c>
      <c r="H71" s="4">
        <v>0.87007617051112962</v>
      </c>
      <c r="I71" s="4">
        <v>0.75769951181618167</v>
      </c>
      <c r="J71" s="4">
        <v>3.5943544517048477E-3</v>
      </c>
      <c r="K71" s="4">
        <v>0.17019541409473699</v>
      </c>
      <c r="L71" s="9">
        <v>2.5316638108396186</v>
      </c>
      <c r="M71" s="9">
        <v>0.42568950681137452</v>
      </c>
      <c r="N71" s="9">
        <v>5.0162412586536682</v>
      </c>
      <c r="O71" s="9">
        <v>3.3331270743947706E-4</v>
      </c>
      <c r="P71" s="9">
        <v>0.44562032196284029</v>
      </c>
      <c r="Q71" s="2"/>
      <c r="R71" s="1"/>
      <c r="S71" s="1"/>
      <c r="T71" s="1"/>
      <c r="U71" s="1"/>
      <c r="V71" s="1"/>
      <c r="W71" s="1"/>
      <c r="X71" s="1"/>
      <c r="Y71" s="1"/>
      <c r="Z71" s="1"/>
      <c r="AC71" s="3"/>
      <c r="AD71" s="3"/>
      <c r="AE71" s="3"/>
      <c r="AF71" s="3"/>
      <c r="AG71" s="3"/>
    </row>
    <row r="72" spans="1:33" x14ac:dyDescent="0.2">
      <c r="A72" s="1">
        <v>71</v>
      </c>
      <c r="B72" s="1" t="s">
        <v>38</v>
      </c>
      <c r="C72" s="1">
        <v>80</v>
      </c>
      <c r="D72" s="1" t="s">
        <v>30</v>
      </c>
      <c r="E72" s="1" t="s">
        <v>97</v>
      </c>
      <c r="F72" s="1">
        <v>0.28910000000000002</v>
      </c>
      <c r="G72" s="4">
        <v>3.304746924582385E-2</v>
      </c>
      <c r="H72" s="4">
        <v>0.74277492502615494</v>
      </c>
      <c r="I72" s="4">
        <v>0.68509663352361216</v>
      </c>
      <c r="J72" s="4">
        <v>3.1294032386482598E-3</v>
      </c>
      <c r="K72" s="4">
        <v>0.15504184204844781</v>
      </c>
      <c r="L72" s="9">
        <v>2.5496805868479346</v>
      </c>
      <c r="M72" s="9">
        <v>0.48722069386267969</v>
      </c>
      <c r="N72" s="9">
        <v>5.1101149172112246</v>
      </c>
      <c r="O72" s="9">
        <v>4.9432697009767234E-4</v>
      </c>
      <c r="P72" s="9">
        <v>0.53270414973263891</v>
      </c>
      <c r="Q72" s="2"/>
      <c r="R72" s="1"/>
      <c r="S72" s="1"/>
      <c r="T72" s="1"/>
      <c r="U72" s="1"/>
      <c r="V72" s="1"/>
      <c r="W72" s="1"/>
      <c r="X72" s="1"/>
      <c r="Y72" s="1"/>
      <c r="Z72" s="1"/>
      <c r="AC72" s="3"/>
      <c r="AD72" s="3"/>
      <c r="AE72" s="3"/>
      <c r="AF72" s="3"/>
      <c r="AG72" s="3"/>
    </row>
    <row r="73" spans="1:33" x14ac:dyDescent="0.2">
      <c r="A73" s="1">
        <v>72</v>
      </c>
      <c r="B73" s="1" t="s">
        <v>38</v>
      </c>
      <c r="C73" s="1">
        <v>80</v>
      </c>
      <c r="D73" s="1" t="s">
        <v>30</v>
      </c>
      <c r="E73" s="1" t="s">
        <v>97</v>
      </c>
      <c r="F73" s="1">
        <v>0.36990000000000001</v>
      </c>
      <c r="G73" s="4">
        <v>3.1836655938462848E-2</v>
      </c>
      <c r="H73" s="4">
        <v>3.3393610265169418</v>
      </c>
      <c r="I73" s="4">
        <v>1.3813836283498455</v>
      </c>
      <c r="J73" s="4">
        <v>2.9866533532741562E-3</v>
      </c>
      <c r="K73" s="4">
        <v>0.97480345119121936</v>
      </c>
      <c r="L73" s="9">
        <v>2.3419969664021894</v>
      </c>
      <c r="M73" s="9">
        <v>0.43450128561305112</v>
      </c>
      <c r="N73" s="9">
        <v>4.9045854951352226</v>
      </c>
      <c r="O73" s="9">
        <v>6.7935962643497576E-4</v>
      </c>
      <c r="P73" s="9">
        <v>0.46737539196212491</v>
      </c>
      <c r="Q73" s="2"/>
      <c r="R73" s="1"/>
      <c r="S73" s="1"/>
      <c r="T73" s="1"/>
      <c r="U73" s="1"/>
      <c r="V73" s="1"/>
      <c r="W73" s="1"/>
      <c r="X73" s="1"/>
      <c r="Y73" s="1"/>
      <c r="Z73" s="1"/>
      <c r="AC73" s="3"/>
      <c r="AD73" s="3"/>
      <c r="AE73" s="3"/>
      <c r="AF73" s="3"/>
      <c r="AG73" s="3"/>
    </row>
    <row r="74" spans="1:33" x14ac:dyDescent="0.2">
      <c r="A74" s="1">
        <v>73</v>
      </c>
      <c r="B74" s="1" t="s">
        <v>38</v>
      </c>
      <c r="C74" s="1">
        <v>200</v>
      </c>
      <c r="D74" s="1" t="s">
        <v>46</v>
      </c>
      <c r="E74" s="1" t="s">
        <v>97</v>
      </c>
      <c r="F74" s="1">
        <v>9.4799999999999995E-2</v>
      </c>
      <c r="G74" s="4">
        <v>6.2397340673192372E-2</v>
      </c>
      <c r="H74" s="4">
        <v>1.3974552028426865</v>
      </c>
      <c r="I74" s="4">
        <v>1.1004518759295643</v>
      </c>
      <c r="J74" s="4">
        <v>4.5424880686596196E-3</v>
      </c>
      <c r="K74" s="4">
        <v>0.25036360854121859</v>
      </c>
      <c r="L74" s="9">
        <v>3.0951221221972909</v>
      </c>
      <c r="M74" s="9">
        <v>1.0456912878274465</v>
      </c>
      <c r="N74" s="9">
        <v>6.6937923349089559</v>
      </c>
      <c r="O74" s="9">
        <v>-3.4775021981779745E-4</v>
      </c>
      <c r="P74" s="9">
        <v>0.48342860081608235</v>
      </c>
      <c r="Q74" s="2"/>
      <c r="R74" s="1"/>
      <c r="S74" s="1"/>
      <c r="T74" s="1"/>
      <c r="U74" s="1"/>
      <c r="V74" s="1"/>
      <c r="W74" s="1"/>
      <c r="X74" s="1"/>
      <c r="Y74" s="1"/>
      <c r="Z74" s="1"/>
      <c r="AC74" s="3"/>
      <c r="AD74" s="3"/>
      <c r="AE74" s="3"/>
      <c r="AF74" s="3"/>
      <c r="AG74" s="3"/>
    </row>
    <row r="75" spans="1:33" x14ac:dyDescent="0.2">
      <c r="A75" s="1">
        <v>74</v>
      </c>
      <c r="B75" s="1" t="s">
        <v>38</v>
      </c>
      <c r="C75" s="1">
        <v>200</v>
      </c>
      <c r="D75" s="1" t="s">
        <v>46</v>
      </c>
      <c r="E75" s="1" t="s">
        <v>97</v>
      </c>
      <c r="F75" s="1">
        <v>0.1356</v>
      </c>
      <c r="G75" s="4">
        <v>8.3659325864676337E-2</v>
      </c>
      <c r="H75" s="4">
        <v>1.1538632463314358</v>
      </c>
      <c r="I75" s="4">
        <v>1.0804374595398665</v>
      </c>
      <c r="J75" s="4">
        <v>9.9748552045575891E-3</v>
      </c>
      <c r="K75" s="4">
        <v>0.22530736673985069</v>
      </c>
      <c r="L75" s="9">
        <v>5.0864856714003093</v>
      </c>
      <c r="M75" s="9">
        <v>0.96153759222001112</v>
      </c>
      <c r="N75" s="9">
        <v>9.304350082272169</v>
      </c>
      <c r="O75" s="9">
        <v>4.2789233292701997E-5</v>
      </c>
      <c r="P75" s="9">
        <v>0.71762633262975439</v>
      </c>
      <c r="Q75" s="2"/>
      <c r="R75" s="1"/>
      <c r="S75" s="1"/>
      <c r="T75" s="1"/>
      <c r="U75" s="1"/>
      <c r="V75" s="1"/>
      <c r="W75" s="1"/>
      <c r="X75" s="1"/>
      <c r="Y75" s="1"/>
      <c r="Z75" s="1"/>
      <c r="AC75" s="3"/>
      <c r="AD75" s="3"/>
      <c r="AE75" s="3"/>
      <c r="AF75" s="3"/>
      <c r="AG75" s="3"/>
    </row>
    <row r="76" spans="1:33" x14ac:dyDescent="0.2">
      <c r="A76" s="1">
        <v>75</v>
      </c>
      <c r="B76" s="1" t="s">
        <v>38</v>
      </c>
      <c r="C76" s="1">
        <v>200</v>
      </c>
      <c r="D76" s="1" t="s">
        <v>46</v>
      </c>
      <c r="E76" s="1" t="s">
        <v>97</v>
      </c>
      <c r="F76" s="1">
        <v>0.1394</v>
      </c>
      <c r="G76" s="4">
        <v>0.1124304790408537</v>
      </c>
      <c r="H76" s="4">
        <v>2.7904958285777051</v>
      </c>
      <c r="I76" s="4">
        <v>1.8141597363582986</v>
      </c>
      <c r="J76" s="4">
        <v>1.1216758996197507E-2</v>
      </c>
      <c r="K76" s="4">
        <v>0.62728422741720158</v>
      </c>
      <c r="L76" s="9">
        <v>5.7210511384642899</v>
      </c>
      <c r="M76" s="9">
        <v>1.2564480646113938</v>
      </c>
      <c r="N76" s="9">
        <v>11.994802754327669</v>
      </c>
      <c r="O76" s="9">
        <v>1.3972684531060999E-3</v>
      </c>
      <c r="P76" s="9">
        <v>0.96377434061232792</v>
      </c>
      <c r="Q76" s="2"/>
      <c r="R76" s="1"/>
      <c r="S76" s="1"/>
      <c r="T76" s="1"/>
      <c r="U76" s="1"/>
      <c r="V76" s="1"/>
      <c r="W76" s="1"/>
      <c r="X76" s="1"/>
      <c r="Y76" s="1"/>
      <c r="Z76" s="1"/>
      <c r="AC76" s="3"/>
      <c r="AD76" s="3"/>
      <c r="AE76" s="3"/>
      <c r="AF76" s="3"/>
      <c r="AG76" s="3"/>
    </row>
    <row r="77" spans="1:33" x14ac:dyDescent="0.2">
      <c r="A77" s="1">
        <v>76</v>
      </c>
      <c r="B77" s="1" t="s">
        <v>34</v>
      </c>
      <c r="C77" s="1">
        <v>80</v>
      </c>
      <c r="D77" s="1" t="s">
        <v>58</v>
      </c>
      <c r="E77" s="1" t="s">
        <v>97</v>
      </c>
      <c r="F77" s="1">
        <v>0.24590000000000001</v>
      </c>
      <c r="G77" s="4">
        <v>3.7159530013084731E-2</v>
      </c>
      <c r="H77" s="4">
        <v>0.60736578091239657</v>
      </c>
      <c r="I77" s="4">
        <v>0.56927206554246645</v>
      </c>
      <c r="J77" s="4">
        <v>5.1996234507622292E-3</v>
      </c>
      <c r="K77" s="4">
        <v>0.13810809451617506</v>
      </c>
      <c r="L77" s="9">
        <v>2.2112652280881009</v>
      </c>
      <c r="M77" s="9">
        <v>1.3432734787477552</v>
      </c>
      <c r="N77" s="9">
        <v>23.352784876936397</v>
      </c>
      <c r="O77" s="9">
        <v>1.61782067635758E-2</v>
      </c>
      <c r="P77" s="9">
        <v>0.57349336626520087</v>
      </c>
      <c r="Q77" s="2"/>
      <c r="R77" s="1"/>
      <c r="S77" s="1"/>
      <c r="T77" s="1"/>
      <c r="U77" s="1"/>
      <c r="V77" s="1"/>
      <c r="W77" s="1"/>
      <c r="X77" s="1"/>
      <c r="Y77" s="1"/>
      <c r="Z77" s="1"/>
      <c r="AC77" s="3"/>
      <c r="AD77" s="3"/>
      <c r="AE77" s="3"/>
      <c r="AF77" s="3"/>
      <c r="AG77" s="3"/>
    </row>
    <row r="78" spans="1:33" x14ac:dyDescent="0.2">
      <c r="A78" s="1">
        <v>77</v>
      </c>
      <c r="B78" s="1" t="s">
        <v>34</v>
      </c>
      <c r="C78" s="1">
        <v>80</v>
      </c>
      <c r="D78" s="1" t="s">
        <v>58</v>
      </c>
      <c r="E78" s="1" t="s">
        <v>97</v>
      </c>
      <c r="F78" s="1">
        <v>0.22</v>
      </c>
      <c r="G78" s="4">
        <v>3.1700131841499432E-2</v>
      </c>
      <c r="H78" s="4">
        <v>0.76795793478020735</v>
      </c>
      <c r="I78" s="4">
        <v>0.65380742047035167</v>
      </c>
      <c r="J78" s="4">
        <v>3.3760952849094341E-3</v>
      </c>
      <c r="K78" s="4">
        <v>0.19950123201509373</v>
      </c>
      <c r="L78" s="9">
        <v>2.0879398937812232</v>
      </c>
      <c r="M78" s="9">
        <v>0.88882501290223082</v>
      </c>
      <c r="N78" s="9">
        <v>21.864466047338727</v>
      </c>
      <c r="O78" s="9">
        <v>1.4769088241285182E-2</v>
      </c>
      <c r="P78" s="9">
        <v>0.52584595126544464</v>
      </c>
      <c r="Q78" s="2"/>
      <c r="R78" s="1"/>
      <c r="S78" s="1"/>
      <c r="T78" s="1"/>
      <c r="U78" s="1"/>
      <c r="V78" s="1"/>
      <c r="W78" s="1"/>
      <c r="X78" s="1"/>
      <c r="Y78" s="1"/>
      <c r="Z78" s="1"/>
      <c r="AC78" s="3"/>
      <c r="AD78" s="3"/>
      <c r="AE78" s="3"/>
      <c r="AF78" s="3"/>
      <c r="AG78" s="3"/>
    </row>
    <row r="79" spans="1:33" x14ac:dyDescent="0.2">
      <c r="A79" s="1">
        <v>78</v>
      </c>
      <c r="B79" s="1" t="s">
        <v>34</v>
      </c>
      <c r="C79" s="1">
        <v>80</v>
      </c>
      <c r="D79" s="1" t="s">
        <v>58</v>
      </c>
      <c r="E79" s="1" t="s">
        <v>97</v>
      </c>
      <c r="F79" s="1">
        <v>0.17929999999999999</v>
      </c>
      <c r="G79" s="4">
        <v>3.5420438056720238E-2</v>
      </c>
      <c r="H79" s="4">
        <v>2.2575055329592923</v>
      </c>
      <c r="I79" s="4">
        <v>1.1732691527527297</v>
      </c>
      <c r="J79" s="4">
        <v>3.036447758319614E-3</v>
      </c>
      <c r="K79" s="4">
        <v>0.82316360923169341</v>
      </c>
      <c r="L79" s="9">
        <v>2.3369866728718462</v>
      </c>
      <c r="M79" s="9">
        <v>1.117240091539762</v>
      </c>
      <c r="N79" s="9">
        <v>22.166964275983943</v>
      </c>
      <c r="O79" s="9">
        <v>1.3212284547005307E-2</v>
      </c>
      <c r="P79" s="9">
        <v>0.60221653808455899</v>
      </c>
      <c r="Q79" s="2"/>
      <c r="R79" s="1"/>
      <c r="S79" s="1"/>
      <c r="T79" s="1"/>
      <c r="U79" s="1"/>
      <c r="V79" s="1"/>
      <c r="W79" s="1"/>
      <c r="X79" s="1"/>
      <c r="Y79" s="1"/>
      <c r="Z79" s="1"/>
      <c r="AC79" s="3"/>
      <c r="AD79" s="3"/>
      <c r="AE79" s="3"/>
      <c r="AF79" s="3"/>
      <c r="AG79" s="3"/>
    </row>
    <row r="80" spans="1:33" x14ac:dyDescent="0.2">
      <c r="A80" s="1">
        <v>79</v>
      </c>
      <c r="B80" s="1" t="s">
        <v>39</v>
      </c>
      <c r="C80" s="1">
        <v>80</v>
      </c>
      <c r="D80" s="1" t="s">
        <v>62</v>
      </c>
      <c r="E80" s="1" t="s">
        <v>97</v>
      </c>
      <c r="F80" s="1">
        <v>0.15260000000000001</v>
      </c>
      <c r="G80" s="4">
        <v>4.535906141706348E-2</v>
      </c>
      <c r="H80" s="4">
        <v>1.6041507555054939</v>
      </c>
      <c r="I80" s="4">
        <v>1.5278358058734294</v>
      </c>
      <c r="J80" s="4">
        <v>4.9757516557617492E-3</v>
      </c>
      <c r="K80" s="4">
        <v>0.33833886256996354</v>
      </c>
      <c r="L80" s="9">
        <v>6.0415704515087016</v>
      </c>
      <c r="M80" s="9">
        <v>1.21168371242606</v>
      </c>
      <c r="N80" s="9">
        <v>10.953488107800668</v>
      </c>
      <c r="O80" s="9">
        <v>8.1583370740632901E-4</v>
      </c>
      <c r="P80" s="9">
        <v>1.1455774682870761</v>
      </c>
      <c r="Q80" s="2"/>
      <c r="R80" s="1"/>
      <c r="S80" s="1"/>
      <c r="T80" s="1"/>
      <c r="U80" s="1"/>
      <c r="V80" s="1"/>
      <c r="W80" s="1"/>
      <c r="X80" s="1"/>
      <c r="Y80" s="1"/>
      <c r="Z80" s="1"/>
      <c r="AC80" s="3"/>
      <c r="AD80" s="3"/>
      <c r="AE80" s="3"/>
      <c r="AF80" s="3"/>
      <c r="AG80" s="3"/>
    </row>
    <row r="81" spans="1:33" x14ac:dyDescent="0.2">
      <c r="A81" s="1">
        <v>80</v>
      </c>
      <c r="B81" s="1" t="s">
        <v>39</v>
      </c>
      <c r="C81" s="1">
        <v>80</v>
      </c>
      <c r="D81" s="1" t="s">
        <v>62</v>
      </c>
      <c r="E81" s="1" t="s">
        <v>97</v>
      </c>
      <c r="F81" s="1">
        <v>0.11310000000000001</v>
      </c>
      <c r="G81" s="4">
        <v>4.1030836403173183E-2</v>
      </c>
      <c r="H81" s="4">
        <v>2.6336016678832275</v>
      </c>
      <c r="I81" s="4">
        <v>1.8473077128876605</v>
      </c>
      <c r="J81" s="4">
        <v>3.606740148959895E-3</v>
      </c>
      <c r="K81" s="4">
        <v>0.63209411178724306</v>
      </c>
      <c r="L81" s="9">
        <v>5.2808043774872946</v>
      </c>
      <c r="M81" s="9">
        <v>1.0410542108709362</v>
      </c>
      <c r="N81" s="9">
        <v>10.370863805030876</v>
      </c>
      <c r="O81" s="9">
        <v>1.473394868190244E-4</v>
      </c>
      <c r="P81" s="9">
        <v>1.1044441573233421</v>
      </c>
      <c r="Q81" s="2"/>
      <c r="R81" s="1"/>
      <c r="S81" s="1"/>
      <c r="T81" s="1"/>
      <c r="U81" s="1"/>
      <c r="V81" s="1"/>
      <c r="W81" s="1"/>
      <c r="X81" s="1"/>
      <c r="Y81" s="1"/>
      <c r="Z81" s="1"/>
      <c r="AC81" s="3"/>
      <c r="AD81" s="3"/>
      <c r="AE81" s="3"/>
      <c r="AF81" s="3"/>
      <c r="AG81" s="3"/>
    </row>
    <row r="82" spans="1:33" x14ac:dyDescent="0.2">
      <c r="A82" s="1">
        <v>81</v>
      </c>
      <c r="B82" s="1" t="s">
        <v>39</v>
      </c>
      <c r="C82" s="1">
        <v>80</v>
      </c>
      <c r="D82" s="1" t="s">
        <v>62</v>
      </c>
      <c r="E82" s="1" t="s">
        <v>97</v>
      </c>
      <c r="F82" s="1">
        <v>0.12180000000000001</v>
      </c>
      <c r="G82" s="4">
        <v>5.3575721145787555E-2</v>
      </c>
      <c r="H82" s="4">
        <v>5.1893193552704133</v>
      </c>
      <c r="I82" s="4">
        <v>2.4512416910300097</v>
      </c>
      <c r="J82" s="4">
        <v>4.0131068890599834E-3</v>
      </c>
      <c r="K82" s="4">
        <v>2.0375545996536366</v>
      </c>
      <c r="L82" s="9">
        <v>5.8039329333370935</v>
      </c>
      <c r="M82" s="9">
        <v>1.2469307139910222</v>
      </c>
      <c r="N82" s="9">
        <v>12.009978948943251</v>
      </c>
      <c r="O82" s="9">
        <v>1.2308602641584827E-3</v>
      </c>
      <c r="P82" s="9">
        <v>1.2759004202910469</v>
      </c>
      <c r="Q82" s="2"/>
      <c r="R82" s="1"/>
      <c r="S82" s="1"/>
      <c r="T82" s="1"/>
      <c r="U82" s="1"/>
      <c r="V82" s="1"/>
      <c r="W82" s="1"/>
      <c r="X82" s="1"/>
      <c r="Y82" s="1"/>
      <c r="Z82" s="1"/>
      <c r="AC82" s="3"/>
      <c r="AD82" s="3"/>
      <c r="AE82" s="3"/>
      <c r="AF82" s="3"/>
      <c r="AG82" s="3"/>
    </row>
    <row r="83" spans="1:33" x14ac:dyDescent="0.2">
      <c r="A83" s="1">
        <v>82</v>
      </c>
      <c r="B83" s="1" t="s">
        <v>40</v>
      </c>
      <c r="C83" s="1">
        <v>80</v>
      </c>
      <c r="D83" s="1" t="s">
        <v>63</v>
      </c>
      <c r="E83" s="1" t="s">
        <v>97</v>
      </c>
      <c r="F83" s="1">
        <v>0.2382</v>
      </c>
      <c r="G83" s="4">
        <v>3.6728155971094641E-2</v>
      </c>
      <c r="H83" s="4">
        <v>0.60785816877656418</v>
      </c>
      <c r="I83" s="4">
        <v>0.61627144830453617</v>
      </c>
      <c r="J83" s="4">
        <v>3.6847552969189708E-3</v>
      </c>
      <c r="K83" s="4">
        <v>0.13469792431354669</v>
      </c>
      <c r="L83" s="9">
        <v>4.0587806894773175</v>
      </c>
      <c r="M83" s="9">
        <v>1.7675232139699495</v>
      </c>
      <c r="N83" s="9">
        <v>8.3437511212166626</v>
      </c>
      <c r="O83" s="9">
        <v>7.0724605340431615E-4</v>
      </c>
      <c r="P83" s="9">
        <v>0.41585303081777458</v>
      </c>
      <c r="Q83" s="2"/>
      <c r="R83" s="1"/>
      <c r="S83" s="1"/>
      <c r="T83" s="1"/>
      <c r="U83" s="1"/>
      <c r="V83" s="1"/>
      <c r="W83" s="1"/>
      <c r="X83" s="1"/>
      <c r="Y83" s="1"/>
      <c r="Z83" s="1"/>
      <c r="AC83" s="3"/>
      <c r="AD83" s="3"/>
      <c r="AE83" s="3"/>
      <c r="AF83" s="3"/>
      <c r="AG83" s="3"/>
    </row>
    <row r="84" spans="1:33" x14ac:dyDescent="0.2">
      <c r="A84" s="1">
        <v>83</v>
      </c>
      <c r="B84" s="1" t="s">
        <v>40</v>
      </c>
      <c r="C84" s="1">
        <v>80</v>
      </c>
      <c r="D84" s="1" t="s">
        <v>63</v>
      </c>
      <c r="E84" s="1" t="s">
        <v>97</v>
      </c>
      <c r="F84" s="1">
        <v>0.18440000000000001</v>
      </c>
      <c r="G84" s="4">
        <v>4.3920005863155628E-2</v>
      </c>
      <c r="H84" s="4">
        <v>0.82026094230685898</v>
      </c>
      <c r="I84" s="4">
        <v>0.6948821689244935</v>
      </c>
      <c r="J84" s="4">
        <v>3.0588592914655038E-3</v>
      </c>
      <c r="K84" s="4">
        <v>0.20157663680202453</v>
      </c>
      <c r="L84" s="9">
        <v>3.7272674792743277</v>
      </c>
      <c r="M84" s="9">
        <v>1.5921362734939555</v>
      </c>
      <c r="N84" s="9">
        <v>7.8037864828938126</v>
      </c>
      <c r="O84" s="9">
        <v>2.7188651634769365E-4</v>
      </c>
      <c r="P84" s="9">
        <v>0.39870527093371039</v>
      </c>
      <c r="Q84" s="2"/>
      <c r="R84" s="1"/>
      <c r="S84" s="1"/>
      <c r="T84" s="1"/>
      <c r="U84" s="1"/>
      <c r="V84" s="1"/>
      <c r="W84" s="1"/>
      <c r="X84" s="1"/>
      <c r="Y84" s="1"/>
      <c r="Z84" s="1"/>
      <c r="AC84" s="3"/>
      <c r="AD84" s="3"/>
      <c r="AE84" s="3"/>
      <c r="AF84" s="3"/>
      <c r="AG84" s="3"/>
    </row>
    <row r="85" spans="1:33" x14ac:dyDescent="0.2">
      <c r="A85" s="1">
        <v>84</v>
      </c>
      <c r="B85" s="1" t="s">
        <v>40</v>
      </c>
      <c r="C85" s="1">
        <v>80</v>
      </c>
      <c r="D85" s="1" t="s">
        <v>63</v>
      </c>
      <c r="E85" s="1" t="s">
        <v>97</v>
      </c>
      <c r="F85" s="1">
        <v>0.1565</v>
      </c>
      <c r="G85" s="4">
        <v>4.5414818189435158E-2</v>
      </c>
      <c r="H85" s="4">
        <v>2.5616718657982567</v>
      </c>
      <c r="I85" s="4">
        <v>1.3642868303270208</v>
      </c>
      <c r="J85" s="4">
        <v>3.0522223299485809E-3</v>
      </c>
      <c r="K85" s="4">
        <v>0.89864108797450326</v>
      </c>
      <c r="L85" s="9">
        <v>4.4230995276397769</v>
      </c>
      <c r="M85" s="9">
        <v>1.858429149254486</v>
      </c>
      <c r="N85" s="9">
        <v>8.4556093291952603</v>
      </c>
      <c r="O85" s="9">
        <v>2.9635087960133867E-4</v>
      </c>
      <c r="P85" s="9">
        <v>0.54236888395537952</v>
      </c>
      <c r="Q85" s="2"/>
      <c r="R85" s="1"/>
      <c r="S85" s="1"/>
      <c r="T85" s="1"/>
      <c r="U85" s="1"/>
      <c r="V85" s="1"/>
      <c r="W85" s="1"/>
      <c r="X85" s="1"/>
      <c r="Y85" s="1"/>
      <c r="Z85" s="1"/>
      <c r="AC85" s="3"/>
      <c r="AD85" s="3"/>
      <c r="AE85" s="3"/>
      <c r="AF85" s="3"/>
      <c r="AG8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85"/>
  <sheetViews>
    <sheetView topLeftCell="C1" workbookViewId="0">
      <selection activeCell="AD1" sqref="AD1:AH1048576"/>
    </sheetView>
  </sheetViews>
  <sheetFormatPr baseColWidth="10" defaultColWidth="8.83203125" defaultRowHeight="15" x14ac:dyDescent="0.2"/>
  <cols>
    <col min="2" max="2" width="11" customWidth="1"/>
    <col min="3" max="3" width="7.5" customWidth="1"/>
    <col min="4" max="4" width="11" customWidth="1"/>
    <col min="5" max="5" width="9" customWidth="1"/>
    <col min="17" max="17" width="6.6640625" customWidth="1"/>
    <col min="18" max="18" width="7.5" customWidth="1"/>
    <col min="24" max="28" width="16.33203125" customWidth="1"/>
  </cols>
  <sheetData>
    <row r="1" spans="1:34" x14ac:dyDescent="0.2">
      <c r="A1" s="1" t="s">
        <v>1</v>
      </c>
      <c r="B1" s="1" t="s">
        <v>54</v>
      </c>
      <c r="C1" s="1" t="s">
        <v>53</v>
      </c>
      <c r="D1" s="1" t="s">
        <v>52</v>
      </c>
      <c r="E1" s="1" t="s">
        <v>23</v>
      </c>
      <c r="F1" s="1" t="s">
        <v>0</v>
      </c>
      <c r="G1" s="1" t="s">
        <v>2</v>
      </c>
      <c r="H1" s="1" t="s">
        <v>3</v>
      </c>
      <c r="I1" s="1" t="s">
        <v>11</v>
      </c>
      <c r="J1" s="1" t="s">
        <v>12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13</v>
      </c>
      <c r="S1" s="1" t="s">
        <v>17</v>
      </c>
      <c r="T1" s="1" t="s">
        <v>14</v>
      </c>
      <c r="U1" s="1" t="s">
        <v>15</v>
      </c>
      <c r="V1" s="1" t="s">
        <v>16</v>
      </c>
      <c r="W1" s="1" t="s">
        <v>18</v>
      </c>
      <c r="X1" s="1" t="s">
        <v>88</v>
      </c>
      <c r="Y1" s="1" t="s">
        <v>19</v>
      </c>
      <c r="Z1" s="1" t="s">
        <v>20</v>
      </c>
      <c r="AA1" s="1" t="s">
        <v>21</v>
      </c>
      <c r="AB1" s="1" t="s">
        <v>22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</row>
    <row r="2" spans="1:34" x14ac:dyDescent="0.2">
      <c r="A2" s="1">
        <v>1</v>
      </c>
      <c r="B2" s="1" t="s">
        <v>47</v>
      </c>
      <c r="C2" s="1">
        <v>80</v>
      </c>
      <c r="D2" s="1" t="s">
        <v>55</v>
      </c>
      <c r="E2" s="1" t="s">
        <v>24</v>
      </c>
      <c r="F2" s="1">
        <v>0.37680000000000002</v>
      </c>
      <c r="G2" s="1">
        <v>0.94766721034067503</v>
      </c>
      <c r="H2" s="1">
        <v>2.6771593205243902</v>
      </c>
      <c r="I2" s="1">
        <v>0.79441557153270104</v>
      </c>
      <c r="J2" s="1">
        <v>0.89951596611725404</v>
      </c>
      <c r="K2" s="1">
        <v>56.458542899681802</v>
      </c>
      <c r="L2" s="1">
        <v>54.768619261872203</v>
      </c>
      <c r="M2" s="1">
        <v>1.86408695187487E-3</v>
      </c>
      <c r="N2" s="1">
        <v>1.3928422857480501E-2</v>
      </c>
      <c r="O2" s="1">
        <v>0.46066925926164698</v>
      </c>
      <c r="P2" s="1">
        <v>1.1740477440357899</v>
      </c>
      <c r="Q2" s="1">
        <v>0.01</v>
      </c>
      <c r="R2" s="1">
        <v>3</v>
      </c>
      <c r="S2" s="1">
        <v>0.30830000000000002</v>
      </c>
      <c r="T2" s="1">
        <v>3.6339999999999997E-2</v>
      </c>
      <c r="U2" s="1">
        <v>0.1875</v>
      </c>
      <c r="V2">
        <v>0.2873</v>
      </c>
      <c r="W2">
        <v>0.24099999999999999</v>
      </c>
      <c r="X2" s="3">
        <f>(H2-G2)*Q2*R2*S2/F2</f>
        <v>4.2452421781022244E-2</v>
      </c>
      <c r="Y2" s="3">
        <f>(J2-I2)*Q2*R2*T2/F2</f>
        <v>3.0408824356709043E-4</v>
      </c>
      <c r="Z2" s="3">
        <f>(L2-(K2*0.9631-3.4393))*Q2*R2*U2/F2</f>
        <v>5.7215813025308496E-2</v>
      </c>
      <c r="AA2" s="3">
        <f>(N2-M2)*Q2*R2*V2/F2</f>
        <v>2.7596207847774664E-4</v>
      </c>
      <c r="AB2" s="3">
        <f>(P2-(O2*1.0882-0.0247))*Q2*R2*W2/F2</f>
        <v>1.3382550710338456E-2</v>
      </c>
      <c r="AD2" s="7">
        <f>G2*$Q2*$R2/$F2</f>
        <v>7.5451211014384956E-2</v>
      </c>
      <c r="AE2" s="7">
        <f>I2*$Q2*$R2/$F2</f>
        <v>6.3249647415023966E-2</v>
      </c>
      <c r="AF2" s="7">
        <f>K2*$Q2*$R2/$F2</f>
        <v>4.4951069187644741</v>
      </c>
      <c r="AG2" s="7">
        <f>M2*$Q2*$R2/$F2</f>
        <v>1.4841456623207564E-4</v>
      </c>
      <c r="AH2" s="7">
        <f>O2*$Q2*$R2/$F2</f>
        <v>3.6677488794717113E-2</v>
      </c>
    </row>
    <row r="3" spans="1:34" x14ac:dyDescent="0.2">
      <c r="A3" s="1">
        <v>2</v>
      </c>
      <c r="B3" s="1" t="s">
        <v>47</v>
      </c>
      <c r="C3" s="1">
        <v>80</v>
      </c>
      <c r="D3" s="1" t="s">
        <v>55</v>
      </c>
      <c r="E3" s="1" t="s">
        <v>24</v>
      </c>
      <c r="F3" s="1">
        <v>0.40529999999999999</v>
      </c>
      <c r="G3" s="1">
        <v>1.1412978945491099</v>
      </c>
      <c r="H3" s="1">
        <v>2.6518786095609101</v>
      </c>
      <c r="I3" s="1">
        <v>0.66376539905131204</v>
      </c>
      <c r="J3" s="1">
        <v>0.79693682127566501</v>
      </c>
      <c r="K3" s="1">
        <v>30.1086269942844</v>
      </c>
      <c r="L3" s="1">
        <v>29.384306641120901</v>
      </c>
      <c r="M3" s="1">
        <v>6.2737977691139403E-3</v>
      </c>
      <c r="N3" s="1">
        <v>1.5467163363311199E-3</v>
      </c>
      <c r="O3" s="1">
        <v>0.27649105106449201</v>
      </c>
      <c r="P3" s="1">
        <v>0.85720061714044304</v>
      </c>
      <c r="Q3" s="1">
        <v>0.01</v>
      </c>
      <c r="R3" s="1">
        <v>3</v>
      </c>
      <c r="S3" s="1">
        <v>0.30830000000000002</v>
      </c>
      <c r="T3" s="1">
        <v>3.6339999999999997E-2</v>
      </c>
      <c r="U3" s="1">
        <v>0.1875</v>
      </c>
      <c r="V3">
        <v>0.2873</v>
      </c>
      <c r="W3">
        <v>0.24099999999999999</v>
      </c>
      <c r="X3" s="3">
        <f t="shared" ref="X3:X66" si="0">(H3-G3)*Q3*R3*S3/F3</f>
        <v>3.447165317824856E-2</v>
      </c>
      <c r="Y3" s="3">
        <f t="shared" ref="Y3:Y66" si="1">(J3-I3)*Q3*R3*T3/F3</f>
        <v>3.5821239701206418E-4</v>
      </c>
      <c r="Z3" s="3">
        <f t="shared" ref="Z3:Z66" si="2">(L3-(K3*0.9631-3.4393))*Q3*R3*U3/F3</f>
        <v>5.3099389104259757E-2</v>
      </c>
      <c r="AA3" s="3">
        <f t="shared" ref="AA3:AA66" si="3">(N3-M3)*Q3*R3*V3/F3</f>
        <v>-1.0052483313386412E-4</v>
      </c>
      <c r="AB3" s="3">
        <f>(P3-(O3*1.0882-0.0247))*Q3*R3*W3/F3</f>
        <v>1.0364659981100454E-2</v>
      </c>
      <c r="AD3" s="7">
        <f t="shared" ref="AD3:AD66" si="4">G3*$Q3*$R3/$F3</f>
        <v>8.4478008478838629E-2</v>
      </c>
      <c r="AE3" s="7">
        <f t="shared" ref="AE3:AE66" si="5">I3*$Q3*$R3/$F3</f>
        <v>4.9131413697358406E-2</v>
      </c>
      <c r="AF3" s="7">
        <f t="shared" ref="AF3:AF66" si="6">K3*$Q3*$R3/$F3</f>
        <v>2.2286178382149813</v>
      </c>
      <c r="AG3" s="7">
        <f t="shared" ref="AG3:AG66" si="7">M3*$Q3*$R3/$F3</f>
        <v>4.6438177417571722E-4</v>
      </c>
      <c r="AH3" s="7">
        <f t="shared" ref="AH3:AH66" si="8">O3*$Q3*$R3/$F3</f>
        <v>2.0465658850073426E-2</v>
      </c>
    </row>
    <row r="4" spans="1:34" x14ac:dyDescent="0.2">
      <c r="A4" s="1">
        <v>3</v>
      </c>
      <c r="B4" s="1" t="s">
        <v>47</v>
      </c>
      <c r="C4" s="1">
        <v>80</v>
      </c>
      <c r="D4" s="1" t="s">
        <v>55</v>
      </c>
      <c r="E4" s="1" t="s">
        <v>24</v>
      </c>
      <c r="F4" s="1">
        <v>0.31490000000000001</v>
      </c>
      <c r="G4" s="1">
        <v>0.76412869727573496</v>
      </c>
      <c r="H4" s="1">
        <v>2.8357558167252801</v>
      </c>
      <c r="I4" s="1">
        <v>0.21497921765075301</v>
      </c>
      <c r="J4" s="1">
        <v>0.37152724616980698</v>
      </c>
      <c r="K4" s="1">
        <v>22.7185782073288</v>
      </c>
      <c r="L4" s="1">
        <v>22.371389944678398</v>
      </c>
      <c r="M4" s="1">
        <v>-4.1202105517777502E-3</v>
      </c>
      <c r="N4" s="1">
        <v>-2.7297368977758897E-4</v>
      </c>
      <c r="O4" s="1">
        <v>0.21755036625912499</v>
      </c>
      <c r="P4" s="1">
        <v>0.88779974716860399</v>
      </c>
      <c r="Q4" s="1">
        <v>0.01</v>
      </c>
      <c r="R4" s="1">
        <v>3</v>
      </c>
      <c r="S4" s="1">
        <v>0.30830000000000002</v>
      </c>
      <c r="T4" s="1">
        <v>3.6339999999999997E-2</v>
      </c>
      <c r="U4" s="1">
        <v>0.1875</v>
      </c>
      <c r="V4">
        <v>0.2873</v>
      </c>
      <c r="W4">
        <v>0.24099999999999999</v>
      </c>
      <c r="X4" s="3">
        <f t="shared" si="0"/>
        <v>6.0846234448360889E-2</v>
      </c>
      <c r="Y4" s="3">
        <f t="shared" si="1"/>
        <v>5.4197732833112934E-4</v>
      </c>
      <c r="Z4" s="3">
        <f t="shared" si="2"/>
        <v>7.0208489716577241E-2</v>
      </c>
      <c r="AA4" s="3">
        <f t="shared" si="3"/>
        <v>1.053011575534436E-4</v>
      </c>
      <c r="AB4" s="3">
        <f t="shared" ref="AB4:AB66" si="9">(P4-(O4*1.0882-0.0247))*Q4*R4*W4/F4</f>
        <v>1.5515259450991477E-2</v>
      </c>
      <c r="AD4" s="7">
        <f t="shared" si="4"/>
        <v>7.2797271890352649E-2</v>
      </c>
      <c r="AE4" s="7">
        <f t="shared" si="5"/>
        <v>2.0480713018490283E-2</v>
      </c>
      <c r="AF4" s="7">
        <f t="shared" si="6"/>
        <v>2.1643612137817212</v>
      </c>
      <c r="AG4" s="7">
        <f t="shared" si="7"/>
        <v>-3.9252561623795646E-4</v>
      </c>
      <c r="AH4" s="7">
        <f t="shared" si="8"/>
        <v>2.0725662076131312E-2</v>
      </c>
    </row>
    <row r="5" spans="1:34" x14ac:dyDescent="0.2">
      <c r="A5" s="1">
        <v>4</v>
      </c>
      <c r="B5" s="1" t="s">
        <v>47</v>
      </c>
      <c r="C5" s="1">
        <v>200</v>
      </c>
      <c r="D5" s="1" t="s">
        <v>29</v>
      </c>
      <c r="E5" s="1" t="s">
        <v>24</v>
      </c>
      <c r="F5" s="1">
        <v>0.28770000000000001</v>
      </c>
      <c r="G5" s="1">
        <v>1.6006304047923099</v>
      </c>
      <c r="H5" s="1">
        <v>3.16003993931972</v>
      </c>
      <c r="I5" s="1">
        <v>45.772189329502503</v>
      </c>
      <c r="J5" s="1">
        <v>46.013329398999701</v>
      </c>
      <c r="K5" s="1">
        <v>400.98084752150601</v>
      </c>
      <c r="L5" s="1">
        <v>382.44738536464001</v>
      </c>
      <c r="M5" s="1">
        <v>1.5279863794321299E-2</v>
      </c>
      <c r="N5" s="1">
        <v>1.44704809864066E-2</v>
      </c>
      <c r="O5" s="1">
        <v>1.23088295951547</v>
      </c>
      <c r="P5" s="1">
        <v>1.8852128694082</v>
      </c>
      <c r="Q5" s="1">
        <v>0.01</v>
      </c>
      <c r="R5" s="1">
        <v>3</v>
      </c>
      <c r="S5" s="1">
        <v>0.30830000000000002</v>
      </c>
      <c r="T5" s="1">
        <v>3.6339999999999997E-2</v>
      </c>
      <c r="U5" s="1">
        <v>0.1875</v>
      </c>
      <c r="V5">
        <v>0.2873</v>
      </c>
      <c r="W5">
        <v>0.24099999999999999</v>
      </c>
      <c r="X5" s="3">
        <f t="shared" si="0"/>
        <v>5.0132008289343125E-2</v>
      </c>
      <c r="Y5" s="3">
        <f t="shared" si="1"/>
        <v>9.1376747920002125E-4</v>
      </c>
      <c r="Z5" s="3">
        <f>(L5-(K5*0.9631-3.4393))*Q5*R5*U5/F5</f>
        <v>-5.8257732662101002E-3</v>
      </c>
      <c r="AA5" s="3">
        <f t="shared" si="3"/>
        <v>-2.4247724787684378E-5</v>
      </c>
      <c r="AB5" s="3">
        <f t="shared" si="9"/>
        <v>1.4336007708039122E-2</v>
      </c>
      <c r="AD5" s="7">
        <f t="shared" si="4"/>
        <v>0.16690619445175287</v>
      </c>
      <c r="AE5" s="7">
        <f t="shared" si="5"/>
        <v>4.7729081678313348</v>
      </c>
      <c r="AF5" s="7">
        <f t="shared" si="6"/>
        <v>41.812392859385398</v>
      </c>
      <c r="AG5" s="7">
        <f t="shared" si="7"/>
        <v>1.5933121787613449E-3</v>
      </c>
      <c r="AH5" s="7">
        <f t="shared" si="8"/>
        <v>0.12835067356782795</v>
      </c>
    </row>
    <row r="6" spans="1:34" x14ac:dyDescent="0.2">
      <c r="A6" s="1">
        <v>5</v>
      </c>
      <c r="B6" s="1" t="s">
        <v>47</v>
      </c>
      <c r="C6" s="1">
        <v>200</v>
      </c>
      <c r="D6" s="1" t="s">
        <v>29</v>
      </c>
      <c r="E6" s="1" t="s">
        <v>24</v>
      </c>
      <c r="F6" s="1">
        <v>0.31680000000000003</v>
      </c>
      <c r="G6" s="1">
        <v>2.7687526922931398</v>
      </c>
      <c r="H6" s="1">
        <v>4.5096460265785101</v>
      </c>
      <c r="I6" s="1">
        <v>36.886484338562198</v>
      </c>
      <c r="J6" s="1">
        <v>37.9170475540407</v>
      </c>
      <c r="K6" s="1">
        <v>432.45196031034999</v>
      </c>
      <c r="L6" s="1">
        <v>420.41400554719797</v>
      </c>
      <c r="M6" s="1">
        <v>1.70989878234739E-2</v>
      </c>
      <c r="N6" s="1">
        <v>2.4440335440918001E-2</v>
      </c>
      <c r="O6" s="1">
        <v>1.2561784739540101</v>
      </c>
      <c r="P6" s="1">
        <v>1.98953488210957</v>
      </c>
      <c r="Q6" s="1">
        <v>0.01</v>
      </c>
      <c r="R6" s="1">
        <v>3</v>
      </c>
      <c r="S6" s="1">
        <v>0.30830000000000002</v>
      </c>
      <c r="T6" s="1">
        <v>3.6339999999999997E-2</v>
      </c>
      <c r="U6" s="1">
        <v>0.1875</v>
      </c>
      <c r="V6">
        <v>0.2873</v>
      </c>
      <c r="W6">
        <v>0.24099999999999999</v>
      </c>
      <c r="X6" s="3">
        <f t="shared" si="0"/>
        <v>5.0825512780320034E-2</v>
      </c>
      <c r="Y6" s="3">
        <f t="shared" si="1"/>
        <v>3.5464647017508285E-3</v>
      </c>
      <c r="Z6" s="3">
        <f t="shared" si="2"/>
        <v>0.13066091215021153</v>
      </c>
      <c r="AA6" s="3">
        <f t="shared" si="3"/>
        <v>1.9973192902383426E-4</v>
      </c>
      <c r="AB6" s="3">
        <f t="shared" si="9"/>
        <v>1.4771781580248925E-2</v>
      </c>
      <c r="AD6" s="7">
        <f t="shared" si="4"/>
        <v>0.26219248980048671</v>
      </c>
      <c r="AE6" s="7">
        <f t="shared" si="5"/>
        <v>3.493038289636571</v>
      </c>
      <c r="AF6" s="7">
        <f t="shared" si="6"/>
        <v>40.95189018090435</v>
      </c>
      <c r="AG6" s="7">
        <f t="shared" si="7"/>
        <v>1.6192223317683615E-3</v>
      </c>
      <c r="AH6" s="7">
        <f t="shared" si="8"/>
        <v>0.11895629488200851</v>
      </c>
    </row>
    <row r="7" spans="1:34" x14ac:dyDescent="0.2">
      <c r="A7" s="1">
        <v>6</v>
      </c>
      <c r="B7" s="1" t="s">
        <v>47</v>
      </c>
      <c r="C7" s="1">
        <v>200</v>
      </c>
      <c r="D7" s="1" t="s">
        <v>29</v>
      </c>
      <c r="E7" s="1" t="s">
        <v>24</v>
      </c>
      <c r="F7" s="1">
        <v>0.27610000000000001</v>
      </c>
      <c r="G7" s="1">
        <v>3.0540074830299599</v>
      </c>
      <c r="H7" s="1">
        <v>5.1497154232357296</v>
      </c>
      <c r="I7" s="1">
        <v>120.535096757994</v>
      </c>
      <c r="J7" s="1">
        <v>123.917456097844</v>
      </c>
      <c r="K7" s="1">
        <v>413.08958121041002</v>
      </c>
      <c r="L7" s="1">
        <v>392.89205592042299</v>
      </c>
      <c r="M7" s="1">
        <v>1.7010888998744301E-2</v>
      </c>
      <c r="N7" s="1">
        <v>1.93832470782907E-2</v>
      </c>
      <c r="O7" s="1">
        <v>1.3050413269052299</v>
      </c>
      <c r="P7" s="1">
        <v>2.1006043512359902</v>
      </c>
      <c r="Q7" s="1">
        <v>0.01</v>
      </c>
      <c r="R7" s="1">
        <v>3</v>
      </c>
      <c r="S7" s="1">
        <v>0.30830000000000002</v>
      </c>
      <c r="T7" s="1">
        <v>3.6339999999999997E-2</v>
      </c>
      <c r="U7" s="1">
        <v>0.1875</v>
      </c>
      <c r="V7">
        <v>0.2873</v>
      </c>
      <c r="W7">
        <v>0.24099999999999999</v>
      </c>
      <c r="X7" s="3">
        <f t="shared" si="0"/>
        <v>7.0203559358794507E-2</v>
      </c>
      <c r="Y7" s="3">
        <f t="shared" si="1"/>
        <v>1.3355480450215385E-2</v>
      </c>
      <c r="Z7" s="3">
        <f t="shared" si="2"/>
        <v>-3.0869652503408486E-2</v>
      </c>
      <c r="AA7" s="3">
        <f t="shared" si="3"/>
        <v>7.4057784453496612E-5</v>
      </c>
      <c r="AB7" s="3">
        <f t="shared" si="9"/>
        <v>1.8465393271722232E-2</v>
      </c>
      <c r="AD7" s="7">
        <f t="shared" si="4"/>
        <v>0.33183710427706914</v>
      </c>
      <c r="AE7" s="7">
        <f t="shared" si="5"/>
        <v>13.096895699890693</v>
      </c>
      <c r="AF7" s="7">
        <f t="shared" si="6"/>
        <v>44.884778834886994</v>
      </c>
      <c r="AG7" s="7">
        <f t="shared" si="7"/>
        <v>1.848339985376056E-3</v>
      </c>
      <c r="AH7" s="7">
        <f t="shared" si="8"/>
        <v>0.14180094098934046</v>
      </c>
    </row>
    <row r="8" spans="1:34" x14ac:dyDescent="0.2">
      <c r="A8" s="1">
        <v>7</v>
      </c>
      <c r="B8" s="1" t="s">
        <v>48</v>
      </c>
      <c r="C8" s="1">
        <v>80</v>
      </c>
      <c r="D8" s="1" t="s">
        <v>56</v>
      </c>
      <c r="E8" s="1" t="s">
        <v>24</v>
      </c>
      <c r="F8" s="1">
        <v>0.27139999999999997</v>
      </c>
      <c r="G8" s="1">
        <v>1.0926821659043799</v>
      </c>
      <c r="H8" s="1">
        <v>2.43426529471237</v>
      </c>
      <c r="I8" s="1">
        <v>2.5726210209815399</v>
      </c>
      <c r="J8" s="1">
        <v>2.6552917560125402</v>
      </c>
      <c r="K8" s="1">
        <v>6.96822459515265</v>
      </c>
      <c r="L8" s="1">
        <v>7.4131973782782401</v>
      </c>
      <c r="M8" s="1">
        <v>-3.4777823340239999E-3</v>
      </c>
      <c r="N8" s="1">
        <v>2.0025765938008798E-3</v>
      </c>
      <c r="O8" s="1">
        <v>0.32940889438259502</v>
      </c>
      <c r="P8" s="1">
        <v>0.90417221701468697</v>
      </c>
      <c r="Q8" s="1">
        <v>0.01</v>
      </c>
      <c r="R8" s="1">
        <v>3</v>
      </c>
      <c r="S8" s="1">
        <v>0.30830000000000002</v>
      </c>
      <c r="T8" s="1">
        <v>3.6339999999999997E-2</v>
      </c>
      <c r="U8" s="1">
        <v>0.1875</v>
      </c>
      <c r="V8">
        <v>0.2873</v>
      </c>
      <c r="W8">
        <v>0.24099999999999999</v>
      </c>
      <c r="X8" s="3">
        <f t="shared" si="0"/>
        <v>4.5719610752929636E-2</v>
      </c>
      <c r="Y8" s="3">
        <f t="shared" si="1"/>
        <v>3.3208413902283178E-4</v>
      </c>
      <c r="Z8" s="3">
        <f t="shared" si="2"/>
        <v>8.5834106568212318E-2</v>
      </c>
      <c r="AA8" s="3">
        <f t="shared" si="3"/>
        <v>1.7404279144776213E-4</v>
      </c>
      <c r="AB8" s="3">
        <f t="shared" si="9"/>
        <v>1.519550619899324E-2</v>
      </c>
      <c r="AD8" s="7">
        <f t="shared" si="4"/>
        <v>0.1207828481102852</v>
      </c>
      <c r="AE8" s="7">
        <f t="shared" si="5"/>
        <v>0.28437225729346427</v>
      </c>
      <c r="AF8" s="7">
        <f t="shared" si="6"/>
        <v>0.77025327138754429</v>
      </c>
      <c r="AG8" s="7">
        <f t="shared" si="7"/>
        <v>-3.8442693449049372E-4</v>
      </c>
      <c r="AH8" s="7">
        <f t="shared" si="8"/>
        <v>3.6412184345902182E-2</v>
      </c>
    </row>
    <row r="9" spans="1:34" x14ac:dyDescent="0.2">
      <c r="A9" s="1">
        <v>8</v>
      </c>
      <c r="B9" s="1" t="s">
        <v>48</v>
      </c>
      <c r="C9" s="1">
        <v>80</v>
      </c>
      <c r="D9" s="1" t="s">
        <v>56</v>
      </c>
      <c r="E9" s="1" t="s">
        <v>24</v>
      </c>
      <c r="F9" s="1">
        <v>0.32390000000000002</v>
      </c>
      <c r="G9" s="1">
        <v>1.28944282492951</v>
      </c>
      <c r="H9" s="1">
        <v>2.5152402028963001</v>
      </c>
      <c r="I9" s="1">
        <v>2.1350887713484301</v>
      </c>
      <c r="J9" s="1">
        <v>2.2750729078830401</v>
      </c>
      <c r="K9" s="1">
        <v>6.6608045360613399</v>
      </c>
      <c r="L9" s="1">
        <v>6.83425829104314</v>
      </c>
      <c r="M9" s="1">
        <v>-3.7538154648043198E-3</v>
      </c>
      <c r="N9" s="1">
        <v>-1.74136421586462E-3</v>
      </c>
      <c r="O9" s="1">
        <v>0.158634292139199</v>
      </c>
      <c r="P9" s="1">
        <v>0.607552386934195</v>
      </c>
      <c r="Q9" s="1">
        <v>0.01</v>
      </c>
      <c r="R9" s="1">
        <v>3</v>
      </c>
      <c r="S9" s="1">
        <v>0.30830000000000002</v>
      </c>
      <c r="T9" s="1">
        <v>3.6339999999999997E-2</v>
      </c>
      <c r="U9" s="1">
        <v>0.1875</v>
      </c>
      <c r="V9">
        <v>0.2873</v>
      </c>
      <c r="W9">
        <v>0.24099999999999999</v>
      </c>
      <c r="X9" s="3">
        <f t="shared" si="0"/>
        <v>3.5002778477353634E-2</v>
      </c>
      <c r="Y9" s="3">
        <f t="shared" si="1"/>
        <v>4.7116611809210171E-4</v>
      </c>
      <c r="Z9" s="3">
        <f t="shared" si="2"/>
        <v>6.7009179108641098E-2</v>
      </c>
      <c r="AA9" s="3">
        <f t="shared" si="3"/>
        <v>5.3551458211211083E-5</v>
      </c>
      <c r="AB9" s="3">
        <f t="shared" si="9"/>
        <v>1.0259647910314121E-2</v>
      </c>
      <c r="AD9" s="7">
        <f t="shared" si="4"/>
        <v>0.11942971518334454</v>
      </c>
      <c r="AE9" s="7">
        <f t="shared" si="5"/>
        <v>0.19775444007549522</v>
      </c>
      <c r="AF9" s="7">
        <f t="shared" si="6"/>
        <v>0.61693157172534796</v>
      </c>
      <c r="AG9" s="7">
        <f t="shared" si="7"/>
        <v>-3.4768281551136025E-4</v>
      </c>
      <c r="AH9" s="7">
        <f t="shared" si="8"/>
        <v>1.4692895227465174E-2</v>
      </c>
    </row>
    <row r="10" spans="1:34" x14ac:dyDescent="0.2">
      <c r="A10" s="1">
        <v>9</v>
      </c>
      <c r="B10" s="1" t="s">
        <v>48</v>
      </c>
      <c r="C10" s="1">
        <v>80</v>
      </c>
      <c r="D10" s="1" t="s">
        <v>56</v>
      </c>
      <c r="E10" s="1" t="s">
        <v>24</v>
      </c>
      <c r="F10" s="1">
        <v>0.33650000000000002</v>
      </c>
      <c r="G10" s="1">
        <v>3.0105321663112199</v>
      </c>
      <c r="H10" s="1">
        <v>5.6164549636415302</v>
      </c>
      <c r="I10" s="1">
        <v>2.67946852398839</v>
      </c>
      <c r="J10" s="1">
        <v>3.0616430162582802</v>
      </c>
      <c r="K10" s="1">
        <v>11.759890871260801</v>
      </c>
      <c r="L10" s="1">
        <v>12.337652405723199</v>
      </c>
      <c r="M10" s="1">
        <v>-1.13088045190482E-4</v>
      </c>
      <c r="N10" s="1">
        <v>6.9185963226355701E-3</v>
      </c>
      <c r="O10" s="1">
        <v>0.80210018952437701</v>
      </c>
      <c r="P10" s="1">
        <v>1.8762820870077901</v>
      </c>
      <c r="Q10" s="1">
        <v>0.01</v>
      </c>
      <c r="R10" s="1">
        <v>3</v>
      </c>
      <c r="S10" s="1">
        <v>0.30830000000000002</v>
      </c>
      <c r="T10" s="1">
        <v>3.6339999999999997E-2</v>
      </c>
      <c r="U10" s="1">
        <v>0.1875</v>
      </c>
      <c r="V10">
        <v>0.2873</v>
      </c>
      <c r="W10">
        <v>0.24099999999999999</v>
      </c>
      <c r="X10" s="3">
        <f t="shared" si="0"/>
        <v>7.1626091983679169E-2</v>
      </c>
      <c r="Y10" s="3">
        <f t="shared" si="1"/>
        <v>1.2381772109142178E-3</v>
      </c>
      <c r="Z10" s="3">
        <f t="shared" si="2"/>
        <v>7.4403814205994234E-2</v>
      </c>
      <c r="AA10" s="3">
        <f t="shared" si="3"/>
        <v>1.8010724388199925E-4</v>
      </c>
      <c r="AB10" s="3">
        <f t="shared" si="9"/>
        <v>2.2090425133277958E-2</v>
      </c>
      <c r="AD10" s="7">
        <f t="shared" si="4"/>
        <v>0.26839811289550253</v>
      </c>
      <c r="AE10" s="7">
        <f t="shared" si="5"/>
        <v>0.23888278074190694</v>
      </c>
      <c r="AF10" s="7">
        <f t="shared" si="6"/>
        <v>1.0484300925343952</v>
      </c>
      <c r="AG10" s="7">
        <f t="shared" si="7"/>
        <v>-1.008214370197462E-5</v>
      </c>
      <c r="AH10" s="7">
        <f t="shared" si="8"/>
        <v>7.1509675143332271E-2</v>
      </c>
    </row>
    <row r="11" spans="1:34" x14ac:dyDescent="0.2">
      <c r="A11" s="1">
        <v>10</v>
      </c>
      <c r="B11" s="1" t="s">
        <v>48</v>
      </c>
      <c r="C11" s="1">
        <v>200</v>
      </c>
      <c r="D11" s="1" t="s">
        <v>31</v>
      </c>
      <c r="E11" s="1" t="s">
        <v>24</v>
      </c>
      <c r="F11" s="1">
        <v>0.1108</v>
      </c>
      <c r="G11" s="1">
        <v>1.9516217491907299</v>
      </c>
      <c r="H11" s="1">
        <v>2.9511805825080599</v>
      </c>
      <c r="I11" s="1">
        <v>24.381510239896699</v>
      </c>
      <c r="J11" s="1">
        <v>25.199479233330301</v>
      </c>
      <c r="K11" s="1">
        <v>11.0328672303324</v>
      </c>
      <c r="L11" s="1">
        <v>11.1362578169069</v>
      </c>
      <c r="M11" s="1">
        <v>-7.4889048661168605E-4</v>
      </c>
      <c r="N11" s="1">
        <v>1.03479565446125E-3</v>
      </c>
      <c r="O11" s="1">
        <v>0.330701189658202</v>
      </c>
      <c r="P11" s="1">
        <v>0.76352571882270404</v>
      </c>
      <c r="Q11" s="1">
        <v>0.01</v>
      </c>
      <c r="R11" s="1">
        <v>3</v>
      </c>
      <c r="S11" s="1">
        <v>0.30830000000000002</v>
      </c>
      <c r="T11" s="1">
        <v>3.6339999999999997E-2</v>
      </c>
      <c r="U11" s="1">
        <v>0.1875</v>
      </c>
      <c r="V11">
        <v>0.2873</v>
      </c>
      <c r="W11">
        <v>0.24099999999999999</v>
      </c>
      <c r="X11" s="3">
        <f t="shared" si="0"/>
        <v>8.3437902972490832E-2</v>
      </c>
      <c r="Y11" s="3">
        <f t="shared" si="1"/>
        <v>8.0482833631887497E-3</v>
      </c>
      <c r="Z11" s="3">
        <f t="shared" si="2"/>
        <v>0.2005202531947422</v>
      </c>
      <c r="AA11" s="3">
        <f t="shared" si="3"/>
        <v>1.3875081994501476E-4</v>
      </c>
      <c r="AB11" s="3">
        <f t="shared" si="9"/>
        <v>2.7951433456958209E-2</v>
      </c>
      <c r="AD11" s="7">
        <f t="shared" si="4"/>
        <v>0.5284174411166237</v>
      </c>
      <c r="AE11" s="7">
        <f t="shared" si="5"/>
        <v>6.6014919422102984</v>
      </c>
      <c r="AF11" s="7">
        <f t="shared" si="6"/>
        <v>2.9872384197650903</v>
      </c>
      <c r="AG11" s="7">
        <f t="shared" si="7"/>
        <v>-2.0276818229558291E-4</v>
      </c>
      <c r="AH11" s="7">
        <f t="shared" si="8"/>
        <v>8.9540033300957222E-2</v>
      </c>
    </row>
    <row r="12" spans="1:34" x14ac:dyDescent="0.2">
      <c r="A12" s="1">
        <v>11</v>
      </c>
      <c r="B12" s="1" t="s">
        <v>48</v>
      </c>
      <c r="C12" s="1">
        <v>200</v>
      </c>
      <c r="D12" s="1" t="s">
        <v>31</v>
      </c>
      <c r="E12" s="1" t="s">
        <v>24</v>
      </c>
      <c r="F12" s="1">
        <v>0.1741</v>
      </c>
      <c r="G12" s="1">
        <v>1.85195644181561</v>
      </c>
      <c r="H12" s="1">
        <v>3.7002633424062501</v>
      </c>
      <c r="I12" s="1">
        <v>16.3401555808917</v>
      </c>
      <c r="J12" s="1">
        <v>16.480824174499102</v>
      </c>
      <c r="K12" s="1">
        <v>19.0924915539767</v>
      </c>
      <c r="L12" s="1">
        <v>19.042826265776601</v>
      </c>
      <c r="M12" s="1">
        <v>3.38955649320295E-3</v>
      </c>
      <c r="N12" s="1">
        <v>1.12898152787086E-2</v>
      </c>
      <c r="O12" s="1">
        <v>0.40583997776192399</v>
      </c>
      <c r="P12" s="1">
        <v>0.99337890645384097</v>
      </c>
      <c r="Q12" s="1">
        <v>0.01</v>
      </c>
      <c r="R12" s="1">
        <v>3</v>
      </c>
      <c r="S12" s="1">
        <v>0.30830000000000002</v>
      </c>
      <c r="T12" s="1">
        <v>3.6339999999999997E-2</v>
      </c>
      <c r="U12" s="1">
        <v>0.1875</v>
      </c>
      <c r="V12">
        <v>0.2873</v>
      </c>
      <c r="W12">
        <v>0.24099999999999999</v>
      </c>
      <c r="X12" s="3">
        <f t="shared" si="0"/>
        <v>9.8190640571871504E-2</v>
      </c>
      <c r="Y12" s="3">
        <f t="shared" si="1"/>
        <v>8.8085525991262955E-4</v>
      </c>
      <c r="Z12" s="3">
        <f t="shared" si="2"/>
        <v>0.13227788932824081</v>
      </c>
      <c r="AA12" s="3">
        <f t="shared" si="3"/>
        <v>3.9111045647486042E-4</v>
      </c>
      <c r="AB12" s="3">
        <f t="shared" si="9"/>
        <v>2.3938477785085979E-2</v>
      </c>
      <c r="AD12" s="7">
        <f t="shared" si="4"/>
        <v>0.31911943282290811</v>
      </c>
      <c r="AE12" s="7">
        <f t="shared" si="5"/>
        <v>2.8156500139388339</v>
      </c>
      <c r="AF12" s="7">
        <f t="shared" si="6"/>
        <v>3.2899181310700807</v>
      </c>
      <c r="AG12" s="7">
        <f t="shared" si="7"/>
        <v>5.840706191619098E-4</v>
      </c>
      <c r="AH12" s="7">
        <f t="shared" si="8"/>
        <v>6.9932219028476267E-2</v>
      </c>
    </row>
    <row r="13" spans="1:34" x14ac:dyDescent="0.2">
      <c r="A13" s="1">
        <v>12</v>
      </c>
      <c r="B13" s="1" t="s">
        <v>48</v>
      </c>
      <c r="C13" s="1">
        <v>200</v>
      </c>
      <c r="D13" s="1" t="s">
        <v>31</v>
      </c>
      <c r="E13" s="1" t="s">
        <v>24</v>
      </c>
      <c r="F13" s="1">
        <v>0.13239999999999999</v>
      </c>
      <c r="G13" s="1">
        <v>1.3301752331943799</v>
      </c>
      <c r="H13" s="1">
        <v>2.8982837838129298</v>
      </c>
      <c r="I13" s="1">
        <v>4.3463150239209298</v>
      </c>
      <c r="J13" s="1">
        <v>4.64584771134672</v>
      </c>
      <c r="K13" s="1">
        <v>13.6291500005344</v>
      </c>
      <c r="L13" s="1">
        <v>13.703459527489001</v>
      </c>
      <c r="M13" s="1">
        <v>-3.34437835207897E-3</v>
      </c>
      <c r="N13" s="1">
        <v>2.8973756752834602E-4</v>
      </c>
      <c r="O13" s="1">
        <v>0.45535254400802999</v>
      </c>
      <c r="P13" s="1">
        <v>1.0844504217947799</v>
      </c>
      <c r="Q13" s="1">
        <v>0.01</v>
      </c>
      <c r="R13" s="1">
        <v>3</v>
      </c>
      <c r="S13" s="1">
        <v>0.30830000000000002</v>
      </c>
      <c r="T13" s="1">
        <v>3.6339999999999997E-2</v>
      </c>
      <c r="U13" s="1">
        <v>0.1875</v>
      </c>
      <c r="V13">
        <v>0.2873</v>
      </c>
      <c r="W13">
        <v>0.24099999999999999</v>
      </c>
      <c r="X13" s="3">
        <f t="shared" si="0"/>
        <v>0.10954256786005265</v>
      </c>
      <c r="Y13" s="3">
        <f t="shared" si="1"/>
        <v>2.4663937751631154E-3</v>
      </c>
      <c r="Z13" s="3">
        <f t="shared" si="2"/>
        <v>0.17064164679838031</v>
      </c>
      <c r="AA13" s="3">
        <f t="shared" si="3"/>
        <v>2.3657435884513183E-4</v>
      </c>
      <c r="AB13" s="3">
        <f t="shared" si="9"/>
        <v>3.3508963096827021E-2</v>
      </c>
      <c r="AD13" s="7">
        <f t="shared" si="4"/>
        <v>0.30139922202289576</v>
      </c>
      <c r="AE13" s="7">
        <f t="shared" si="5"/>
        <v>0.98481458245942521</v>
      </c>
      <c r="AF13" s="7">
        <f t="shared" si="6"/>
        <v>3.0881759819941998</v>
      </c>
      <c r="AG13" s="7">
        <f t="shared" si="7"/>
        <v>-7.5778965681547682E-4</v>
      </c>
      <c r="AH13" s="7">
        <f t="shared" si="8"/>
        <v>0.1031765583099766</v>
      </c>
    </row>
    <row r="14" spans="1:34" x14ac:dyDescent="0.2">
      <c r="A14" s="1">
        <v>13</v>
      </c>
      <c r="B14" s="1" t="s">
        <v>49</v>
      </c>
      <c r="C14" s="1">
        <v>80</v>
      </c>
      <c r="D14" s="1" t="s">
        <v>57</v>
      </c>
      <c r="E14" s="1" t="s">
        <v>24</v>
      </c>
      <c r="F14" s="1">
        <v>0.25800000000000001</v>
      </c>
      <c r="G14" s="1">
        <v>1.1739394980436799</v>
      </c>
      <c r="H14" s="1">
        <v>2.13880656894864</v>
      </c>
      <c r="I14" s="1">
        <v>0.58210945374569201</v>
      </c>
      <c r="J14" s="1">
        <v>0.70854628518694096</v>
      </c>
      <c r="K14" s="1">
        <v>18.0812648477458</v>
      </c>
      <c r="L14" s="1">
        <v>17.487271923453601</v>
      </c>
      <c r="M14" s="1">
        <v>1.5580187697047799E-3</v>
      </c>
      <c r="N14" s="1">
        <v>2.3591081724291699E-3</v>
      </c>
      <c r="O14" s="1">
        <v>1.76244744945329</v>
      </c>
      <c r="P14" s="1">
        <v>2.2278813657593699</v>
      </c>
      <c r="Q14" s="1">
        <v>0.01</v>
      </c>
      <c r="R14" s="1">
        <v>3</v>
      </c>
      <c r="S14" s="1">
        <v>0.30830000000000002</v>
      </c>
      <c r="T14" s="1">
        <v>3.6339999999999997E-2</v>
      </c>
      <c r="U14" s="1">
        <v>0.1875</v>
      </c>
      <c r="V14">
        <v>0.2873</v>
      </c>
      <c r="W14">
        <v>0.24099999999999999</v>
      </c>
      <c r="X14" s="3">
        <f t="shared" si="0"/>
        <v>3.4589362553488275E-2</v>
      </c>
      <c r="Y14" s="3">
        <f t="shared" si="1"/>
        <v>5.3426912262499846E-4</v>
      </c>
      <c r="Z14" s="3">
        <f t="shared" si="2"/>
        <v>7.6580793937273725E-2</v>
      </c>
      <c r="AA14" s="3">
        <f t="shared" si="3"/>
        <v>2.6761975046827587E-5</v>
      </c>
      <c r="AB14" s="3">
        <f t="shared" si="9"/>
        <v>9.378992831941416E-3</v>
      </c>
      <c r="AD14" s="7">
        <f t="shared" si="4"/>
        <v>0.13650459279577673</v>
      </c>
      <c r="AE14" s="7">
        <f t="shared" si="5"/>
        <v>6.7687145784382799E-2</v>
      </c>
      <c r="AF14" s="7">
        <f t="shared" si="6"/>
        <v>2.1024726567146277</v>
      </c>
      <c r="AG14" s="7">
        <f t="shared" si="7"/>
        <v>1.81164973221486E-4</v>
      </c>
      <c r="AH14" s="7">
        <f t="shared" si="8"/>
        <v>0.20493574993642907</v>
      </c>
    </row>
    <row r="15" spans="1:34" x14ac:dyDescent="0.2">
      <c r="A15" s="1">
        <v>14</v>
      </c>
      <c r="B15" s="1" t="s">
        <v>49</v>
      </c>
      <c r="C15" s="1">
        <v>80</v>
      </c>
      <c r="D15" s="1" t="s">
        <v>57</v>
      </c>
      <c r="E15" s="1" t="s">
        <v>24</v>
      </c>
      <c r="F15" s="1">
        <v>0.29349999999999998</v>
      </c>
      <c r="G15" s="1">
        <v>1.1971095690267</v>
      </c>
      <c r="H15" s="1">
        <v>2.0437804245368998</v>
      </c>
      <c r="I15" s="1">
        <v>0.62042569024910099</v>
      </c>
      <c r="J15" s="1">
        <v>0.73078749161176704</v>
      </c>
      <c r="K15" s="1">
        <v>20.188029868224</v>
      </c>
      <c r="L15" s="1">
        <v>19.609918934090299</v>
      </c>
      <c r="M15" s="1">
        <v>6.6444199023772005E-4</v>
      </c>
      <c r="N15" s="1">
        <v>1.86884977528709E-4</v>
      </c>
      <c r="O15" s="1">
        <v>2.07115994664965</v>
      </c>
      <c r="P15" s="1">
        <v>2.60028333707446</v>
      </c>
      <c r="Q15" s="1">
        <v>0.01</v>
      </c>
      <c r="R15" s="1">
        <v>3</v>
      </c>
      <c r="S15" s="1">
        <v>0.30830000000000002</v>
      </c>
      <c r="T15" s="1">
        <v>3.6339999999999997E-2</v>
      </c>
      <c r="U15" s="1">
        <v>0.1875</v>
      </c>
      <c r="V15">
        <v>0.2873</v>
      </c>
      <c r="W15">
        <v>0.24099999999999999</v>
      </c>
      <c r="X15" s="3">
        <f>(H15-G15)*Q15*R15*S15/F15</f>
        <v>2.6680949719297582E-2</v>
      </c>
      <c r="Y15" s="3">
        <f t="shared" si="1"/>
        <v>4.0993674904796776E-4</v>
      </c>
      <c r="Z15" s="3">
        <f t="shared" si="2"/>
        <v>6.9112321788828562E-2</v>
      </c>
      <c r="AA15" s="3">
        <f t="shared" si="3"/>
        <v>-1.4024067776964108E-5</v>
      </c>
      <c r="AB15" s="3">
        <f t="shared" si="9"/>
        <v>9.1427373459357641E-3</v>
      </c>
      <c r="AD15" s="7">
        <f t="shared" si="4"/>
        <v>0.12236213652743101</v>
      </c>
      <c r="AE15" s="7">
        <f t="shared" si="5"/>
        <v>6.3416595255444741E-2</v>
      </c>
      <c r="AF15" s="7">
        <f t="shared" si="6"/>
        <v>2.0635124226464057</v>
      </c>
      <c r="AG15" s="7">
        <f t="shared" si="7"/>
        <v>6.7915705986819761E-5</v>
      </c>
      <c r="AH15" s="7">
        <f t="shared" si="8"/>
        <v>0.21170289062858436</v>
      </c>
    </row>
    <row r="16" spans="1:34" x14ac:dyDescent="0.2">
      <c r="A16" s="1">
        <v>15</v>
      </c>
      <c r="B16" s="1" t="s">
        <v>49</v>
      </c>
      <c r="C16" s="1">
        <v>80</v>
      </c>
      <c r="D16" s="1" t="s">
        <v>57</v>
      </c>
      <c r="E16" s="1" t="s">
        <v>24</v>
      </c>
      <c r="F16" s="1">
        <v>0.28949999999999998</v>
      </c>
      <c r="G16" s="1">
        <v>1.26349198008363</v>
      </c>
      <c r="H16" s="1">
        <v>2.4785185130693299</v>
      </c>
      <c r="I16" s="1">
        <v>0.59829709887717097</v>
      </c>
      <c r="J16" s="1">
        <v>0.76889605772354597</v>
      </c>
      <c r="K16" s="1">
        <v>17.136428518248302</v>
      </c>
      <c r="L16" s="1">
        <v>17.118367407119599</v>
      </c>
      <c r="M16" s="1">
        <v>8.9976741020911298E-4</v>
      </c>
      <c r="N16" s="1">
        <v>-1.6185249672976999E-3</v>
      </c>
      <c r="O16" s="1">
        <v>2.0923075221615002</v>
      </c>
      <c r="P16" s="1">
        <v>2.6425703984965199</v>
      </c>
      <c r="Q16" s="1">
        <v>0.01</v>
      </c>
      <c r="R16" s="1">
        <v>3</v>
      </c>
      <c r="S16" s="1">
        <v>0.30830000000000002</v>
      </c>
      <c r="T16" s="1">
        <v>3.6339999999999997E-2</v>
      </c>
      <c r="U16" s="1">
        <v>0.1875</v>
      </c>
      <c r="V16">
        <v>0.2873</v>
      </c>
      <c r="W16">
        <v>0.24099999999999999</v>
      </c>
      <c r="X16" s="3">
        <f t="shared" si="0"/>
        <v>3.8817894312900662E-2</v>
      </c>
      <c r="Y16" s="3">
        <f t="shared" si="1"/>
        <v>6.4244208958313649E-4</v>
      </c>
      <c r="Z16" s="3">
        <f t="shared" si="2"/>
        <v>7.876113538590665E-2</v>
      </c>
      <c r="AA16" s="3">
        <f t="shared" si="3"/>
        <v>-7.4974652855720972E-5</v>
      </c>
      <c r="AB16" s="3">
        <f t="shared" si="9"/>
        <v>9.7504192791886529E-3</v>
      </c>
      <c r="AD16" s="7">
        <f t="shared" si="4"/>
        <v>0.13093181140763005</v>
      </c>
      <c r="AE16" s="7">
        <f t="shared" si="5"/>
        <v>6.1999699365509954E-2</v>
      </c>
      <c r="AF16" s="7">
        <f t="shared" si="6"/>
        <v>1.7757957013728809</v>
      </c>
      <c r="AG16" s="7">
        <f t="shared" si="7"/>
        <v>9.3240146135659382E-5</v>
      </c>
      <c r="AH16" s="7">
        <f t="shared" si="8"/>
        <v>0.21681943234834203</v>
      </c>
    </row>
    <row r="17" spans="1:34" x14ac:dyDescent="0.2">
      <c r="A17" s="1">
        <v>16</v>
      </c>
      <c r="B17" s="1" t="s">
        <v>49</v>
      </c>
      <c r="C17" s="1">
        <v>200</v>
      </c>
      <c r="D17" s="1" t="s">
        <v>33</v>
      </c>
      <c r="E17" s="1" t="s">
        <v>24</v>
      </c>
      <c r="F17" s="1">
        <v>0.17</v>
      </c>
      <c r="G17" s="1">
        <v>2.2093476530357901</v>
      </c>
      <c r="H17" s="1">
        <v>3.5057946932926298</v>
      </c>
      <c r="I17" s="1">
        <v>3.0930401052082299</v>
      </c>
      <c r="J17" s="1">
        <v>3.29668612002629</v>
      </c>
      <c r="K17" s="1">
        <v>39.5527560525749</v>
      </c>
      <c r="L17" s="1">
        <v>38.744822359006903</v>
      </c>
      <c r="M17" s="1">
        <v>8.9483333902899698E-4</v>
      </c>
      <c r="N17" s="1">
        <v>3.8633587048902398E-3</v>
      </c>
      <c r="O17" s="1">
        <v>3.2097115801270699</v>
      </c>
      <c r="P17" s="1">
        <v>3.9321210458559301</v>
      </c>
      <c r="Q17" s="1">
        <v>0.01</v>
      </c>
      <c r="R17" s="1">
        <v>3</v>
      </c>
      <c r="S17" s="1">
        <v>0.30830000000000002</v>
      </c>
      <c r="T17" s="1">
        <v>3.6339999999999997E-2</v>
      </c>
      <c r="U17" s="1">
        <v>0.1875</v>
      </c>
      <c r="V17">
        <v>0.2873</v>
      </c>
      <c r="W17">
        <v>0.24099999999999999</v>
      </c>
      <c r="X17" s="3">
        <f>(H17-G17)*Q17*R17*S17/F17</f>
        <v>7.053434514903241E-2</v>
      </c>
      <c r="Y17" s="3">
        <f t="shared" si="1"/>
        <v>1.3059699138508771E-3</v>
      </c>
      <c r="Z17" s="3">
        <f t="shared" si="2"/>
        <v>0.1353594376578979</v>
      </c>
      <c r="AA17" s="3">
        <f t="shared" si="3"/>
        <v>1.50504236049165E-4</v>
      </c>
      <c r="AB17" s="3">
        <f t="shared" si="9"/>
        <v>1.9734195873733811E-2</v>
      </c>
      <c r="AD17" s="7">
        <f t="shared" si="4"/>
        <v>0.38988487994749238</v>
      </c>
      <c r="AE17" s="7">
        <f t="shared" si="5"/>
        <v>0.54583060680145223</v>
      </c>
      <c r="AF17" s="7">
        <f t="shared" si="6"/>
        <v>6.9798981269249829</v>
      </c>
      <c r="AG17" s="7">
        <f t="shared" si="7"/>
        <v>1.5791176571099946E-4</v>
      </c>
      <c r="AH17" s="7">
        <f t="shared" si="8"/>
        <v>0.56641969061065933</v>
      </c>
    </row>
    <row r="18" spans="1:34" x14ac:dyDescent="0.2">
      <c r="A18" s="1">
        <v>17</v>
      </c>
      <c r="B18" s="1" t="s">
        <v>49</v>
      </c>
      <c r="C18" s="1">
        <v>200</v>
      </c>
      <c r="D18" s="1" t="s">
        <v>33</v>
      </c>
      <c r="E18" s="1" t="s">
        <v>24</v>
      </c>
      <c r="F18" s="1">
        <v>0.15870000000000001</v>
      </c>
      <c r="G18" s="1">
        <v>1.52948461862499</v>
      </c>
      <c r="H18" s="1">
        <v>2.3322348584424799</v>
      </c>
      <c r="I18" s="1">
        <v>2.1904872689385102</v>
      </c>
      <c r="J18" s="1">
        <v>2.3349174846059899</v>
      </c>
      <c r="K18" s="1">
        <v>45.176845018318602</v>
      </c>
      <c r="L18" s="1">
        <v>43.434762048101902</v>
      </c>
      <c r="M18" s="1">
        <v>8.0061440115721796E-4</v>
      </c>
      <c r="N18" s="1">
        <v>4.0175740854435397E-3</v>
      </c>
      <c r="O18" s="1">
        <v>3.20890830938183</v>
      </c>
      <c r="P18" s="1">
        <v>3.8131370598091099</v>
      </c>
      <c r="Q18" s="1">
        <v>0.01</v>
      </c>
      <c r="R18" s="1">
        <v>3</v>
      </c>
      <c r="S18" s="1">
        <v>0.30830000000000002</v>
      </c>
      <c r="T18" s="1">
        <v>3.6339999999999997E-2</v>
      </c>
      <c r="U18" s="1">
        <v>0.1875</v>
      </c>
      <c r="V18">
        <v>0.2873</v>
      </c>
      <c r="W18">
        <v>0.24099999999999999</v>
      </c>
      <c r="X18" s="3">
        <f t="shared" si="0"/>
        <v>4.6784101878210235E-2</v>
      </c>
      <c r="Y18" s="3">
        <f t="shared" si="1"/>
        <v>9.9217278588964323E-4</v>
      </c>
      <c r="Z18" s="3">
        <f t="shared" si="2"/>
        <v>0.11924300369657111</v>
      </c>
      <c r="AA18" s="3">
        <f t="shared" si="3"/>
        <v>1.7471314126568251E-4</v>
      </c>
      <c r="AB18" s="3">
        <f t="shared" si="9"/>
        <v>1.5758531577900251E-2</v>
      </c>
      <c r="AD18" s="7">
        <f t="shared" si="4"/>
        <v>0.28912752715028167</v>
      </c>
      <c r="AE18" s="7">
        <f t="shared" si="5"/>
        <v>0.41408076917552183</v>
      </c>
      <c r="AF18" s="7">
        <f t="shared" si="6"/>
        <v>8.5400463172624956</v>
      </c>
      <c r="AG18" s="7">
        <f t="shared" si="7"/>
        <v>1.5134487734540982E-4</v>
      </c>
      <c r="AH18" s="7">
        <f t="shared" si="8"/>
        <v>0.60659892426877682</v>
      </c>
    </row>
    <row r="19" spans="1:34" x14ac:dyDescent="0.2">
      <c r="A19" s="1">
        <v>18</v>
      </c>
      <c r="B19" s="1" t="s">
        <v>49</v>
      </c>
      <c r="C19" s="1">
        <v>200</v>
      </c>
      <c r="D19" s="1" t="s">
        <v>33</v>
      </c>
      <c r="E19" s="1" t="s">
        <v>24</v>
      </c>
      <c r="F19" s="1">
        <v>0.18379999999999999</v>
      </c>
      <c r="G19" s="1">
        <v>1.4688766184372799</v>
      </c>
      <c r="H19" s="1">
        <v>2.9648801218809901</v>
      </c>
      <c r="I19" s="1">
        <v>1.82168746014381</v>
      </c>
      <c r="J19" s="1">
        <v>2.0499578605653799</v>
      </c>
      <c r="K19" s="1">
        <v>32.829496676391599</v>
      </c>
      <c r="L19" s="1">
        <v>31.242596621817199</v>
      </c>
      <c r="M19" s="1">
        <v>8.6817982997071397E-4</v>
      </c>
      <c r="N19" s="1">
        <v>2.8108285856932999E-3</v>
      </c>
      <c r="O19" s="1">
        <v>3.4439691323450701</v>
      </c>
      <c r="P19" s="1">
        <v>4.2160721773790604</v>
      </c>
      <c r="Q19" s="1">
        <v>0.01</v>
      </c>
      <c r="R19" s="1">
        <v>3</v>
      </c>
      <c r="S19" s="1">
        <v>0.30830000000000002</v>
      </c>
      <c r="T19" s="1">
        <v>3.6339999999999997E-2</v>
      </c>
      <c r="U19" s="1">
        <v>0.1875</v>
      </c>
      <c r="V19">
        <v>0.2873</v>
      </c>
      <c r="W19">
        <v>0.24099999999999999</v>
      </c>
      <c r="X19" s="3">
        <f t="shared" si="0"/>
        <v>7.5280393924651134E-2</v>
      </c>
      <c r="Y19" s="3">
        <f t="shared" si="1"/>
        <v>1.3539738331860474E-3</v>
      </c>
      <c r="Z19" s="3">
        <f t="shared" si="2"/>
        <v>9.37645380680769E-2</v>
      </c>
      <c r="AA19" s="3">
        <f t="shared" si="3"/>
        <v>9.1097332021615739E-5</v>
      </c>
      <c r="AB19" s="3">
        <f t="shared" si="9"/>
        <v>1.939453272833053E-2</v>
      </c>
      <c r="AD19" s="7">
        <f t="shared" si="4"/>
        <v>0.23975135230205874</v>
      </c>
      <c r="AE19" s="7">
        <f t="shared" si="5"/>
        <v>0.29733745268941408</v>
      </c>
      <c r="AF19" s="7">
        <f t="shared" si="6"/>
        <v>5.3584597404338847</v>
      </c>
      <c r="AG19" s="7">
        <f t="shared" si="7"/>
        <v>1.4170508650229282E-4</v>
      </c>
      <c r="AH19" s="7">
        <f t="shared" si="8"/>
        <v>0.56212771474620293</v>
      </c>
    </row>
    <row r="20" spans="1:34" x14ac:dyDescent="0.2">
      <c r="A20" s="1">
        <v>19</v>
      </c>
      <c r="B20" s="1" t="s">
        <v>50</v>
      </c>
      <c r="C20" s="1">
        <v>80</v>
      </c>
      <c r="D20" s="1" t="s">
        <v>50</v>
      </c>
      <c r="E20" s="1" t="s">
        <v>24</v>
      </c>
      <c r="F20" s="1">
        <v>0.27389999999999998</v>
      </c>
      <c r="G20" s="1">
        <v>2.3148613228282602</v>
      </c>
      <c r="H20" s="1">
        <v>5.3919613746891599</v>
      </c>
      <c r="I20" s="1">
        <v>10.8655687509656</v>
      </c>
      <c r="J20" s="1">
        <v>11.071432326235</v>
      </c>
      <c r="K20" s="1">
        <v>193.005645437201</v>
      </c>
      <c r="L20" s="1">
        <v>188.53309662273</v>
      </c>
      <c r="M20" s="1">
        <v>0.14359895049715801</v>
      </c>
      <c r="N20" s="1">
        <v>0.16870660747608901</v>
      </c>
      <c r="O20" s="1">
        <v>1.8975982461647201</v>
      </c>
      <c r="P20" s="1">
        <v>3.9898068561004898</v>
      </c>
      <c r="Q20" s="1">
        <v>0.01</v>
      </c>
      <c r="R20" s="1">
        <v>3</v>
      </c>
      <c r="S20" s="1">
        <v>0.30830000000000002</v>
      </c>
      <c r="T20" s="1">
        <v>3.6339999999999997E-2</v>
      </c>
      <c r="U20" s="1">
        <v>0.1875</v>
      </c>
      <c r="V20">
        <v>0.2873</v>
      </c>
      <c r="W20">
        <v>0.24099999999999999</v>
      </c>
      <c r="X20" s="3">
        <f t="shared" si="0"/>
        <v>0.10390689441278374</v>
      </c>
      <c r="Y20" s="3">
        <f t="shared" si="1"/>
        <v>8.1939565446768512E-4</v>
      </c>
      <c r="Z20" s="3">
        <f t="shared" si="2"/>
        <v>0.12504092624921415</v>
      </c>
      <c r="AA20" s="3">
        <f t="shared" si="3"/>
        <v>7.9007993976417052E-4</v>
      </c>
      <c r="AB20" s="3">
        <f t="shared" si="9"/>
        <v>5.1461034737611613E-2</v>
      </c>
      <c r="AD20" s="7">
        <f t="shared" si="4"/>
        <v>0.25354450414329249</v>
      </c>
      <c r="AE20" s="7">
        <f t="shared" si="5"/>
        <v>1.1900951534463966</v>
      </c>
      <c r="AF20" s="7">
        <f t="shared" si="6"/>
        <v>21.139720201226837</v>
      </c>
      <c r="AG20" s="7">
        <f t="shared" si="7"/>
        <v>1.5728253066501423E-2</v>
      </c>
      <c r="AH20" s="7">
        <f t="shared" si="8"/>
        <v>0.20784208610785546</v>
      </c>
    </row>
    <row r="21" spans="1:34" x14ac:dyDescent="0.2">
      <c r="A21" s="1">
        <v>20</v>
      </c>
      <c r="B21" s="1" t="s">
        <v>50</v>
      </c>
      <c r="C21" s="1">
        <v>80</v>
      </c>
      <c r="D21" s="1" t="s">
        <v>50</v>
      </c>
      <c r="E21" s="1" t="s">
        <v>24</v>
      </c>
      <c r="F21" s="1">
        <v>0.29060000000000002</v>
      </c>
      <c r="G21" s="1">
        <v>2.7281635804108899</v>
      </c>
      <c r="H21" s="1">
        <v>4.3922175346921399</v>
      </c>
      <c r="I21" s="1">
        <v>12.920738240813501</v>
      </c>
      <c r="J21" s="1">
        <v>13.1235224857689</v>
      </c>
      <c r="K21" s="1">
        <v>200.76696917749601</v>
      </c>
      <c r="L21" s="1">
        <v>195.45393440418701</v>
      </c>
      <c r="M21" s="1">
        <v>0.14806054213504899</v>
      </c>
      <c r="N21" s="1">
        <v>0.16309219140451101</v>
      </c>
      <c r="O21" s="1">
        <v>2.02818896509116</v>
      </c>
      <c r="P21" s="1">
        <v>3.2516032289920198</v>
      </c>
      <c r="Q21" s="1">
        <v>0.01</v>
      </c>
      <c r="R21" s="1">
        <v>3</v>
      </c>
      <c r="S21" s="1">
        <v>0.30830000000000002</v>
      </c>
      <c r="T21" s="1">
        <v>3.6339999999999997E-2</v>
      </c>
      <c r="U21" s="1">
        <v>0.1875</v>
      </c>
      <c r="V21">
        <v>0.2873</v>
      </c>
      <c r="W21">
        <v>0.24099999999999999</v>
      </c>
      <c r="X21" s="3">
        <f t="shared" si="0"/>
        <v>5.2962267801607982E-2</v>
      </c>
      <c r="Y21" s="3">
        <f t="shared" si="1"/>
        <v>7.6075493410315343E-4</v>
      </c>
      <c r="Z21" s="3">
        <f t="shared" si="2"/>
        <v>0.10712985526511017</v>
      </c>
      <c r="AA21" s="3">
        <f t="shared" si="3"/>
        <v>4.4582857898655575E-4</v>
      </c>
      <c r="AB21" s="3">
        <f t="shared" si="9"/>
        <v>2.6601921609119394E-2</v>
      </c>
      <c r="AD21" s="7">
        <f t="shared" si="4"/>
        <v>0.28164111291234234</v>
      </c>
      <c r="AE21" s="7">
        <f t="shared" si="5"/>
        <v>1.3338683662230042</v>
      </c>
      <c r="AF21" s="7">
        <f t="shared" si="6"/>
        <v>20.726115193822707</v>
      </c>
      <c r="AG21" s="7">
        <f t="shared" si="7"/>
        <v>1.5284983702861214E-2</v>
      </c>
      <c r="AH21" s="7">
        <f t="shared" si="8"/>
        <v>0.20937945269351271</v>
      </c>
    </row>
    <row r="22" spans="1:34" x14ac:dyDescent="0.2">
      <c r="A22" s="1">
        <v>21</v>
      </c>
      <c r="B22" s="1" t="s">
        <v>50</v>
      </c>
      <c r="C22" s="1">
        <v>80</v>
      </c>
      <c r="D22" s="1" t="s">
        <v>50</v>
      </c>
      <c r="E22" s="1" t="s">
        <v>24</v>
      </c>
      <c r="F22" s="1">
        <v>0.19289999999999999</v>
      </c>
      <c r="G22" s="1">
        <v>1.7694112265542601</v>
      </c>
      <c r="H22" s="1">
        <v>3.08632081673082</v>
      </c>
      <c r="I22" s="1">
        <v>7.5730270443137604</v>
      </c>
      <c r="J22" s="1">
        <v>7.6713977074865802</v>
      </c>
      <c r="K22" s="1">
        <v>142.22162504924299</v>
      </c>
      <c r="L22" s="1">
        <v>137.713945246245</v>
      </c>
      <c r="M22" s="1">
        <v>9.7236939662706204E-2</v>
      </c>
      <c r="N22" s="1">
        <v>0.117181158175629</v>
      </c>
      <c r="O22" s="1">
        <v>1.2737755112375799</v>
      </c>
      <c r="P22" s="1">
        <v>2.1496552204149699</v>
      </c>
      <c r="Q22" s="1">
        <v>0.01</v>
      </c>
      <c r="R22" s="1">
        <v>3</v>
      </c>
      <c r="S22" s="1">
        <v>0.30830000000000002</v>
      </c>
      <c r="T22" s="1">
        <v>3.6339999999999997E-2</v>
      </c>
      <c r="U22" s="1">
        <v>0.1875</v>
      </c>
      <c r="V22">
        <v>0.2873</v>
      </c>
      <c r="W22">
        <v>0.24099999999999999</v>
      </c>
      <c r="X22" s="3">
        <f t="shared" si="0"/>
        <v>6.3142025917796815E-2</v>
      </c>
      <c r="Y22" s="3">
        <f t="shared" si="1"/>
        <v>5.5595488331263961E-4</v>
      </c>
      <c r="Z22" s="3">
        <f t="shared" si="2"/>
        <v>0.1218778624023841</v>
      </c>
      <c r="AA22" s="3">
        <f t="shared" si="3"/>
        <v>8.9113125641721936E-4</v>
      </c>
      <c r="AB22" s="3">
        <f t="shared" si="9"/>
        <v>2.9543403248799803E-2</v>
      </c>
      <c r="AD22" s="7">
        <f t="shared" si="4"/>
        <v>0.27518059510952725</v>
      </c>
      <c r="AE22" s="7">
        <f t="shared" si="5"/>
        <v>1.1777647036257795</v>
      </c>
      <c r="AF22" s="7">
        <f t="shared" si="6"/>
        <v>22.118448685729856</v>
      </c>
      <c r="AG22" s="7">
        <f t="shared" si="7"/>
        <v>1.5122385639612164E-2</v>
      </c>
      <c r="AH22" s="7">
        <f t="shared" si="8"/>
        <v>0.19809883534021464</v>
      </c>
    </row>
    <row r="23" spans="1:34" x14ac:dyDescent="0.2">
      <c r="A23" s="1">
        <v>22</v>
      </c>
      <c r="B23" s="1" t="s">
        <v>51</v>
      </c>
      <c r="C23" s="1">
        <v>80</v>
      </c>
      <c r="D23" s="1" t="s">
        <v>51</v>
      </c>
      <c r="E23" s="1" t="s">
        <v>24</v>
      </c>
      <c r="F23" s="1">
        <v>8.5800000000000001E-2</v>
      </c>
      <c r="G23" s="1">
        <v>1.2666407141743601</v>
      </c>
      <c r="H23" s="1">
        <v>4.72692156853154</v>
      </c>
      <c r="I23" s="1">
        <v>1.66802879276883</v>
      </c>
      <c r="J23" s="1">
        <v>1.94367267975039</v>
      </c>
      <c r="K23" s="1">
        <v>16.506109238591801</v>
      </c>
      <c r="L23" s="1">
        <v>17.149831268131798</v>
      </c>
      <c r="M23" s="1">
        <v>-2.49772128319039E-3</v>
      </c>
      <c r="N23" s="1">
        <v>1.0042781752581001E-3</v>
      </c>
      <c r="O23" s="1">
        <v>0.39082128560293</v>
      </c>
      <c r="P23" s="1">
        <v>1.76863577154097</v>
      </c>
      <c r="Q23" s="1">
        <v>0.01</v>
      </c>
      <c r="R23" s="1">
        <v>3</v>
      </c>
      <c r="S23" s="1">
        <v>0.30830000000000002</v>
      </c>
      <c r="T23" s="1">
        <v>3.6339999999999997E-2</v>
      </c>
      <c r="U23" s="1">
        <v>0.1875</v>
      </c>
      <c r="V23">
        <v>0.2873</v>
      </c>
      <c r="W23">
        <v>0.24099999999999999</v>
      </c>
      <c r="X23" s="3">
        <f t="shared" si="0"/>
        <v>0.37300859699241906</v>
      </c>
      <c r="Y23" s="3">
        <f t="shared" si="1"/>
        <v>3.5024121863321297E-3</v>
      </c>
      <c r="Z23" s="3">
        <f t="shared" si="2"/>
        <v>0.30761128455708275</v>
      </c>
      <c r="AA23" s="3">
        <f t="shared" si="3"/>
        <v>3.5179176378050743E-4</v>
      </c>
      <c r="AB23" s="3">
        <f t="shared" si="9"/>
        <v>0.11527923625875336</v>
      </c>
      <c r="AD23" s="7">
        <f t="shared" si="4"/>
        <v>0.4428813685924336</v>
      </c>
      <c r="AE23" s="7">
        <f t="shared" si="5"/>
        <v>0.58322685061847201</v>
      </c>
      <c r="AF23" s="7">
        <f t="shared" si="6"/>
        <v>5.7713668666404896</v>
      </c>
      <c r="AG23" s="7">
        <f t="shared" si="7"/>
        <v>-8.7332911999663985E-4</v>
      </c>
      <c r="AH23" s="7">
        <f t="shared" si="8"/>
        <v>0.13665079916186362</v>
      </c>
    </row>
    <row r="24" spans="1:34" x14ac:dyDescent="0.2">
      <c r="A24" s="1">
        <v>23</v>
      </c>
      <c r="B24" s="1" t="s">
        <v>51</v>
      </c>
      <c r="C24" s="1">
        <v>80</v>
      </c>
      <c r="D24" s="1" t="s">
        <v>51</v>
      </c>
      <c r="E24" s="1" t="s">
        <v>24</v>
      </c>
      <c r="F24" s="1">
        <v>7.9399999999999998E-2</v>
      </c>
      <c r="G24" s="1">
        <v>1.1653475975491201</v>
      </c>
      <c r="H24" s="1">
        <v>2.7115669227135699</v>
      </c>
      <c r="I24" s="1">
        <v>1.56968337532572</v>
      </c>
      <c r="J24" s="1">
        <v>1.73687669286018</v>
      </c>
      <c r="K24" s="1">
        <v>12.3228226227899</v>
      </c>
      <c r="L24" s="1">
        <v>11.971619031872899</v>
      </c>
      <c r="M24" s="1">
        <v>-3.5860593362573002E-3</v>
      </c>
      <c r="N24" s="1">
        <v>-9.8374687201062709E-4</v>
      </c>
      <c r="O24" s="1">
        <v>0.21586178653788601</v>
      </c>
      <c r="P24" s="1">
        <v>0.60491872150424197</v>
      </c>
      <c r="Q24" s="1">
        <v>0.01</v>
      </c>
      <c r="R24" s="1">
        <v>3</v>
      </c>
      <c r="S24" s="1">
        <v>0.30830000000000002</v>
      </c>
      <c r="T24" s="1">
        <v>3.6339999999999997E-2</v>
      </c>
      <c r="U24" s="1">
        <v>0.1875</v>
      </c>
      <c r="V24">
        <v>0.2873</v>
      </c>
      <c r="W24">
        <v>0.24099999999999999</v>
      </c>
      <c r="X24" s="3">
        <f t="shared" si="0"/>
        <v>0.18011313020712844</v>
      </c>
      <c r="Y24" s="3">
        <f t="shared" si="1"/>
        <v>2.2956442667011116E-3</v>
      </c>
      <c r="Z24" s="3">
        <f t="shared" si="2"/>
        <v>0.25098612306970658</v>
      </c>
      <c r="AA24" s="3">
        <f t="shared" si="3"/>
        <v>2.8248527870707908E-4</v>
      </c>
      <c r="AB24" s="3">
        <f t="shared" si="9"/>
        <v>3.5942198999956612E-2</v>
      </c>
      <c r="AD24" s="7">
        <f t="shared" si="4"/>
        <v>0.44030765650470538</v>
      </c>
      <c r="AE24" s="7">
        <f t="shared" si="5"/>
        <v>0.59307936095430225</v>
      </c>
      <c r="AF24" s="7">
        <f t="shared" si="6"/>
        <v>4.6559783209533636</v>
      </c>
      <c r="AG24" s="7">
        <f t="shared" si="7"/>
        <v>-1.3549342580317257E-3</v>
      </c>
      <c r="AH24" s="7">
        <f t="shared" si="8"/>
        <v>8.1559868968974561E-2</v>
      </c>
    </row>
    <row r="25" spans="1:34" x14ac:dyDescent="0.2">
      <c r="A25" s="1">
        <v>24</v>
      </c>
      <c r="B25" s="1" t="s">
        <v>51</v>
      </c>
      <c r="C25" s="1">
        <v>80</v>
      </c>
      <c r="D25" s="1" t="s">
        <v>51</v>
      </c>
      <c r="E25" s="1" t="s">
        <v>24</v>
      </c>
      <c r="F25" s="1">
        <v>8.1199999999999994E-2</v>
      </c>
      <c r="G25" s="1">
        <v>1.0802376837040599</v>
      </c>
      <c r="H25" s="1">
        <v>4.8112048316271503</v>
      </c>
      <c r="I25" s="1">
        <v>1.5126850740843301</v>
      </c>
      <c r="J25" s="1">
        <v>1.86602805720735</v>
      </c>
      <c r="K25" s="1">
        <v>7.3366251934466096</v>
      </c>
      <c r="L25" s="1">
        <v>8.5274704228123195</v>
      </c>
      <c r="M25" s="1">
        <v>-4.1937244366109898E-3</v>
      </c>
      <c r="N25" s="1">
        <v>2.8640056416980599E-3</v>
      </c>
      <c r="O25" s="1">
        <v>0.28088768243932799</v>
      </c>
      <c r="P25" s="1">
        <v>1.6453605319117901</v>
      </c>
      <c r="Q25" s="1">
        <v>0.01</v>
      </c>
      <c r="R25" s="1">
        <v>3</v>
      </c>
      <c r="S25" s="1">
        <v>0.30830000000000002</v>
      </c>
      <c r="T25" s="1">
        <v>3.6339999999999997E-2</v>
      </c>
      <c r="U25" s="1">
        <v>0.1875</v>
      </c>
      <c r="V25">
        <v>0.2873</v>
      </c>
      <c r="W25">
        <v>0.24099999999999999</v>
      </c>
      <c r="X25" s="3">
        <f t="shared" si="0"/>
        <v>0.42497186146724969</v>
      </c>
      <c r="Y25" s="3">
        <f t="shared" si="1"/>
        <v>4.7440211847378858E-3</v>
      </c>
      <c r="Z25" s="3">
        <f t="shared" si="2"/>
        <v>0.33949969435833599</v>
      </c>
      <c r="AA25" s="3">
        <f t="shared" si="3"/>
        <v>7.4914501902642507E-4</v>
      </c>
      <c r="AB25" s="3">
        <f t="shared" si="9"/>
        <v>0.12148524087465389</v>
      </c>
      <c r="AD25" s="7">
        <f t="shared" si="4"/>
        <v>0.39910259250149999</v>
      </c>
      <c r="AE25" s="7">
        <f t="shared" si="5"/>
        <v>0.55887379584396435</v>
      </c>
      <c r="AF25" s="7">
        <f t="shared" si="6"/>
        <v>2.7105758103866786</v>
      </c>
      <c r="AG25" s="7">
        <f t="shared" si="7"/>
        <v>-1.5494055800286909E-3</v>
      </c>
      <c r="AH25" s="7">
        <f t="shared" si="8"/>
        <v>0.10377623735443153</v>
      </c>
    </row>
    <row r="26" spans="1:34" x14ac:dyDescent="0.2">
      <c r="A26" s="1">
        <v>25</v>
      </c>
      <c r="B26" s="1" t="s">
        <v>35</v>
      </c>
      <c r="C26" s="1">
        <v>80</v>
      </c>
      <c r="D26" s="1" t="s">
        <v>35</v>
      </c>
      <c r="E26" s="1" t="s">
        <v>24</v>
      </c>
      <c r="F26" s="1">
        <v>0.23330000000000001</v>
      </c>
      <c r="G26" s="1">
        <v>10.8340114489445</v>
      </c>
      <c r="H26" s="1">
        <v>15.432905561664301</v>
      </c>
      <c r="I26" s="1">
        <v>0.45448374456118401</v>
      </c>
      <c r="J26" s="1">
        <v>0.83180979934409505</v>
      </c>
      <c r="K26" s="1">
        <v>12.660502712259699</v>
      </c>
      <c r="L26" s="1">
        <v>14.396573961099801</v>
      </c>
      <c r="M26" s="1">
        <v>5.0382538362512301E-3</v>
      </c>
      <c r="N26" s="1">
        <v>2.5555587430292101E-3</v>
      </c>
      <c r="O26" s="1">
        <v>0.40406933025423702</v>
      </c>
      <c r="P26" s="1">
        <v>2.2815626555940698</v>
      </c>
      <c r="Q26" s="1">
        <v>0.01</v>
      </c>
      <c r="R26" s="1">
        <v>3</v>
      </c>
      <c r="S26" s="1">
        <v>0.30830000000000002</v>
      </c>
      <c r="T26" s="1">
        <v>3.6339999999999997E-2</v>
      </c>
      <c r="U26" s="1">
        <v>0.1875</v>
      </c>
      <c r="V26">
        <v>0.2873</v>
      </c>
      <c r="W26">
        <v>0.24099999999999999</v>
      </c>
      <c r="X26" s="3">
        <f t="shared" si="0"/>
        <v>0.18231963844211507</v>
      </c>
      <c r="Y26" s="3">
        <f t="shared" si="1"/>
        <v>1.7632270249649789E-3</v>
      </c>
      <c r="Z26" s="3">
        <f t="shared" si="2"/>
        <v>0.13604504444465909</v>
      </c>
      <c r="AA26" s="3">
        <f t="shared" si="3"/>
        <v>-9.1720312938193706E-5</v>
      </c>
      <c r="AB26" s="3">
        <f t="shared" si="9"/>
        <v>5.7844785200490731E-2</v>
      </c>
      <c r="AD26" s="7">
        <f t="shared" si="4"/>
        <v>1.3931433496285253</v>
      </c>
      <c r="AE26" s="7">
        <f t="shared" si="5"/>
        <v>5.8441973154031379E-2</v>
      </c>
      <c r="AF26" s="7">
        <f t="shared" si="6"/>
        <v>1.6280114932181353</v>
      </c>
      <c r="AG26" s="7">
        <f t="shared" si="7"/>
        <v>6.4786804581027399E-4</v>
      </c>
      <c r="AH26" s="7">
        <f t="shared" si="8"/>
        <v>5.1959193774655417E-2</v>
      </c>
    </row>
    <row r="27" spans="1:34" x14ac:dyDescent="0.2">
      <c r="A27" s="1">
        <v>26</v>
      </c>
      <c r="B27" s="1" t="s">
        <v>35</v>
      </c>
      <c r="C27" s="1">
        <v>80</v>
      </c>
      <c r="D27" s="1" t="s">
        <v>35</v>
      </c>
      <c r="E27" s="1" t="s">
        <v>24</v>
      </c>
      <c r="F27" s="1">
        <v>0.17080000000000001</v>
      </c>
      <c r="G27" s="1">
        <v>9.5634968829370308</v>
      </c>
      <c r="H27" s="1">
        <v>12.3511695692304</v>
      </c>
      <c r="I27" s="1">
        <v>0.233938506767285</v>
      </c>
      <c r="J27" s="1">
        <v>0.59578564703017001</v>
      </c>
      <c r="K27" s="1">
        <v>7.0702235882129996</v>
      </c>
      <c r="L27" s="1">
        <v>7.8489854398592396</v>
      </c>
      <c r="M27" s="1">
        <v>-3.2390679835906299E-3</v>
      </c>
      <c r="N27" s="1">
        <v>1.8113603754591201E-3</v>
      </c>
      <c r="O27" s="1">
        <v>0.27176281914262401</v>
      </c>
      <c r="P27" s="1">
        <v>1.31719320251018</v>
      </c>
      <c r="Q27" s="1">
        <v>0.01</v>
      </c>
      <c r="R27" s="1">
        <v>3</v>
      </c>
      <c r="S27" s="1">
        <v>0.30830000000000002</v>
      </c>
      <c r="T27" s="1">
        <v>3.6339999999999997E-2</v>
      </c>
      <c r="U27" s="1">
        <v>0.1875</v>
      </c>
      <c r="V27">
        <v>0.2873</v>
      </c>
      <c r="W27">
        <v>0.24099999999999999</v>
      </c>
      <c r="X27" s="3">
        <f t="shared" si="0"/>
        <v>0.15095541379114388</v>
      </c>
      <c r="Y27" s="3">
        <f t="shared" si="1"/>
        <v>2.3096355521931918E-3</v>
      </c>
      <c r="Z27" s="3">
        <f t="shared" si="2"/>
        <v>0.14750650584917188</v>
      </c>
      <c r="AA27" s="3">
        <f t="shared" si="3"/>
        <v>2.5485738891481142E-4</v>
      </c>
      <c r="AB27" s="3">
        <f t="shared" si="9"/>
        <v>4.4284211514400727E-2</v>
      </c>
      <c r="AD27" s="7">
        <f t="shared" si="4"/>
        <v>1.6797711152699704</v>
      </c>
      <c r="AE27" s="7">
        <f t="shared" si="5"/>
        <v>4.1089901657017272E-2</v>
      </c>
      <c r="AF27" s="7">
        <f t="shared" si="6"/>
        <v>1.2418425506228923</v>
      </c>
      <c r="AG27" s="7">
        <f t="shared" si="7"/>
        <v>-5.6892294793746423E-4</v>
      </c>
      <c r="AH27" s="7">
        <f t="shared" si="8"/>
        <v>4.7733516242849654E-2</v>
      </c>
    </row>
    <row r="28" spans="1:34" x14ac:dyDescent="0.2">
      <c r="A28" s="1">
        <v>27</v>
      </c>
      <c r="B28" s="1" t="s">
        <v>35</v>
      </c>
      <c r="C28" s="1">
        <v>80</v>
      </c>
      <c r="D28" s="1" t="s">
        <v>35</v>
      </c>
      <c r="E28" s="1" t="s">
        <v>24</v>
      </c>
      <c r="F28" s="1">
        <v>0.15840000000000001</v>
      </c>
      <c r="G28" s="1">
        <v>9.4074067398707708</v>
      </c>
      <c r="H28" s="1">
        <v>12.7140179030604</v>
      </c>
      <c r="I28" s="1">
        <v>0.26633798509842699</v>
      </c>
      <c r="J28" s="1">
        <v>0.59898162910243602</v>
      </c>
      <c r="K28" s="1">
        <v>6.9475867051304299</v>
      </c>
      <c r="L28" s="1">
        <v>8.2649609766506202</v>
      </c>
      <c r="M28" s="1">
        <v>-1.3501144771662899E-3</v>
      </c>
      <c r="N28" s="1">
        <v>2.3575845734276602E-3</v>
      </c>
      <c r="O28" s="1">
        <v>0.21926518890838501</v>
      </c>
      <c r="P28" s="1">
        <v>1.45461543220893</v>
      </c>
      <c r="Q28" s="1">
        <v>0.01</v>
      </c>
      <c r="R28" s="1">
        <v>3</v>
      </c>
      <c r="S28" s="1">
        <v>0.30830000000000002</v>
      </c>
      <c r="T28" s="1">
        <v>3.6339999999999997E-2</v>
      </c>
      <c r="U28" s="1">
        <v>0.1875</v>
      </c>
      <c r="V28">
        <v>0.2873</v>
      </c>
      <c r="W28">
        <v>0.24099999999999999</v>
      </c>
      <c r="X28" s="3">
        <f t="shared" si="0"/>
        <v>0.19307352682033385</v>
      </c>
      <c r="Y28" s="3">
        <f t="shared" si="1"/>
        <v>2.2894450801336529E-3</v>
      </c>
      <c r="Z28" s="3">
        <f t="shared" si="2"/>
        <v>0.1780198942094994</v>
      </c>
      <c r="AA28" s="3">
        <f t="shared" si="3"/>
        <v>2.0174657902190189E-4</v>
      </c>
      <c r="AB28" s="3">
        <f t="shared" si="9"/>
        <v>5.6630940137681239E-2</v>
      </c>
      <c r="AD28" s="7">
        <f t="shared" si="4"/>
        <v>1.7817058219452218</v>
      </c>
      <c r="AE28" s="7">
        <f t="shared" si="5"/>
        <v>5.0442800208035418E-2</v>
      </c>
      <c r="AF28" s="7">
        <f t="shared" si="6"/>
        <v>1.3158308153656115</v>
      </c>
      <c r="AG28" s="7">
        <f t="shared" si="7"/>
        <v>-2.5570349946331248E-4</v>
      </c>
      <c r="AH28" s="7">
        <f t="shared" si="8"/>
        <v>4.1527497899315341E-2</v>
      </c>
    </row>
    <row r="29" spans="1:34" x14ac:dyDescent="0.2">
      <c r="A29" s="1">
        <v>28</v>
      </c>
      <c r="B29" s="1" t="s">
        <v>36</v>
      </c>
      <c r="C29" s="1">
        <v>80</v>
      </c>
      <c r="D29" s="1" t="s">
        <v>36</v>
      </c>
      <c r="E29" s="1" t="s">
        <v>25</v>
      </c>
      <c r="F29" s="1">
        <v>0.19089999999999999</v>
      </c>
      <c r="G29" s="1">
        <v>21.650051281018499</v>
      </c>
      <c r="H29" s="1">
        <v>33.454828506836201</v>
      </c>
      <c r="I29" s="1">
        <v>10.9799325094812</v>
      </c>
      <c r="J29" s="1">
        <v>19.038426622661799</v>
      </c>
      <c r="K29" s="1">
        <v>120.30875395245</v>
      </c>
      <c r="L29" s="1">
        <v>134.088528169017</v>
      </c>
      <c r="M29" s="1">
        <v>3.6395510582382502E-2</v>
      </c>
      <c r="N29" s="1">
        <v>0.222617848225134</v>
      </c>
      <c r="O29" s="1">
        <v>17.924509905630199</v>
      </c>
      <c r="P29" s="1">
        <v>22.627560369412301</v>
      </c>
      <c r="Q29" s="1">
        <v>0.01</v>
      </c>
      <c r="R29" s="1">
        <v>3</v>
      </c>
      <c r="S29" s="1">
        <v>0.30830000000000002</v>
      </c>
      <c r="T29" s="1">
        <v>3.6339999999999997E-2</v>
      </c>
      <c r="U29" s="1">
        <v>0.1875</v>
      </c>
      <c r="V29">
        <v>0.2873</v>
      </c>
      <c r="W29">
        <v>0.24099999999999999</v>
      </c>
      <c r="X29" s="3">
        <f t="shared" si="0"/>
        <v>0.57193496365420604</v>
      </c>
      <c r="Y29" s="3">
        <f t="shared" si="1"/>
        <v>4.6020797706597644E-2</v>
      </c>
      <c r="Z29" s="3">
        <f t="shared" si="2"/>
        <v>0.63818165641930236</v>
      </c>
      <c r="AA29" s="3">
        <f t="shared" si="3"/>
        <v>8.4078068525032749E-3</v>
      </c>
      <c r="AB29" s="3">
        <f t="shared" si="9"/>
        <v>0.11917981576460389</v>
      </c>
      <c r="AD29" s="7">
        <f t="shared" si="4"/>
        <v>3.4023129304900732</v>
      </c>
      <c r="AE29" s="7">
        <f t="shared" si="5"/>
        <v>1.7255001324485912</v>
      </c>
      <c r="AF29" s="7">
        <f t="shared" si="6"/>
        <v>18.906561647844423</v>
      </c>
      <c r="AG29" s="7">
        <f t="shared" si="7"/>
        <v>5.7195668804163186E-3</v>
      </c>
      <c r="AH29" s="7">
        <f t="shared" si="8"/>
        <v>2.8168428348292616</v>
      </c>
    </row>
    <row r="30" spans="1:34" x14ac:dyDescent="0.2">
      <c r="A30" s="1">
        <v>29</v>
      </c>
      <c r="B30" s="1" t="s">
        <v>36</v>
      </c>
      <c r="C30" s="1">
        <v>80</v>
      </c>
      <c r="D30" s="1" t="s">
        <v>36</v>
      </c>
      <c r="E30" s="1" t="s">
        <v>25</v>
      </c>
      <c r="F30" s="1">
        <v>0.2122</v>
      </c>
      <c r="G30" s="1">
        <v>56.193303988378702</v>
      </c>
      <c r="H30" s="1">
        <v>67.509706814034004</v>
      </c>
      <c r="I30" s="1">
        <v>31.915709780315201</v>
      </c>
      <c r="J30" s="1">
        <v>44.986030708517397</v>
      </c>
      <c r="K30" s="1">
        <v>264.19187160383598</v>
      </c>
      <c r="L30" s="1">
        <v>272.87619070247501</v>
      </c>
      <c r="M30" s="1">
        <v>0.13883280645149301</v>
      </c>
      <c r="N30" s="1">
        <v>0.68429955705770995</v>
      </c>
      <c r="O30" s="1">
        <v>50.069035702508003</v>
      </c>
      <c r="P30" s="1">
        <v>57.605122942620703</v>
      </c>
      <c r="Q30" s="1">
        <v>0.01</v>
      </c>
      <c r="R30" s="1">
        <v>3</v>
      </c>
      <c r="S30" s="1">
        <v>0.30830000000000002</v>
      </c>
      <c r="T30" s="1">
        <v>3.6339999999999997E-2</v>
      </c>
      <c r="U30" s="1">
        <v>0.1875</v>
      </c>
      <c r="V30">
        <v>0.2873</v>
      </c>
      <c r="W30">
        <v>0.24099999999999999</v>
      </c>
      <c r="X30" s="3">
        <f t="shared" si="0"/>
        <v>0.49323944266958486</v>
      </c>
      <c r="Y30" s="3">
        <f t="shared" si="1"/>
        <v>6.7150159641498758E-2</v>
      </c>
      <c r="Z30" s="3">
        <f t="shared" si="2"/>
        <v>0.57979115353259147</v>
      </c>
      <c r="AA30" s="3">
        <f t="shared" si="3"/>
        <v>2.2155409629948088E-2</v>
      </c>
      <c r="AB30" s="3">
        <f t="shared" si="9"/>
        <v>0.10714499832716912</v>
      </c>
      <c r="AD30" s="7">
        <f t="shared" si="4"/>
        <v>7.9443879342665458</v>
      </c>
      <c r="AE30" s="7">
        <f t="shared" si="5"/>
        <v>4.5121173110718944</v>
      </c>
      <c r="AF30" s="7">
        <f t="shared" si="6"/>
        <v>37.350405976037131</v>
      </c>
      <c r="AG30" s="7">
        <f t="shared" si="7"/>
        <v>1.9627635219343971E-2</v>
      </c>
      <c r="AH30" s="7">
        <f t="shared" si="8"/>
        <v>7.0785630116646567</v>
      </c>
    </row>
    <row r="31" spans="1:34" x14ac:dyDescent="0.2">
      <c r="A31" s="1">
        <v>30</v>
      </c>
      <c r="B31" s="1" t="s">
        <v>36</v>
      </c>
      <c r="C31" s="1">
        <v>80</v>
      </c>
      <c r="D31" s="1" t="s">
        <v>36</v>
      </c>
      <c r="E31" s="1" t="s">
        <v>25</v>
      </c>
      <c r="F31" s="1">
        <v>0.18740000000000001</v>
      </c>
      <c r="G31" s="1">
        <v>19.7415647657451</v>
      </c>
      <c r="H31" s="1">
        <v>43.1660166824717</v>
      </c>
      <c r="I31" s="1">
        <v>9.4880913597847201</v>
      </c>
      <c r="J31" s="1">
        <v>18.512814084440301</v>
      </c>
      <c r="K31" s="1">
        <v>97.992422904182604</v>
      </c>
      <c r="L31" s="1">
        <v>124.450412698322</v>
      </c>
      <c r="M31" s="1">
        <v>4.7376750219452597E-2</v>
      </c>
      <c r="N31" s="1">
        <v>0.23569064394425401</v>
      </c>
      <c r="O31" s="1">
        <v>16.426676446254898</v>
      </c>
      <c r="P31" s="1">
        <v>27.440085492997301</v>
      </c>
      <c r="Q31" s="1">
        <v>0.01</v>
      </c>
      <c r="R31" s="1">
        <v>3</v>
      </c>
      <c r="S31" s="1">
        <v>0.30830000000000002</v>
      </c>
      <c r="T31" s="1">
        <v>3.6339999999999997E-2</v>
      </c>
      <c r="U31" s="1">
        <v>0.1875</v>
      </c>
      <c r="V31">
        <v>0.2873</v>
      </c>
      <c r="W31">
        <v>0.24099999999999999</v>
      </c>
      <c r="X31" s="3">
        <f t="shared" si="0"/>
        <v>1.1560979497214745</v>
      </c>
      <c r="Y31" s="3">
        <f t="shared" si="1"/>
        <v>5.2501348529453103E-2</v>
      </c>
      <c r="Z31" s="3">
        <f t="shared" si="2"/>
        <v>1.0059328034742987</v>
      </c>
      <c r="AA31" s="3">
        <f t="shared" si="3"/>
        <v>8.6610322839597836E-3</v>
      </c>
      <c r="AB31" s="3">
        <f t="shared" si="9"/>
        <v>0.36995980155624891</v>
      </c>
      <c r="AD31" s="7">
        <f t="shared" si="4"/>
        <v>3.1603358749858752</v>
      </c>
      <c r="AE31" s="7">
        <f t="shared" si="5"/>
        <v>1.5189047000722602</v>
      </c>
      <c r="AF31" s="7">
        <f t="shared" si="6"/>
        <v>15.687154146880887</v>
      </c>
      <c r="AG31" s="7">
        <f t="shared" si="7"/>
        <v>7.5843250084502555E-3</v>
      </c>
      <c r="AH31" s="7">
        <f t="shared" si="8"/>
        <v>2.6296707224527585</v>
      </c>
    </row>
    <row r="32" spans="1:34" x14ac:dyDescent="0.2">
      <c r="A32" s="1">
        <v>31</v>
      </c>
      <c r="B32" s="1" t="s">
        <v>36</v>
      </c>
      <c r="C32" s="1">
        <v>200</v>
      </c>
      <c r="D32" s="1" t="s">
        <v>37</v>
      </c>
      <c r="E32" s="1" t="s">
        <v>25</v>
      </c>
      <c r="F32" s="1">
        <v>7.6899999999999996E-2</v>
      </c>
      <c r="G32" s="1">
        <v>12.544155992220601</v>
      </c>
      <c r="H32" s="1">
        <v>21.4056640610522</v>
      </c>
      <c r="I32" s="1">
        <v>16.3093130178762</v>
      </c>
      <c r="J32" s="1">
        <v>23.349149439886101</v>
      </c>
      <c r="K32" s="1">
        <v>140.68169523583899</v>
      </c>
      <c r="L32" s="1">
        <v>147.17684294910401</v>
      </c>
      <c r="M32" s="1">
        <v>4.3450711750958097E-2</v>
      </c>
      <c r="N32" s="1">
        <v>0.22653159905530099</v>
      </c>
      <c r="O32" s="1">
        <v>12.370923093873801</v>
      </c>
      <c r="P32" s="1">
        <v>15.756938458617901</v>
      </c>
      <c r="Q32" s="1">
        <v>0.01</v>
      </c>
      <c r="R32" s="1">
        <v>3</v>
      </c>
      <c r="S32" s="1">
        <v>0.30830000000000002</v>
      </c>
      <c r="T32" s="1">
        <v>3.6339999999999997E-2</v>
      </c>
      <c r="U32" s="1">
        <v>0.1875</v>
      </c>
      <c r="V32">
        <v>0.2873</v>
      </c>
      <c r="W32">
        <v>0.24099999999999999</v>
      </c>
      <c r="X32" s="3">
        <f t="shared" si="0"/>
        <v>1.0658008859378865</v>
      </c>
      <c r="Y32" s="3">
        <f t="shared" si="1"/>
        <v>9.9802726492525293E-2</v>
      </c>
      <c r="Z32" s="3">
        <f t="shared" si="2"/>
        <v>1.1063915832835451</v>
      </c>
      <c r="AA32" s="3">
        <f t="shared" si="3"/>
        <v>2.0519820125827457E-2</v>
      </c>
      <c r="AB32" s="3">
        <f t="shared" si="9"/>
        <v>0.21808462448712382</v>
      </c>
      <c r="AD32" s="7">
        <f t="shared" si="4"/>
        <v>4.8936889436491295</v>
      </c>
      <c r="AE32" s="7">
        <f t="shared" si="5"/>
        <v>6.3625408392234855</v>
      </c>
      <c r="AF32" s="7">
        <f t="shared" si="6"/>
        <v>54.882325839729127</v>
      </c>
      <c r="AG32" s="7">
        <f t="shared" si="7"/>
        <v>1.6950862841726175E-2</v>
      </c>
      <c r="AH32" s="7">
        <f t="shared" si="8"/>
        <v>4.8261078389624714</v>
      </c>
    </row>
    <row r="33" spans="1:34" x14ac:dyDescent="0.2">
      <c r="A33" s="1">
        <v>32</v>
      </c>
      <c r="B33" s="1" t="s">
        <v>36</v>
      </c>
      <c r="C33" s="1">
        <v>200</v>
      </c>
      <c r="D33" s="1" t="s">
        <v>37</v>
      </c>
      <c r="E33" s="1" t="s">
        <v>25</v>
      </c>
      <c r="F33" s="1">
        <v>4.82E-2</v>
      </c>
      <c r="G33" s="1">
        <v>5.9146657597285799</v>
      </c>
      <c r="H33" s="1">
        <v>12.268663629544999</v>
      </c>
      <c r="I33" s="1">
        <v>3.973423460986</v>
      </c>
      <c r="J33" s="1">
        <v>7.3025792058103596</v>
      </c>
      <c r="K33" s="1">
        <v>81.717692878745694</v>
      </c>
      <c r="L33" s="1">
        <v>86.5260411621922</v>
      </c>
      <c r="M33" s="1">
        <v>4.9909814626850199E-3</v>
      </c>
      <c r="N33" s="1">
        <v>7.3035953674675497E-2</v>
      </c>
      <c r="O33" s="1">
        <v>5.2175054330498201</v>
      </c>
      <c r="P33" s="1">
        <v>8.2932679639124895</v>
      </c>
      <c r="Q33" s="1">
        <v>0.01</v>
      </c>
      <c r="R33" s="1">
        <v>3</v>
      </c>
      <c r="S33" s="1">
        <v>0.30830000000000002</v>
      </c>
      <c r="T33" s="1">
        <v>3.6339999999999997E-2</v>
      </c>
      <c r="U33" s="1">
        <v>0.1875</v>
      </c>
      <c r="V33">
        <v>0.2873</v>
      </c>
      <c r="W33">
        <v>0.24099999999999999</v>
      </c>
      <c r="X33" s="3">
        <f t="shared" si="0"/>
        <v>1.2192557323222419</v>
      </c>
      <c r="Y33" s="3">
        <f t="shared" si="1"/>
        <v>7.5299701099741004E-2</v>
      </c>
      <c r="Z33" s="3">
        <f t="shared" si="2"/>
        <v>1.3144097556541767</v>
      </c>
      <c r="AA33" s="3">
        <f t="shared" si="3"/>
        <v>1.2167626877492654E-2</v>
      </c>
      <c r="AB33" s="3">
        <f t="shared" si="9"/>
        <v>0.39604178275015134</v>
      </c>
      <c r="AD33" s="7">
        <f t="shared" si="4"/>
        <v>3.6813272363455893</v>
      </c>
      <c r="AE33" s="7">
        <f t="shared" si="5"/>
        <v>2.4730851416925312</v>
      </c>
      <c r="AF33" s="7">
        <f t="shared" si="6"/>
        <v>50.86163457183342</v>
      </c>
      <c r="AG33" s="7">
        <f t="shared" si="7"/>
        <v>3.106419997521797E-3</v>
      </c>
      <c r="AH33" s="7">
        <f t="shared" si="8"/>
        <v>3.2474100205704275</v>
      </c>
    </row>
    <row r="34" spans="1:34" x14ac:dyDescent="0.2">
      <c r="A34" s="1">
        <v>33</v>
      </c>
      <c r="B34" s="1" t="s">
        <v>36</v>
      </c>
      <c r="C34" s="1">
        <v>200</v>
      </c>
      <c r="D34" s="1" t="s">
        <v>37</v>
      </c>
      <c r="E34" s="1" t="s">
        <v>25</v>
      </c>
      <c r="F34" s="1">
        <v>5.96E-2</v>
      </c>
      <c r="G34" s="1">
        <v>8.7582716544442896</v>
      </c>
      <c r="H34" s="1">
        <v>27.247402794061401</v>
      </c>
      <c r="I34" s="1">
        <v>24.649408876391899</v>
      </c>
      <c r="J34" s="1">
        <v>33.036767554825197</v>
      </c>
      <c r="K34" s="1">
        <v>105.142529782341</v>
      </c>
      <c r="L34" s="1">
        <v>122.53460327977101</v>
      </c>
      <c r="M34" s="1">
        <v>1.97819011760564E-2</v>
      </c>
      <c r="N34" s="1">
        <v>0.15090686839478701</v>
      </c>
      <c r="O34" s="1">
        <v>7.9803779845190599</v>
      </c>
      <c r="P34" s="1">
        <v>15.589824579574699</v>
      </c>
      <c r="Q34" s="1">
        <v>0.01</v>
      </c>
      <c r="R34" s="1">
        <v>3</v>
      </c>
      <c r="S34" s="1">
        <v>0.30830000000000002</v>
      </c>
      <c r="T34" s="1">
        <v>3.6339999999999997E-2</v>
      </c>
      <c r="U34" s="1">
        <v>0.1875</v>
      </c>
      <c r="V34">
        <v>0.2873</v>
      </c>
      <c r="W34">
        <v>0.24099999999999999</v>
      </c>
      <c r="X34" s="3">
        <f t="shared" si="0"/>
        <v>2.8692277501731325</v>
      </c>
      <c r="Y34" s="3">
        <f t="shared" si="1"/>
        <v>0.15342111461791913</v>
      </c>
      <c r="Z34" s="3">
        <f t="shared" si="2"/>
        <v>2.3322168164595807</v>
      </c>
      <c r="AA34" s="3">
        <f t="shared" si="3"/>
        <v>1.8962518329836222E-2</v>
      </c>
      <c r="AB34" s="3">
        <f t="shared" si="9"/>
        <v>0.84070309675866184</v>
      </c>
      <c r="AD34" s="7">
        <f t="shared" si="4"/>
        <v>4.4085260005592062</v>
      </c>
      <c r="AE34" s="7">
        <f t="shared" si="5"/>
        <v>12.40742057536505</v>
      </c>
      <c r="AF34" s="7">
        <f t="shared" si="6"/>
        <v>52.924092172319291</v>
      </c>
      <c r="AG34" s="7">
        <f t="shared" si="7"/>
        <v>9.9573328067397993E-3</v>
      </c>
      <c r="AH34" s="7">
        <f t="shared" si="8"/>
        <v>4.0169687841538897</v>
      </c>
    </row>
    <row r="35" spans="1:34" x14ac:dyDescent="0.2">
      <c r="A35" s="1">
        <v>34</v>
      </c>
      <c r="B35" s="1" t="s">
        <v>38</v>
      </c>
      <c r="C35" s="1">
        <v>80</v>
      </c>
      <c r="D35" s="1" t="s">
        <v>38</v>
      </c>
      <c r="E35" s="1" t="s">
        <v>25</v>
      </c>
      <c r="F35" s="1">
        <v>9.1200000000000003E-2</v>
      </c>
      <c r="G35" s="1">
        <v>19.525371196456302</v>
      </c>
      <c r="H35" s="1">
        <v>45.738928181918403</v>
      </c>
      <c r="I35" s="1">
        <v>11.108053644364899</v>
      </c>
      <c r="J35" s="1">
        <v>26.9502033740625</v>
      </c>
      <c r="K35" s="1">
        <v>92.512697781155595</v>
      </c>
      <c r="L35" s="1">
        <v>135.07479217267201</v>
      </c>
      <c r="M35" s="1">
        <v>4.4541633714809098E-2</v>
      </c>
      <c r="N35" s="1">
        <v>0.39727978991226398</v>
      </c>
      <c r="O35" s="1">
        <v>17.385877195036201</v>
      </c>
      <c r="P35" s="1">
        <v>24.499443963106099</v>
      </c>
      <c r="Q35" s="1">
        <v>0.01</v>
      </c>
      <c r="R35" s="1">
        <v>3</v>
      </c>
      <c r="S35" s="1">
        <v>0.30830000000000002</v>
      </c>
      <c r="T35" s="1">
        <v>3.6339999999999997E-2</v>
      </c>
      <c r="U35" s="1">
        <v>0.1875</v>
      </c>
      <c r="V35">
        <v>0.2873</v>
      </c>
      <c r="W35">
        <v>0.24099999999999999</v>
      </c>
      <c r="X35" s="3">
        <f t="shared" si="0"/>
        <v>2.6584340850716988</v>
      </c>
      <c r="Y35" s="3">
        <f t="shared" si="1"/>
        <v>0.18937622407145094</v>
      </c>
      <c r="Z35" s="3">
        <f t="shared" si="2"/>
        <v>3.0478071303232563</v>
      </c>
      <c r="AA35" s="3">
        <f t="shared" si="3"/>
        <v>3.3336076406423942E-2</v>
      </c>
      <c r="AB35" s="3">
        <f t="shared" si="9"/>
        <v>0.44433046324727515</v>
      </c>
      <c r="AD35" s="7">
        <f t="shared" si="4"/>
        <v>6.4228194725185199</v>
      </c>
      <c r="AE35" s="7">
        <f t="shared" si="5"/>
        <v>3.6539650145937168</v>
      </c>
      <c r="AF35" s="7">
        <f t="shared" si="6"/>
        <v>30.431808480643287</v>
      </c>
      <c r="AG35" s="7">
        <f t="shared" si="7"/>
        <v>1.4651853195660886E-2</v>
      </c>
      <c r="AH35" s="7">
        <f t="shared" si="8"/>
        <v>5.71903855099875</v>
      </c>
    </row>
    <row r="36" spans="1:34" x14ac:dyDescent="0.2">
      <c r="A36" s="1">
        <v>35</v>
      </c>
      <c r="B36" s="1" t="s">
        <v>38</v>
      </c>
      <c r="C36" s="1">
        <v>80</v>
      </c>
      <c r="D36" s="1" t="s">
        <v>38</v>
      </c>
      <c r="E36" s="1" t="s">
        <v>25</v>
      </c>
      <c r="F36" s="1">
        <v>0.16009999999999999</v>
      </c>
      <c r="G36" s="1">
        <v>37.555282897917898</v>
      </c>
      <c r="H36" s="1">
        <v>71.4328685535028</v>
      </c>
      <c r="I36" s="1">
        <v>24.1590436484706</v>
      </c>
      <c r="J36" s="1">
        <v>46.812886856963402</v>
      </c>
      <c r="K36" s="1">
        <v>178.35782492032101</v>
      </c>
      <c r="L36" s="1">
        <v>228.69416160506299</v>
      </c>
      <c r="M36" s="1">
        <v>9.6264370589041998E-2</v>
      </c>
      <c r="N36" s="1">
        <v>0.84969608346900705</v>
      </c>
      <c r="O36" s="1">
        <v>38.249934191252997</v>
      </c>
      <c r="P36" s="1">
        <v>50.744317938949699</v>
      </c>
      <c r="Q36" s="1">
        <v>0.01</v>
      </c>
      <c r="R36" s="1">
        <v>3</v>
      </c>
      <c r="S36" s="1">
        <v>0.30830000000000002</v>
      </c>
      <c r="T36" s="1">
        <v>3.6339999999999997E-2</v>
      </c>
      <c r="U36" s="1">
        <v>0.1875</v>
      </c>
      <c r="V36">
        <v>0.2873</v>
      </c>
      <c r="W36">
        <v>0.24099999999999999</v>
      </c>
      <c r="X36" s="3">
        <f t="shared" si="0"/>
        <v>1.9571129901842899</v>
      </c>
      <c r="Y36" s="3">
        <f t="shared" si="1"/>
        <v>0.15426121090505218</v>
      </c>
      <c r="Z36" s="3">
        <f t="shared" si="2"/>
        <v>2.1206018262754394</v>
      </c>
      <c r="AA36" s="3">
        <f t="shared" si="3"/>
        <v>4.0561073912007611E-2</v>
      </c>
      <c r="AB36" s="3">
        <f t="shared" si="9"/>
        <v>0.41300142386735661</v>
      </c>
      <c r="AD36" s="7">
        <f t="shared" si="4"/>
        <v>7.0372172825580073</v>
      </c>
      <c r="AE36" s="7">
        <f t="shared" si="5"/>
        <v>4.5269913145166649</v>
      </c>
      <c r="AF36" s="7">
        <f t="shared" si="6"/>
        <v>33.421203920110123</v>
      </c>
      <c r="AG36" s="7">
        <f t="shared" si="7"/>
        <v>1.8038295550726172E-2</v>
      </c>
      <c r="AH36" s="7">
        <f t="shared" si="8"/>
        <v>7.1673830464559023</v>
      </c>
    </row>
    <row r="37" spans="1:34" x14ac:dyDescent="0.2">
      <c r="A37" s="1">
        <v>36</v>
      </c>
      <c r="B37" s="1" t="s">
        <v>38</v>
      </c>
      <c r="C37" s="1">
        <v>80</v>
      </c>
      <c r="D37" s="1" t="s">
        <v>38</v>
      </c>
      <c r="E37" s="1" t="s">
        <v>25</v>
      </c>
      <c r="F37" s="1">
        <v>0.12590000000000001</v>
      </c>
      <c r="G37" s="1">
        <v>17.2691475629344</v>
      </c>
      <c r="H37" s="1">
        <v>89.769407725825104</v>
      </c>
      <c r="I37" s="1">
        <v>8.7380239199565608</v>
      </c>
      <c r="J37" s="1">
        <v>27.253854920953099</v>
      </c>
      <c r="K37" s="1">
        <v>69.415351834230506</v>
      </c>
      <c r="L37" s="1">
        <v>151.332333103678</v>
      </c>
      <c r="M37" s="1">
        <v>1.9907856416788501E-2</v>
      </c>
      <c r="N37" s="1">
        <v>0.22584589393011001</v>
      </c>
      <c r="O37" s="1">
        <v>13.3126401550878</v>
      </c>
      <c r="P37" s="1">
        <v>41.791889428037102</v>
      </c>
      <c r="Q37" s="1">
        <v>0.01</v>
      </c>
      <c r="R37" s="1">
        <v>3</v>
      </c>
      <c r="S37" s="1">
        <v>0.30830000000000002</v>
      </c>
      <c r="T37" s="1">
        <v>3.6339999999999997E-2</v>
      </c>
      <c r="U37" s="1">
        <v>0.1875</v>
      </c>
      <c r="V37">
        <v>0.2873</v>
      </c>
      <c r="W37">
        <v>0.24099999999999999</v>
      </c>
      <c r="X37" s="3">
        <f t="shared" si="0"/>
        <v>5.3260913919505644</v>
      </c>
      <c r="Y37" s="3">
        <f t="shared" si="1"/>
        <v>0.1603332720991773</v>
      </c>
      <c r="Z37" s="3">
        <f t="shared" si="2"/>
        <v>3.9280151398390357</v>
      </c>
      <c r="AA37" s="3">
        <f t="shared" si="3"/>
        <v>1.4098331575276552E-2</v>
      </c>
      <c r="AB37" s="3">
        <f t="shared" si="9"/>
        <v>1.5694540825535035</v>
      </c>
      <c r="AD37" s="7">
        <f t="shared" si="4"/>
        <v>4.1149676480383786</v>
      </c>
      <c r="AE37" s="7">
        <f t="shared" si="5"/>
        <v>2.0821343733018014</v>
      </c>
      <c r="AF37" s="7">
        <f t="shared" si="6"/>
        <v>16.540592176544202</v>
      </c>
      <c r="AG37" s="7">
        <f t="shared" si="7"/>
        <v>4.7437306791394355E-3</v>
      </c>
      <c r="AH37" s="7">
        <f t="shared" si="8"/>
        <v>3.1721938415618269</v>
      </c>
    </row>
    <row r="38" spans="1:34" x14ac:dyDescent="0.2">
      <c r="A38" s="1">
        <v>37</v>
      </c>
      <c r="B38" s="1" t="s">
        <v>38</v>
      </c>
      <c r="C38" s="1">
        <v>200</v>
      </c>
      <c r="D38" s="1" t="s">
        <v>31</v>
      </c>
      <c r="E38" s="1" t="s">
        <v>25</v>
      </c>
      <c r="F38" s="1">
        <v>8.1199999999999994E-2</v>
      </c>
      <c r="G38" s="1">
        <v>7.7070030112340904</v>
      </c>
      <c r="H38" s="1">
        <v>26.024550545468301</v>
      </c>
      <c r="I38" s="1">
        <v>3.50768231293819</v>
      </c>
      <c r="J38" s="1">
        <v>10.662956055624599</v>
      </c>
      <c r="K38" s="1">
        <v>55.204837317479502</v>
      </c>
      <c r="L38" s="1">
        <v>79.835949144645298</v>
      </c>
      <c r="M38" s="1">
        <v>9.7338283546803007E-3</v>
      </c>
      <c r="N38" s="1">
        <v>0.113416024580007</v>
      </c>
      <c r="O38" s="1">
        <v>5.3234220782542501</v>
      </c>
      <c r="P38" s="1">
        <v>10.991596868633501</v>
      </c>
      <c r="Q38" s="1">
        <v>0.01</v>
      </c>
      <c r="R38" s="1">
        <v>3</v>
      </c>
      <c r="S38" s="1">
        <v>0.30830000000000002</v>
      </c>
      <c r="T38" s="1">
        <v>3.6339999999999997E-2</v>
      </c>
      <c r="U38" s="1">
        <v>0.1875</v>
      </c>
      <c r="V38">
        <v>0.2873</v>
      </c>
      <c r="W38">
        <v>0.24099999999999999</v>
      </c>
      <c r="X38" s="3">
        <f t="shared" si="0"/>
        <v>2.0864408515287223</v>
      </c>
      <c r="Y38" s="3">
        <f t="shared" si="1"/>
        <v>9.6067480717693637E-2</v>
      </c>
      <c r="Z38" s="3">
        <f t="shared" si="2"/>
        <v>2.0856468050925736</v>
      </c>
      <c r="AA38" s="3">
        <f t="shared" si="3"/>
        <v>1.1005379917070087E-2</v>
      </c>
      <c r="AB38" s="3">
        <f t="shared" si="9"/>
        <v>0.46508390397842786</v>
      </c>
      <c r="AD38" s="7">
        <f t="shared" si="4"/>
        <v>2.8474149056283586</v>
      </c>
      <c r="AE38" s="7">
        <f t="shared" si="5"/>
        <v>1.2959417412333216</v>
      </c>
      <c r="AF38" s="7">
        <f t="shared" si="6"/>
        <v>20.395875856211639</v>
      </c>
      <c r="AG38" s="7">
        <f t="shared" si="7"/>
        <v>3.5962420029607024E-3</v>
      </c>
      <c r="AH38" s="7">
        <f t="shared" si="8"/>
        <v>1.9667815560052651</v>
      </c>
    </row>
    <row r="39" spans="1:34" x14ac:dyDescent="0.2">
      <c r="A39" s="1">
        <v>38</v>
      </c>
      <c r="B39" s="1" t="s">
        <v>38</v>
      </c>
      <c r="C39" s="1">
        <v>200</v>
      </c>
      <c r="D39" s="1" t="s">
        <v>31</v>
      </c>
      <c r="E39" s="1" t="s">
        <v>25</v>
      </c>
      <c r="F39" s="1">
        <v>0.14649999999999999</v>
      </c>
      <c r="G39" s="1">
        <v>14.8289876220613</v>
      </c>
      <c r="H39" s="1">
        <v>39.803944721750199</v>
      </c>
      <c r="I39" s="1">
        <v>7.14422670560241</v>
      </c>
      <c r="J39" s="1">
        <v>19.080281203920801</v>
      </c>
      <c r="K39" s="1">
        <v>88.211279435313898</v>
      </c>
      <c r="L39" s="1">
        <v>125.576880520773</v>
      </c>
      <c r="M39" s="1">
        <v>2.3124974906318201E-2</v>
      </c>
      <c r="N39" s="1">
        <v>0.23707432264404199</v>
      </c>
      <c r="O39" s="1">
        <v>11.3508030402632</v>
      </c>
      <c r="P39" s="1">
        <v>20.0531582179282</v>
      </c>
      <c r="Q39" s="1">
        <v>0.01</v>
      </c>
      <c r="R39" s="1">
        <v>3</v>
      </c>
      <c r="S39" s="1">
        <v>0.30830000000000002</v>
      </c>
      <c r="T39" s="1">
        <v>3.6339999999999997E-2</v>
      </c>
      <c r="U39" s="1">
        <v>0.1875</v>
      </c>
      <c r="V39">
        <v>0.2873</v>
      </c>
      <c r="W39">
        <v>0.24099999999999999</v>
      </c>
      <c r="X39" s="3">
        <f t="shared" si="0"/>
        <v>1.5767466089762641</v>
      </c>
      <c r="Y39" s="3">
        <f t="shared" si="1"/>
        <v>8.8823799413424651E-2</v>
      </c>
      <c r="Z39" s="3">
        <f t="shared" si="2"/>
        <v>1.6917196060989754</v>
      </c>
      <c r="AA39" s="3">
        <f t="shared" si="3"/>
        <v>1.2587231591477415E-2</v>
      </c>
      <c r="AB39" s="3">
        <f t="shared" si="9"/>
        <v>0.38128573888726736</v>
      </c>
      <c r="AD39" s="7">
        <f t="shared" si="4"/>
        <v>3.0366527553709153</v>
      </c>
      <c r="AE39" s="7">
        <f t="shared" si="5"/>
        <v>1.4629815779390603</v>
      </c>
      <c r="AF39" s="7">
        <f t="shared" si="6"/>
        <v>18.063743229074522</v>
      </c>
      <c r="AG39" s="7">
        <f t="shared" si="7"/>
        <v>4.7354897419081641E-3</v>
      </c>
      <c r="AH39" s="7">
        <f t="shared" si="8"/>
        <v>2.3243965270163551</v>
      </c>
    </row>
    <row r="40" spans="1:34" x14ac:dyDescent="0.2">
      <c r="A40" s="1">
        <v>39</v>
      </c>
      <c r="B40" s="1" t="s">
        <v>38</v>
      </c>
      <c r="C40" s="1">
        <v>200</v>
      </c>
      <c r="D40" s="1" t="s">
        <v>31</v>
      </c>
      <c r="E40" s="1" t="s">
        <v>25</v>
      </c>
      <c r="F40" s="1">
        <v>7.1999999999999995E-2</v>
      </c>
      <c r="G40" s="1">
        <v>8.3326281008110108</v>
      </c>
      <c r="H40" s="1">
        <v>49.817523867317497</v>
      </c>
      <c r="I40" s="1">
        <v>3.2439932125475499</v>
      </c>
      <c r="J40" s="1">
        <v>9.6663187573006404</v>
      </c>
      <c r="K40" s="1">
        <v>42.634003780934798</v>
      </c>
      <c r="L40" s="1">
        <v>77.195371663269498</v>
      </c>
      <c r="M40" s="1">
        <v>1.15078314559548E-2</v>
      </c>
      <c r="N40" s="1">
        <v>5.9199612253260502E-2</v>
      </c>
      <c r="O40" s="1">
        <v>5.2027094281303699</v>
      </c>
      <c r="P40" s="1">
        <v>29.029169417418601</v>
      </c>
      <c r="Q40" s="1">
        <v>0.01</v>
      </c>
      <c r="R40" s="1">
        <v>3</v>
      </c>
      <c r="S40" s="1">
        <v>0.30830000000000002</v>
      </c>
      <c r="T40" s="1">
        <v>3.6339999999999997E-2</v>
      </c>
      <c r="U40" s="1">
        <v>0.1875</v>
      </c>
      <c r="V40">
        <v>0.2873</v>
      </c>
      <c r="W40">
        <v>0.24099999999999999</v>
      </c>
      <c r="X40" s="3">
        <f t="shared" si="0"/>
        <v>5.32908056867248</v>
      </c>
      <c r="Y40" s="3">
        <f t="shared" si="1"/>
        <v>9.7244712623469717E-2</v>
      </c>
      <c r="Z40" s="3">
        <f t="shared" si="2"/>
        <v>3.0917080173321252</v>
      </c>
      <c r="AA40" s="3">
        <f t="shared" si="3"/>
        <v>5.7091035929441375E-3</v>
      </c>
      <c r="AB40" s="3">
        <f t="shared" si="9"/>
        <v>2.3489748855300996</v>
      </c>
      <c r="AD40" s="7">
        <f t="shared" si="4"/>
        <v>3.4719283753379213</v>
      </c>
      <c r="AE40" s="7">
        <f t="shared" si="5"/>
        <v>1.3516638385614794</v>
      </c>
      <c r="AF40" s="7">
        <f t="shared" si="6"/>
        <v>17.764168242056165</v>
      </c>
      <c r="AG40" s="7">
        <f t="shared" si="7"/>
        <v>4.7949297733145E-3</v>
      </c>
      <c r="AH40" s="7">
        <f t="shared" si="8"/>
        <v>2.1677955950543208</v>
      </c>
    </row>
    <row r="41" spans="1:34" x14ac:dyDescent="0.2">
      <c r="A41" s="1">
        <v>40</v>
      </c>
      <c r="B41" s="1" t="s">
        <v>34</v>
      </c>
      <c r="C41" s="1">
        <v>80</v>
      </c>
      <c r="D41" s="1" t="s">
        <v>58</v>
      </c>
      <c r="E41" s="1" t="s">
        <v>25</v>
      </c>
      <c r="F41" s="1">
        <v>0.21540000000000001</v>
      </c>
      <c r="G41" s="1">
        <v>67.076455495248297</v>
      </c>
      <c r="H41" s="1">
        <v>87.965496531776196</v>
      </c>
      <c r="I41" s="1">
        <v>45.297012260208902</v>
      </c>
      <c r="J41" s="1">
        <v>64.544852347293698</v>
      </c>
      <c r="K41" s="1">
        <v>417.85611269871299</v>
      </c>
      <c r="L41" s="1">
        <v>433.10584642619602</v>
      </c>
      <c r="M41" s="1">
        <v>0.30266840425317099</v>
      </c>
      <c r="N41" s="1">
        <v>1.1133001126691899</v>
      </c>
      <c r="O41" s="1">
        <v>77.089747668296695</v>
      </c>
      <c r="P41" s="1">
        <v>88.635973088383693</v>
      </c>
      <c r="Q41" s="1">
        <v>0.01</v>
      </c>
      <c r="R41" s="1">
        <v>3</v>
      </c>
      <c r="S41" s="1">
        <v>0.30830000000000002</v>
      </c>
      <c r="T41" s="1">
        <v>3.6339999999999997E-2</v>
      </c>
      <c r="U41" s="1">
        <v>0.1875</v>
      </c>
      <c r="V41">
        <v>0.2873</v>
      </c>
      <c r="W41">
        <v>0.24099999999999999</v>
      </c>
      <c r="X41" s="3">
        <f t="shared" si="0"/>
        <v>0.89694865620634423</v>
      </c>
      <c r="Y41" s="3">
        <f t="shared" si="1"/>
        <v>9.7418733811234171E-2</v>
      </c>
      <c r="Z41" s="3">
        <f t="shared" si="2"/>
        <v>0.8907013654090935</v>
      </c>
      <c r="AA41" s="3">
        <f t="shared" si="3"/>
        <v>3.2436558471855462E-2</v>
      </c>
      <c r="AB41" s="3">
        <f t="shared" si="9"/>
        <v>0.1601612718459772</v>
      </c>
      <c r="AD41" s="7">
        <f t="shared" si="4"/>
        <v>9.3421247207866696</v>
      </c>
      <c r="AE41" s="7">
        <f t="shared" si="5"/>
        <v>6.3087760808090394</v>
      </c>
      <c r="AF41" s="7">
        <f t="shared" si="6"/>
        <v>58.197230180879252</v>
      </c>
      <c r="AG41" s="7">
        <f t="shared" si="7"/>
        <v>4.2154373851416578E-2</v>
      </c>
      <c r="AH41" s="7">
        <f t="shared" si="8"/>
        <v>10.736733658537142</v>
      </c>
    </row>
    <row r="42" spans="1:34" x14ac:dyDescent="0.2">
      <c r="A42" s="1">
        <v>41</v>
      </c>
      <c r="B42" s="1" t="s">
        <v>34</v>
      </c>
      <c r="C42" s="1">
        <v>80</v>
      </c>
      <c r="D42" s="1" t="s">
        <v>58</v>
      </c>
      <c r="E42" s="1" t="s">
        <v>25</v>
      </c>
      <c r="F42" s="1">
        <v>0.19270000000000001</v>
      </c>
      <c r="G42" s="1">
        <v>18.707388672418102</v>
      </c>
      <c r="H42" s="1">
        <v>39.490902232274401</v>
      </c>
      <c r="I42" s="1">
        <v>14.751736287057099</v>
      </c>
      <c r="J42" s="1">
        <v>29.971840469271399</v>
      </c>
      <c r="K42" s="1">
        <v>222.264926855585</v>
      </c>
      <c r="L42" s="1">
        <v>242.089049491259</v>
      </c>
      <c r="M42" s="1">
        <v>0.16323519086294</v>
      </c>
      <c r="N42" s="1">
        <v>0.47995550553847999</v>
      </c>
      <c r="O42" s="1">
        <v>17.9963107664136</v>
      </c>
      <c r="P42" s="1">
        <v>24.585513621776499</v>
      </c>
      <c r="Q42" s="1">
        <v>0.01</v>
      </c>
      <c r="R42" s="1">
        <v>3</v>
      </c>
      <c r="S42" s="1">
        <v>0.30830000000000002</v>
      </c>
      <c r="T42" s="1">
        <v>3.6339999999999997E-2</v>
      </c>
      <c r="U42" s="1">
        <v>0.1875</v>
      </c>
      <c r="V42">
        <v>0.2873</v>
      </c>
      <c r="W42">
        <v>0.24099999999999999</v>
      </c>
      <c r="X42" s="3">
        <f t="shared" si="0"/>
        <v>0.99754393832439503</v>
      </c>
      <c r="Y42" s="3">
        <f t="shared" si="1"/>
        <v>8.6107719665023494E-2</v>
      </c>
      <c r="Z42" s="3">
        <f t="shared" si="2"/>
        <v>0.91847751015116041</v>
      </c>
      <c r="AA42" s="3">
        <f t="shared" si="3"/>
        <v>1.4166125543271816E-2</v>
      </c>
      <c r="AB42" s="3">
        <f t="shared" si="9"/>
        <v>0.18859637891480291</v>
      </c>
      <c r="AD42" s="7">
        <f t="shared" si="4"/>
        <v>2.9124113138170369</v>
      </c>
      <c r="AE42" s="7">
        <f t="shared" si="5"/>
        <v>2.2965858256964866</v>
      </c>
      <c r="AF42" s="7">
        <f t="shared" si="6"/>
        <v>34.602739001907366</v>
      </c>
      <c r="AG42" s="7">
        <f t="shared" si="7"/>
        <v>2.5412847565584845E-2</v>
      </c>
      <c r="AH42" s="7">
        <f t="shared" si="8"/>
        <v>2.8017089932143642</v>
      </c>
    </row>
    <row r="43" spans="1:34" x14ac:dyDescent="0.2">
      <c r="A43" s="1">
        <v>42</v>
      </c>
      <c r="B43" s="1" t="s">
        <v>34</v>
      </c>
      <c r="C43" s="1">
        <v>80</v>
      </c>
      <c r="D43" s="1" t="s">
        <v>58</v>
      </c>
      <c r="E43" s="1" t="s">
        <v>25</v>
      </c>
      <c r="F43" s="1">
        <v>0.18970000000000001</v>
      </c>
      <c r="G43" s="1">
        <v>18.367456549996199</v>
      </c>
      <c r="H43" s="1">
        <v>95.558502466051095</v>
      </c>
      <c r="I43" s="1">
        <v>11.199010157875</v>
      </c>
      <c r="J43" s="1">
        <v>30.745433412190899</v>
      </c>
      <c r="K43" s="1">
        <v>203.643078730376</v>
      </c>
      <c r="L43" s="1">
        <v>265.26619468424701</v>
      </c>
      <c r="M43" s="1">
        <v>0.123916311573726</v>
      </c>
      <c r="N43" s="1">
        <v>0.37868701038115099</v>
      </c>
      <c r="O43" s="1">
        <v>15.572548796196401</v>
      </c>
      <c r="P43" s="1">
        <v>54.820768243005297</v>
      </c>
      <c r="Q43" s="1">
        <v>0.01</v>
      </c>
      <c r="R43" s="1">
        <v>3</v>
      </c>
      <c r="S43" s="1">
        <v>0.30830000000000002</v>
      </c>
      <c r="T43" s="1">
        <v>3.6339999999999997E-2</v>
      </c>
      <c r="U43" s="1">
        <v>0.1875</v>
      </c>
      <c r="V43">
        <v>0.2873</v>
      </c>
      <c r="W43">
        <v>0.24099999999999999</v>
      </c>
      <c r="X43" s="3">
        <f t="shared" si="0"/>
        <v>3.7635212634559392</v>
      </c>
      <c r="Y43" s="3">
        <f t="shared" si="1"/>
        <v>0.11233268651478748</v>
      </c>
      <c r="Z43" s="3">
        <f t="shared" si="2"/>
        <v>2.1520545928808548</v>
      </c>
      <c r="AA43" s="3">
        <f t="shared" si="3"/>
        <v>1.157548051144542E-2</v>
      </c>
      <c r="AB43" s="3">
        <f t="shared" si="9"/>
        <v>1.4444534066883339</v>
      </c>
      <c r="AD43" s="7">
        <f t="shared" si="4"/>
        <v>2.9047111043747287</v>
      </c>
      <c r="AE43" s="7">
        <f t="shared" si="5"/>
        <v>1.7710611741499735</v>
      </c>
      <c r="AF43" s="7">
        <f t="shared" si="6"/>
        <v>32.205020357993043</v>
      </c>
      <c r="AG43" s="7">
        <f t="shared" si="7"/>
        <v>1.9596675525628781E-2</v>
      </c>
      <c r="AH43" s="7">
        <f t="shared" si="8"/>
        <v>2.4627119867469265</v>
      </c>
    </row>
    <row r="44" spans="1:34" x14ac:dyDescent="0.2">
      <c r="A44" s="1">
        <v>43</v>
      </c>
      <c r="B44" s="1" t="s">
        <v>39</v>
      </c>
      <c r="C44" s="1">
        <v>80</v>
      </c>
      <c r="D44" s="1" t="s">
        <v>59</v>
      </c>
      <c r="E44" s="1" t="s">
        <v>25</v>
      </c>
      <c r="F44" s="1">
        <v>0.20930000000000001</v>
      </c>
      <c r="G44" s="1">
        <v>77.188635884139998</v>
      </c>
      <c r="H44" s="1">
        <v>105.522372692171</v>
      </c>
      <c r="I44" s="1">
        <v>53.527071588475799</v>
      </c>
      <c r="J44" s="1">
        <v>101.356835726911</v>
      </c>
      <c r="K44" s="1">
        <v>375.60484175012903</v>
      </c>
      <c r="L44" s="1">
        <v>423.90610242501998</v>
      </c>
      <c r="M44" s="1">
        <v>0.201026143042773</v>
      </c>
      <c r="N44" s="1">
        <v>1.9984050704501399</v>
      </c>
      <c r="O44" s="1">
        <v>100.83606598392601</v>
      </c>
      <c r="P44" s="1">
        <v>106.767279896929</v>
      </c>
      <c r="Q44" s="1">
        <v>0.01</v>
      </c>
      <c r="R44" s="1">
        <v>3</v>
      </c>
      <c r="S44" s="1">
        <v>0.30830000000000002</v>
      </c>
      <c r="T44" s="1">
        <v>3.6339999999999997E-2</v>
      </c>
      <c r="U44" s="1">
        <v>0.1875</v>
      </c>
      <c r="V44">
        <v>0.2873</v>
      </c>
      <c r="W44">
        <v>0.24099999999999999</v>
      </c>
      <c r="X44" s="3">
        <f t="shared" si="0"/>
        <v>1.2520722968823639</v>
      </c>
      <c r="Y44" s="3">
        <f t="shared" si="1"/>
        <v>0.24913525496283828</v>
      </c>
      <c r="Z44" s="3">
        <f t="shared" si="2"/>
        <v>1.7630297838605966</v>
      </c>
      <c r="AA44" s="3">
        <f t="shared" si="3"/>
        <v>7.4016287507520762E-2</v>
      </c>
      <c r="AB44" s="3">
        <f t="shared" si="9"/>
        <v>-0.10148346861927522</v>
      </c>
      <c r="AD44" s="7">
        <f t="shared" si="4"/>
        <v>11.063827408142378</v>
      </c>
      <c r="AE44" s="7">
        <f t="shared" si="5"/>
        <v>7.6722988421131104</v>
      </c>
      <c r="AF44" s="7">
        <f t="shared" si="6"/>
        <v>53.837292176320446</v>
      </c>
      <c r="AG44" s="7">
        <f t="shared" si="7"/>
        <v>2.8814067325767748E-2</v>
      </c>
      <c r="AH44" s="7">
        <f t="shared" si="8"/>
        <v>14.453330050252173</v>
      </c>
    </row>
    <row r="45" spans="1:34" x14ac:dyDescent="0.2">
      <c r="A45" s="1">
        <v>44</v>
      </c>
      <c r="B45" s="1" t="s">
        <v>39</v>
      </c>
      <c r="C45" s="1">
        <v>80</v>
      </c>
      <c r="D45" s="1" t="s">
        <v>59</v>
      </c>
      <c r="E45" s="1" t="s">
        <v>25</v>
      </c>
      <c r="F45" s="1">
        <v>0.14080000000000001</v>
      </c>
      <c r="G45" s="1">
        <v>32.409358991748803</v>
      </c>
      <c r="H45" s="1">
        <v>72.421858744902195</v>
      </c>
      <c r="I45" s="1">
        <v>22.776043926522199</v>
      </c>
      <c r="J45" s="1">
        <v>55.132176500780801</v>
      </c>
      <c r="K45" s="1">
        <v>159.185490511875</v>
      </c>
      <c r="L45" s="1">
        <v>235.417646939137</v>
      </c>
      <c r="M45" s="1">
        <v>5.22023111082488E-2</v>
      </c>
      <c r="N45" s="1">
        <v>0.67111838669289803</v>
      </c>
      <c r="O45" s="1">
        <v>32.006276537441998</v>
      </c>
      <c r="P45" s="1">
        <v>45.3167685122812</v>
      </c>
      <c r="Q45" s="1">
        <v>0.01</v>
      </c>
      <c r="R45" s="1">
        <v>3</v>
      </c>
      <c r="S45" s="1">
        <v>0.30830000000000002</v>
      </c>
      <c r="T45" s="1">
        <v>3.6339999999999997E-2</v>
      </c>
      <c r="U45" s="1">
        <v>0.1875</v>
      </c>
      <c r="V45">
        <v>0.2873</v>
      </c>
      <c r="W45">
        <v>0.24099999999999999</v>
      </c>
      <c r="X45" s="3">
        <f t="shared" si="0"/>
        <v>2.6283779134724123</v>
      </c>
      <c r="Y45" s="3">
        <f t="shared" si="1"/>
        <v>0.25053022537256192</v>
      </c>
      <c r="Z45" s="3">
        <f t="shared" si="2"/>
        <v>3.4175630737053972</v>
      </c>
      <c r="AA45" s="3">
        <f t="shared" si="3"/>
        <v>3.7886631075739287E-2</v>
      </c>
      <c r="AB45" s="3">
        <f t="shared" si="9"/>
        <v>0.53979746816784213</v>
      </c>
      <c r="AD45" s="7">
        <f t="shared" si="4"/>
        <v>6.9054031942646592</v>
      </c>
      <c r="AE45" s="7">
        <f t="shared" si="5"/>
        <v>4.8528502684351276</v>
      </c>
      <c r="AF45" s="7">
        <f t="shared" si="6"/>
        <v>33.917363035200637</v>
      </c>
      <c r="AG45" s="7">
        <f t="shared" si="7"/>
        <v>1.1122651514541646E-2</v>
      </c>
      <c r="AH45" s="7">
        <f t="shared" si="8"/>
        <v>6.8195191486026978</v>
      </c>
    </row>
    <row r="46" spans="1:34" x14ac:dyDescent="0.2">
      <c r="A46" s="1">
        <v>45</v>
      </c>
      <c r="B46" s="1" t="s">
        <v>39</v>
      </c>
      <c r="C46" s="1">
        <v>80</v>
      </c>
      <c r="D46" s="1" t="s">
        <v>59</v>
      </c>
      <c r="E46" s="1" t="s">
        <v>25</v>
      </c>
      <c r="F46" s="1">
        <v>0.12230000000000001</v>
      </c>
      <c r="G46" s="1">
        <v>37.542299527960203</v>
      </c>
      <c r="H46" s="1">
        <v>167.22685937436799</v>
      </c>
      <c r="I46" s="1">
        <v>21.349028853733302</v>
      </c>
      <c r="J46" s="1">
        <v>62.4623658891418</v>
      </c>
      <c r="K46" s="1">
        <v>169.316134787522</v>
      </c>
      <c r="L46" s="1">
        <v>345.83466933049601</v>
      </c>
      <c r="M46" s="1">
        <v>5.9999897572807902E-2</v>
      </c>
      <c r="N46" s="1">
        <v>0.58030662172036596</v>
      </c>
      <c r="O46" s="1">
        <v>34.937606934721401</v>
      </c>
      <c r="P46" s="1">
        <v>90.165038576766605</v>
      </c>
      <c r="Q46" s="1">
        <v>0.01</v>
      </c>
      <c r="R46" s="1">
        <v>3</v>
      </c>
      <c r="S46" s="1">
        <v>0.30830000000000002</v>
      </c>
      <c r="T46" s="1">
        <v>3.6339999999999997E-2</v>
      </c>
      <c r="U46" s="1">
        <v>0.1875</v>
      </c>
      <c r="V46">
        <v>0.2873</v>
      </c>
      <c r="W46">
        <v>0.24099999999999999</v>
      </c>
      <c r="X46" s="3">
        <f t="shared" si="0"/>
        <v>9.8074611121784603</v>
      </c>
      <c r="Y46" s="3">
        <f t="shared" si="1"/>
        <v>0.36649027012266838</v>
      </c>
      <c r="Z46" s="3">
        <f t="shared" si="2"/>
        <v>8.5642395709817158</v>
      </c>
      <c r="AA46" s="3">
        <f t="shared" si="3"/>
        <v>3.6668222857136563E-2</v>
      </c>
      <c r="AB46" s="3">
        <f t="shared" si="9"/>
        <v>3.0841675303042693</v>
      </c>
      <c r="AD46" s="7">
        <f t="shared" si="4"/>
        <v>9.2090677501128866</v>
      </c>
      <c r="AE46" s="7">
        <f t="shared" si="5"/>
        <v>5.2368836108912431</v>
      </c>
      <c r="AF46" s="7">
        <f t="shared" si="6"/>
        <v>41.532984821141945</v>
      </c>
      <c r="AG46" s="7">
        <f t="shared" si="7"/>
        <v>1.4717881661359254E-2</v>
      </c>
      <c r="AH46" s="7">
        <f t="shared" si="8"/>
        <v>8.5701407035293702</v>
      </c>
    </row>
    <row r="47" spans="1:34" x14ac:dyDescent="0.2">
      <c r="A47" s="1">
        <v>46</v>
      </c>
      <c r="B47" s="1" t="s">
        <v>40</v>
      </c>
      <c r="C47" s="1">
        <v>80</v>
      </c>
      <c r="D47" s="1" t="s">
        <v>60</v>
      </c>
      <c r="E47" s="1" t="s">
        <v>25</v>
      </c>
      <c r="F47" s="1">
        <v>0.24049999999999999</v>
      </c>
      <c r="G47" s="1">
        <v>21.115071544102399</v>
      </c>
      <c r="H47" s="1">
        <v>39.328094778233798</v>
      </c>
      <c r="I47" s="1">
        <v>3.7895207524890102</v>
      </c>
      <c r="J47" s="1">
        <v>10.406764261840101</v>
      </c>
      <c r="K47" s="1">
        <v>26.538046038829901</v>
      </c>
      <c r="L47" s="1">
        <v>49.962128450266398</v>
      </c>
      <c r="M47" s="1">
        <v>3.3914551020065502E-3</v>
      </c>
      <c r="N47" s="1">
        <v>7.5107356470297496E-2</v>
      </c>
      <c r="O47" s="1">
        <v>3.6987635258543001</v>
      </c>
      <c r="P47" s="1">
        <v>9.6532654493014505</v>
      </c>
      <c r="Q47" s="1">
        <v>0.01</v>
      </c>
      <c r="R47" s="1">
        <v>3</v>
      </c>
      <c r="S47" s="1">
        <v>0.30830000000000002</v>
      </c>
      <c r="T47" s="1">
        <v>3.6339999999999997E-2</v>
      </c>
      <c r="U47" s="1">
        <v>0.1875</v>
      </c>
      <c r="V47">
        <v>0.2873</v>
      </c>
      <c r="W47">
        <v>0.24099999999999999</v>
      </c>
      <c r="X47" s="3">
        <f t="shared" si="0"/>
        <v>0.70042516379410114</v>
      </c>
      <c r="Y47" s="3">
        <f t="shared" si="1"/>
        <v>2.9996336273989854E-2</v>
      </c>
      <c r="Z47" s="3">
        <f t="shared" si="2"/>
        <v>0.65120511120692282</v>
      </c>
      <c r="AA47" s="3">
        <f t="shared" si="3"/>
        <v>2.5701428436311837E-3</v>
      </c>
      <c r="AB47" s="3">
        <f t="shared" si="9"/>
        <v>0.16994170556663191</v>
      </c>
      <c r="AD47" s="7">
        <f t="shared" si="4"/>
        <v>2.6338966583079917</v>
      </c>
      <c r="AE47" s="7">
        <f t="shared" si="5"/>
        <v>0.47270529137077055</v>
      </c>
      <c r="AF47" s="7">
        <f t="shared" si="6"/>
        <v>3.3103591732428148</v>
      </c>
      <c r="AG47" s="7">
        <f t="shared" si="7"/>
        <v>4.2305053247482954E-4</v>
      </c>
      <c r="AH47" s="7">
        <f t="shared" si="8"/>
        <v>0.46138422359928905</v>
      </c>
    </row>
    <row r="48" spans="1:34" x14ac:dyDescent="0.2">
      <c r="A48" s="1">
        <v>47</v>
      </c>
      <c r="B48" s="1" t="s">
        <v>40</v>
      </c>
      <c r="C48" s="1">
        <v>80</v>
      </c>
      <c r="D48" s="1" t="s">
        <v>60</v>
      </c>
      <c r="E48" s="1" t="s">
        <v>25</v>
      </c>
      <c r="F48" s="1">
        <v>0.14680000000000001</v>
      </c>
      <c r="G48" s="1">
        <v>13.5371232491886</v>
      </c>
      <c r="H48" s="1">
        <v>28.046621084940199</v>
      </c>
      <c r="I48" s="1">
        <v>2.0041585658466698</v>
      </c>
      <c r="J48" s="1">
        <v>5.4058901934139199</v>
      </c>
      <c r="K48" s="1">
        <v>17.909218574686399</v>
      </c>
      <c r="L48" s="1">
        <v>29.692803278119602</v>
      </c>
      <c r="M48" s="1">
        <v>3.9762879732427499E-4</v>
      </c>
      <c r="N48" s="1">
        <v>2.0281419125104099E-2</v>
      </c>
      <c r="O48" s="1">
        <v>2.0256830378199102</v>
      </c>
      <c r="P48" s="1">
        <v>7.9262706383522703</v>
      </c>
      <c r="Q48" s="1">
        <v>0.01</v>
      </c>
      <c r="R48" s="1">
        <v>3</v>
      </c>
      <c r="S48" s="1">
        <v>0.30830000000000002</v>
      </c>
      <c r="T48" s="1">
        <v>3.6339999999999997E-2</v>
      </c>
      <c r="U48" s="1">
        <v>0.1875</v>
      </c>
      <c r="V48">
        <v>0.2873</v>
      </c>
      <c r="W48">
        <v>0.24099999999999999</v>
      </c>
      <c r="X48" s="3">
        <f t="shared" si="0"/>
        <v>0.91415766677702004</v>
      </c>
      <c r="Y48" s="3">
        <f t="shared" si="1"/>
        <v>2.526272357202871E-2</v>
      </c>
      <c r="Z48" s="3">
        <f t="shared" si="2"/>
        <v>0.60862403703828405</v>
      </c>
      <c r="AA48" s="3">
        <f t="shared" si="3"/>
        <v>1.1674277168605876E-3</v>
      </c>
      <c r="AB48" s="3">
        <f t="shared" si="9"/>
        <v>0.28302506565527064</v>
      </c>
      <c r="AD48" s="7">
        <f t="shared" si="4"/>
        <v>2.7664420808968528</v>
      </c>
      <c r="AE48" s="7">
        <f t="shared" si="5"/>
        <v>0.40956918920572266</v>
      </c>
      <c r="AF48" s="7">
        <f t="shared" si="6"/>
        <v>3.6599220520476288</v>
      </c>
      <c r="AG48" s="7">
        <f t="shared" si="7"/>
        <v>8.1259291006323235E-5</v>
      </c>
      <c r="AH48" s="7">
        <f t="shared" si="8"/>
        <v>0.41396792326019966</v>
      </c>
    </row>
    <row r="49" spans="1:34" x14ac:dyDescent="0.2">
      <c r="A49" s="1">
        <v>48</v>
      </c>
      <c r="B49" s="1" t="s">
        <v>40</v>
      </c>
      <c r="C49" s="1">
        <v>80</v>
      </c>
      <c r="D49" s="1" t="s">
        <v>60</v>
      </c>
      <c r="E49" s="1" t="s">
        <v>25</v>
      </c>
      <c r="F49" s="1">
        <v>0.1701</v>
      </c>
      <c r="G49" s="1">
        <v>16.517165480831999</v>
      </c>
      <c r="H49" s="1">
        <v>44.282838122175903</v>
      </c>
      <c r="I49" s="1">
        <v>2.6844759495805999</v>
      </c>
      <c r="J49" s="1">
        <v>7.9349575700083497</v>
      </c>
      <c r="K49" s="1">
        <v>23.988756185008899</v>
      </c>
      <c r="L49" s="1">
        <v>43.693669907186802</v>
      </c>
      <c r="M49" s="1">
        <v>2.73584645874723E-3</v>
      </c>
      <c r="N49" s="1">
        <v>2.25863700559456E-2</v>
      </c>
      <c r="O49" s="1">
        <v>2.6774059653086999</v>
      </c>
      <c r="P49" s="1">
        <v>18.4788919966444</v>
      </c>
      <c r="Q49" s="1">
        <v>0.01</v>
      </c>
      <c r="R49" s="1">
        <v>3</v>
      </c>
      <c r="S49" s="1">
        <v>0.30830000000000002</v>
      </c>
      <c r="T49" s="1">
        <v>3.6339999999999997E-2</v>
      </c>
      <c r="U49" s="1">
        <v>0.1875</v>
      </c>
      <c r="V49">
        <v>0.2873</v>
      </c>
      <c r="W49">
        <v>0.24099999999999999</v>
      </c>
      <c r="X49" s="3">
        <f t="shared" si="0"/>
        <v>1.5097278439728967</v>
      </c>
      <c r="Y49" s="3">
        <f t="shared" si="1"/>
        <v>3.3651234935863215E-2</v>
      </c>
      <c r="Z49" s="3">
        <f t="shared" si="2"/>
        <v>0.79462297703057971</v>
      </c>
      <c r="AA49" s="3">
        <f t="shared" si="3"/>
        <v>1.0058298817416389E-3</v>
      </c>
      <c r="AB49" s="3">
        <f t="shared" si="9"/>
        <v>0.6626453892190669</v>
      </c>
      <c r="AD49" s="7">
        <f t="shared" si="4"/>
        <v>2.9130803317164022</v>
      </c>
      <c r="AE49" s="7">
        <f t="shared" si="5"/>
        <v>0.47345254842691353</v>
      </c>
      <c r="AF49" s="7">
        <f t="shared" si="6"/>
        <v>4.2308211966505995</v>
      </c>
      <c r="AG49" s="7">
        <f t="shared" si="7"/>
        <v>4.8251260295365612E-4</v>
      </c>
      <c r="AH49" s="7">
        <f t="shared" si="8"/>
        <v>0.47220563762058199</v>
      </c>
    </row>
    <row r="50" spans="1:34" x14ac:dyDescent="0.2">
      <c r="A50" s="1">
        <v>49</v>
      </c>
      <c r="B50" s="1" t="s">
        <v>28</v>
      </c>
      <c r="C50" s="1">
        <v>80</v>
      </c>
      <c r="D50" s="1" t="s">
        <v>55</v>
      </c>
      <c r="E50" s="1" t="s">
        <v>26</v>
      </c>
      <c r="F50" s="1">
        <v>0.27350000000000002</v>
      </c>
      <c r="G50" s="1">
        <v>7.8470253287579901</v>
      </c>
      <c r="H50" s="1">
        <v>45.368518198860002</v>
      </c>
      <c r="I50" s="1">
        <v>10.263593600798099</v>
      </c>
      <c r="J50" s="1">
        <v>31.164359401156901</v>
      </c>
      <c r="K50" s="1">
        <v>252.91727371249499</v>
      </c>
      <c r="L50" s="1">
        <v>297.82549684934298</v>
      </c>
      <c r="M50" s="1">
        <v>1.04152470475461E-2</v>
      </c>
      <c r="N50" s="1">
        <v>0.41351171770214501</v>
      </c>
      <c r="O50" s="1">
        <v>6.3543555919983499</v>
      </c>
      <c r="P50" s="1">
        <v>15.9133589835685</v>
      </c>
      <c r="Q50" s="1">
        <v>0.01</v>
      </c>
      <c r="R50" s="1">
        <v>3</v>
      </c>
      <c r="S50" s="1">
        <v>0.30830000000000002</v>
      </c>
      <c r="T50" s="1">
        <v>3.6339999999999997E-2</v>
      </c>
      <c r="U50" s="1">
        <v>0.1875</v>
      </c>
      <c r="V50">
        <v>0.2873</v>
      </c>
      <c r="W50">
        <v>0.24099999999999999</v>
      </c>
      <c r="X50" s="3">
        <f t="shared" si="0"/>
        <v>1.2688712524883858</v>
      </c>
      <c r="Y50" s="3">
        <f t="shared" si="1"/>
        <v>8.3312668649181576E-2</v>
      </c>
      <c r="Z50" s="3">
        <f t="shared" si="2"/>
        <v>1.1862923556479699</v>
      </c>
      <c r="AA50" s="3">
        <f t="shared" si="3"/>
        <v>1.2703065742493554E-2</v>
      </c>
      <c r="AB50" s="3">
        <f t="shared" si="9"/>
        <v>0.23853050062527653</v>
      </c>
      <c r="AD50" s="7">
        <f t="shared" si="4"/>
        <v>0.86073403971751272</v>
      </c>
      <c r="AE50" s="7">
        <f t="shared" si="5"/>
        <v>1.1258055137986946</v>
      </c>
      <c r="AF50" s="7">
        <f t="shared" si="6"/>
        <v>27.742296933728881</v>
      </c>
      <c r="AG50" s="7">
        <f t="shared" si="7"/>
        <v>1.1424402611567934E-3</v>
      </c>
      <c r="AH50" s="7">
        <f t="shared" si="8"/>
        <v>0.69700426968903273</v>
      </c>
    </row>
    <row r="51" spans="1:34" x14ac:dyDescent="0.2">
      <c r="A51" s="1">
        <v>50</v>
      </c>
      <c r="B51" s="1" t="s">
        <v>28</v>
      </c>
      <c r="C51" s="1">
        <v>80</v>
      </c>
      <c r="D51" s="1" t="s">
        <v>55</v>
      </c>
      <c r="E51" s="1" t="s">
        <v>26</v>
      </c>
      <c r="F51" s="1">
        <v>0.29360000000000003</v>
      </c>
      <c r="G51" s="1">
        <v>7.0923225253929898</v>
      </c>
      <c r="H51" s="1">
        <v>32.8862933040527</v>
      </c>
      <c r="I51" s="1">
        <v>10.4934437416784</v>
      </c>
      <c r="J51" s="1">
        <v>27.2245668058688</v>
      </c>
      <c r="K51" s="1">
        <v>259.77169457454897</v>
      </c>
      <c r="L51" s="1">
        <v>288.44856181586698</v>
      </c>
      <c r="M51" s="1">
        <v>5.6980213149812496E-3</v>
      </c>
      <c r="N51" s="1">
        <v>0.22871722910258899</v>
      </c>
      <c r="O51" s="1">
        <v>5.6108156800952598</v>
      </c>
      <c r="P51" s="1">
        <v>14.721987035406499</v>
      </c>
      <c r="Q51" s="1">
        <v>0.01</v>
      </c>
      <c r="R51" s="1">
        <v>3</v>
      </c>
      <c r="S51" s="1">
        <v>0.30830000000000002</v>
      </c>
      <c r="T51" s="1">
        <v>3.6339999999999997E-2</v>
      </c>
      <c r="U51" s="1">
        <v>0.1875</v>
      </c>
      <c r="V51">
        <v>0.2873</v>
      </c>
      <c r="W51">
        <v>0.24099999999999999</v>
      </c>
      <c r="X51" s="3">
        <f t="shared" si="0"/>
        <v>0.81256279200212422</v>
      </c>
      <c r="Y51" s="3">
        <f t="shared" si="1"/>
        <v>6.2126261459742392E-2</v>
      </c>
      <c r="Z51" s="3">
        <f t="shared" si="2"/>
        <v>0.79895198599299633</v>
      </c>
      <c r="AA51" s="3">
        <f t="shared" si="3"/>
        <v>6.5470114166259908E-3</v>
      </c>
      <c r="AB51" s="3">
        <f t="shared" si="9"/>
        <v>0.212787504397558</v>
      </c>
      <c r="AD51" s="7">
        <f t="shared" si="4"/>
        <v>0.72469235613688576</v>
      </c>
      <c r="AE51" s="7">
        <f t="shared" si="5"/>
        <v>1.0722183659753133</v>
      </c>
      <c r="AF51" s="7">
        <f t="shared" si="6"/>
        <v>26.543429282140561</v>
      </c>
      <c r="AG51" s="7">
        <f t="shared" si="7"/>
        <v>5.822228864081657E-4</v>
      </c>
      <c r="AH51" s="7">
        <f t="shared" si="8"/>
        <v>0.57331222889256739</v>
      </c>
    </row>
    <row r="52" spans="1:34" x14ac:dyDescent="0.2">
      <c r="A52" s="1">
        <v>51</v>
      </c>
      <c r="B52" s="1" t="s">
        <v>28</v>
      </c>
      <c r="C52" s="1">
        <v>80</v>
      </c>
      <c r="D52" s="1" t="s">
        <v>55</v>
      </c>
      <c r="E52" s="1" t="s">
        <v>26</v>
      </c>
      <c r="F52" s="1">
        <v>0.19689999999999999</v>
      </c>
      <c r="G52" s="1">
        <v>6.2751140930459099</v>
      </c>
      <c r="H52" s="1">
        <v>46.923241654564897</v>
      </c>
      <c r="I52" s="1">
        <v>5.8568100078750502</v>
      </c>
      <c r="J52" s="1">
        <v>24.6076393111098</v>
      </c>
      <c r="K52" s="1">
        <v>188.473225499618</v>
      </c>
      <c r="L52" s="1">
        <v>227.92595208513799</v>
      </c>
      <c r="M52" s="1">
        <v>8.7774135288650596E-4</v>
      </c>
      <c r="N52" s="1">
        <v>0.12431154744691</v>
      </c>
      <c r="O52" s="1">
        <v>3.9708134877848602</v>
      </c>
      <c r="P52" s="1">
        <v>22.282728406113399</v>
      </c>
      <c r="Q52" s="1">
        <v>0.01</v>
      </c>
      <c r="R52" s="1">
        <v>3</v>
      </c>
      <c r="S52" s="1">
        <v>0.30830000000000002</v>
      </c>
      <c r="T52" s="1">
        <v>3.6339999999999997E-2</v>
      </c>
      <c r="U52" s="1">
        <v>0.1875</v>
      </c>
      <c r="V52">
        <v>0.2873</v>
      </c>
      <c r="W52">
        <v>0.24099999999999999</v>
      </c>
      <c r="X52" s="3">
        <f t="shared" si="0"/>
        <v>1.9093678609268117</v>
      </c>
      <c r="Y52" s="3">
        <f t="shared" si="1"/>
        <v>0.10381998022542674</v>
      </c>
      <c r="Z52" s="3">
        <f t="shared" si="2"/>
        <v>1.4240102763398397</v>
      </c>
      <c r="AA52" s="3">
        <f t="shared" si="3"/>
        <v>5.4031283632523545E-3</v>
      </c>
      <c r="AB52" s="3">
        <f t="shared" si="9"/>
        <v>0.66044486383821099</v>
      </c>
      <c r="AD52" s="7">
        <f t="shared" si="4"/>
        <v>0.95608645399379033</v>
      </c>
      <c r="AE52" s="7">
        <f t="shared" si="5"/>
        <v>0.8923529722511504</v>
      </c>
      <c r="AF52" s="7">
        <f t="shared" si="6"/>
        <v>28.716083113197257</v>
      </c>
      <c r="AG52" s="7">
        <f t="shared" si="7"/>
        <v>1.3373408119144326E-4</v>
      </c>
      <c r="AH52" s="7">
        <f t="shared" si="8"/>
        <v>0.60499951566046628</v>
      </c>
    </row>
    <row r="53" spans="1:34" x14ac:dyDescent="0.2">
      <c r="A53" s="1">
        <v>52</v>
      </c>
      <c r="B53" s="1" t="s">
        <v>28</v>
      </c>
      <c r="C53" s="1">
        <v>200</v>
      </c>
      <c r="D53" s="1" t="s">
        <v>41</v>
      </c>
      <c r="E53" s="1" t="s">
        <v>26</v>
      </c>
      <c r="F53" s="1">
        <v>0.34429999999999999</v>
      </c>
      <c r="G53" s="1">
        <v>6.85544222744248</v>
      </c>
      <c r="H53" s="1">
        <v>29.277707061590998</v>
      </c>
      <c r="I53" s="1">
        <v>82.284491453031094</v>
      </c>
      <c r="J53" s="1">
        <v>92.73874550427</v>
      </c>
      <c r="K53" s="1">
        <v>387.65818911397298</v>
      </c>
      <c r="L53" s="1">
        <v>396.67847859263998</v>
      </c>
      <c r="M53" s="1">
        <v>1.04012308967413E-2</v>
      </c>
      <c r="N53" s="1">
        <v>0.13799077231242701</v>
      </c>
      <c r="O53" s="1">
        <v>5.4770458147254901</v>
      </c>
      <c r="P53" s="1">
        <v>12.9020345826354</v>
      </c>
      <c r="Q53" s="1">
        <v>0.01</v>
      </c>
      <c r="R53" s="1">
        <v>3</v>
      </c>
      <c r="S53" s="1">
        <v>0.30830000000000002</v>
      </c>
      <c r="T53" s="1">
        <v>3.6339999999999997E-2</v>
      </c>
      <c r="U53" s="1">
        <v>0.1875</v>
      </c>
      <c r="V53">
        <v>0.2873</v>
      </c>
      <c r="W53">
        <v>0.24099999999999999</v>
      </c>
      <c r="X53" s="3">
        <f t="shared" si="0"/>
        <v>0.60233380032250838</v>
      </c>
      <c r="Y53" s="3">
        <f t="shared" si="1"/>
        <v>3.3102607512810502E-2</v>
      </c>
      <c r="Z53" s="3">
        <f t="shared" si="2"/>
        <v>0.43725963896448128</v>
      </c>
      <c r="AA53" s="3">
        <f t="shared" si="3"/>
        <v>3.194000166894554E-3</v>
      </c>
      <c r="AB53" s="3">
        <f t="shared" si="9"/>
        <v>0.14629280962701019</v>
      </c>
      <c r="AD53" s="7">
        <f t="shared" si="4"/>
        <v>0.5973374000095103</v>
      </c>
      <c r="AE53" s="7">
        <f t="shared" si="5"/>
        <v>7.1697204286695699</v>
      </c>
      <c r="AF53" s="7">
        <f t="shared" si="6"/>
        <v>33.777942705254695</v>
      </c>
      <c r="AG53" s="7">
        <f t="shared" si="7"/>
        <v>9.0629371740412142E-4</v>
      </c>
      <c r="AH53" s="7">
        <f t="shared" si="8"/>
        <v>0.47723315260460275</v>
      </c>
    </row>
    <row r="54" spans="1:34" x14ac:dyDescent="0.2">
      <c r="A54" s="1">
        <v>53</v>
      </c>
      <c r="B54" s="1" t="s">
        <v>28</v>
      </c>
      <c r="C54" s="1">
        <v>200</v>
      </c>
      <c r="D54" s="1" t="s">
        <v>41</v>
      </c>
      <c r="E54" s="1" t="s">
        <v>26</v>
      </c>
      <c r="F54" s="1">
        <v>0.48159999999999997</v>
      </c>
      <c r="G54" s="1">
        <v>11.308228248663699</v>
      </c>
      <c r="H54" s="1">
        <v>38.2973603356102</v>
      </c>
      <c r="I54" s="1">
        <v>21.668280444598501</v>
      </c>
      <c r="J54" s="1">
        <v>39.389833655624102</v>
      </c>
      <c r="K54" s="1">
        <v>532.72530990873599</v>
      </c>
      <c r="L54" s="1">
        <v>553.21444377293903</v>
      </c>
      <c r="M54" s="1">
        <v>2.1930982225855801E-2</v>
      </c>
      <c r="N54" s="1">
        <v>0.38436140783559603</v>
      </c>
      <c r="O54" s="1">
        <v>9.6114482338015499</v>
      </c>
      <c r="P54" s="1">
        <v>18.206524645217801</v>
      </c>
      <c r="Q54" s="1">
        <v>0.01</v>
      </c>
      <c r="R54" s="1">
        <v>3</v>
      </c>
      <c r="S54" s="1">
        <v>0.30830000000000002</v>
      </c>
      <c r="T54" s="1">
        <v>3.6339999999999997E-2</v>
      </c>
      <c r="U54" s="1">
        <v>0.1875</v>
      </c>
      <c r="V54">
        <v>0.2873</v>
      </c>
      <c r="W54">
        <v>0.24099999999999999</v>
      </c>
      <c r="X54" s="3">
        <f t="shared" si="0"/>
        <v>0.51831910853855534</v>
      </c>
      <c r="Y54" s="3">
        <f t="shared" si="1"/>
        <v>4.011635654206834E-2</v>
      </c>
      <c r="Z54" s="3">
        <f t="shared" si="2"/>
        <v>0.50907649008321121</v>
      </c>
      <c r="AA54" s="3">
        <f t="shared" si="3"/>
        <v>6.4862704284268085E-3</v>
      </c>
      <c r="AB54" s="3">
        <f t="shared" si="9"/>
        <v>0.11667752798197573</v>
      </c>
      <c r="AD54" s="7">
        <f t="shared" si="4"/>
        <v>0.70441621150313738</v>
      </c>
      <c r="AE54" s="7">
        <f t="shared" si="5"/>
        <v>1.3497683001203387</v>
      </c>
      <c r="AF54" s="7">
        <f t="shared" si="6"/>
        <v>33.1847161488</v>
      </c>
      <c r="AG54" s="7">
        <f t="shared" si="7"/>
        <v>1.3661326137368647E-3</v>
      </c>
      <c r="AH54" s="7">
        <f t="shared" si="8"/>
        <v>0.59871978200591058</v>
      </c>
    </row>
    <row r="55" spans="1:34" x14ac:dyDescent="0.2">
      <c r="A55" s="1">
        <v>54</v>
      </c>
      <c r="B55" s="1" t="s">
        <v>28</v>
      </c>
      <c r="C55" s="1">
        <v>200</v>
      </c>
      <c r="D55" s="1" t="s">
        <v>41</v>
      </c>
      <c r="E55" s="1" t="s">
        <v>26</v>
      </c>
      <c r="F55" s="1">
        <v>0.34189999999999998</v>
      </c>
      <c r="G55" s="1">
        <v>8.0145193877833396</v>
      </c>
      <c r="H55" s="1">
        <v>37.908824281014901</v>
      </c>
      <c r="I55" s="1">
        <v>12.7276539213648</v>
      </c>
      <c r="J55" s="1">
        <v>25.956241904364799</v>
      </c>
      <c r="K55" s="1">
        <v>408.53674645160999</v>
      </c>
      <c r="L55" s="1">
        <v>417.93288608529201</v>
      </c>
      <c r="M55" s="1">
        <v>4.3600593431872697E-3</v>
      </c>
      <c r="N55" s="1">
        <v>0.22133489486770799</v>
      </c>
      <c r="O55" s="1">
        <v>6.1346029664732802</v>
      </c>
      <c r="P55" s="1">
        <v>19.543060682550198</v>
      </c>
      <c r="Q55" s="1">
        <v>0.01</v>
      </c>
      <c r="R55" s="1">
        <v>3</v>
      </c>
      <c r="S55" s="1">
        <v>0.30830000000000002</v>
      </c>
      <c r="T55" s="1">
        <v>3.6339999999999997E-2</v>
      </c>
      <c r="U55" s="1">
        <v>0.1875</v>
      </c>
      <c r="V55">
        <v>0.2873</v>
      </c>
      <c r="W55">
        <v>0.24099999999999999</v>
      </c>
      <c r="X55" s="3">
        <f t="shared" si="0"/>
        <v>0.80869384602953709</v>
      </c>
      <c r="Y55" s="3">
        <f t="shared" si="1"/>
        <v>4.2181358932631176E-2</v>
      </c>
      <c r="Z55" s="3">
        <f t="shared" si="2"/>
        <v>0.45918764660667938</v>
      </c>
      <c r="AA55" s="3">
        <f t="shared" si="3"/>
        <v>5.4697458537170058E-3</v>
      </c>
      <c r="AB55" s="3">
        <f t="shared" si="9"/>
        <v>0.27262293027188544</v>
      </c>
      <c r="AD55" s="7">
        <f t="shared" si="4"/>
        <v>0.70323364034366831</v>
      </c>
      <c r="AE55" s="7">
        <f t="shared" si="5"/>
        <v>1.1167874163233227</v>
      </c>
      <c r="AF55" s="7">
        <f t="shared" si="6"/>
        <v>35.847038296426732</v>
      </c>
      <c r="AG55" s="7">
        <f t="shared" si="7"/>
        <v>3.8257320940514219E-4</v>
      </c>
      <c r="AH55" s="7">
        <f t="shared" si="8"/>
        <v>0.53828045918162748</v>
      </c>
    </row>
    <row r="56" spans="1:34" x14ac:dyDescent="0.2">
      <c r="A56" s="1">
        <v>55</v>
      </c>
      <c r="B56" s="1" t="s">
        <v>38</v>
      </c>
      <c r="C56" s="1">
        <v>80</v>
      </c>
      <c r="D56" s="1" t="s">
        <v>30</v>
      </c>
      <c r="E56" s="1" t="s">
        <v>26</v>
      </c>
      <c r="F56" s="1">
        <v>0.27700000000000002</v>
      </c>
      <c r="G56" s="1">
        <v>8.5273502367177301</v>
      </c>
      <c r="H56" s="1">
        <v>60.552335137615799</v>
      </c>
      <c r="I56" s="1">
        <v>4.1054547771908299</v>
      </c>
      <c r="J56" s="1">
        <v>28.314547884914401</v>
      </c>
      <c r="K56" s="1">
        <v>38.153913066606798</v>
      </c>
      <c r="L56" s="1">
        <v>113.88362422948499</v>
      </c>
      <c r="M56" s="1">
        <v>4.9626331440381904E-3</v>
      </c>
      <c r="N56" s="1">
        <v>0.411691053025312</v>
      </c>
      <c r="O56" s="1">
        <v>5.4899402772089898</v>
      </c>
      <c r="P56" s="1">
        <v>16.558956072244101</v>
      </c>
      <c r="Q56" s="1">
        <v>0.01</v>
      </c>
      <c r="R56" s="1">
        <v>3</v>
      </c>
      <c r="S56" s="1">
        <v>0.30830000000000002</v>
      </c>
      <c r="T56" s="1">
        <v>3.6339999999999997E-2</v>
      </c>
      <c r="U56" s="1">
        <v>0.1875</v>
      </c>
      <c r="V56">
        <v>0.2873</v>
      </c>
      <c r="W56">
        <v>0.24099999999999999</v>
      </c>
      <c r="X56" s="3">
        <f t="shared" si="0"/>
        <v>1.7371086113660879</v>
      </c>
      <c r="Y56" s="3">
        <f t="shared" si="1"/>
        <v>9.5280697855740934E-2</v>
      </c>
      <c r="Z56" s="3">
        <f t="shared" si="2"/>
        <v>1.6362635717403518</v>
      </c>
      <c r="AA56" s="3">
        <f t="shared" si="3"/>
        <v>1.2655567692984475E-2</v>
      </c>
      <c r="AB56" s="3">
        <f t="shared" si="9"/>
        <v>0.27691952037000561</v>
      </c>
      <c r="AD56" s="7">
        <f t="shared" si="4"/>
        <v>0.92353973682863499</v>
      </c>
      <c r="AE56" s="7">
        <f t="shared" si="5"/>
        <v>0.44463409139250859</v>
      </c>
      <c r="AF56" s="7">
        <f t="shared" si="6"/>
        <v>4.132192750896043</v>
      </c>
      <c r="AG56" s="7">
        <f t="shared" si="7"/>
        <v>5.374692935781433E-4</v>
      </c>
      <c r="AH56" s="7">
        <f t="shared" si="8"/>
        <v>0.59457836937281472</v>
      </c>
    </row>
    <row r="57" spans="1:34" x14ac:dyDescent="0.2">
      <c r="A57" s="1">
        <v>56</v>
      </c>
      <c r="B57" s="1" t="s">
        <v>38</v>
      </c>
      <c r="C57" s="1">
        <v>80</v>
      </c>
      <c r="D57" s="1" t="s">
        <v>30</v>
      </c>
      <c r="E57" s="1" t="s">
        <v>26</v>
      </c>
      <c r="F57" s="1">
        <v>0.36409999999999998</v>
      </c>
      <c r="G57" s="1">
        <v>12.9945421632288</v>
      </c>
      <c r="H57" s="1">
        <v>102.671529618344</v>
      </c>
      <c r="I57" s="1">
        <v>5.3133013297151299</v>
      </c>
      <c r="J57" s="1">
        <v>35.962109405372303</v>
      </c>
      <c r="K57" s="1">
        <v>51.753354168210102</v>
      </c>
      <c r="L57" s="1">
        <v>175.62600549636099</v>
      </c>
      <c r="M57" s="1">
        <v>1.32044947363607E-2</v>
      </c>
      <c r="N57" s="1">
        <v>0.44940528434761701</v>
      </c>
      <c r="O57" s="1">
        <v>7.67346683415116</v>
      </c>
      <c r="P57" s="1">
        <v>31.0043594584765</v>
      </c>
      <c r="Q57" s="1">
        <v>0.01</v>
      </c>
      <c r="R57" s="1">
        <v>3</v>
      </c>
      <c r="S57" s="1">
        <v>0.30830000000000002</v>
      </c>
      <c r="T57" s="1">
        <v>3.6339999999999997E-2</v>
      </c>
      <c r="U57" s="1">
        <v>0.1875</v>
      </c>
      <c r="V57">
        <v>0.2873</v>
      </c>
      <c r="W57">
        <v>0.24099999999999999</v>
      </c>
      <c r="X57" s="3">
        <f t="shared" si="0"/>
        <v>2.2780072973698449</v>
      </c>
      <c r="Y57" s="3">
        <f t="shared" si="1"/>
        <v>9.1769652743975416E-2</v>
      </c>
      <c r="Z57" s="3">
        <f t="shared" si="2"/>
        <v>1.9963520510721995</v>
      </c>
      <c r="AA57" s="3">
        <f t="shared" si="3"/>
        <v>1.0325774802689969E-2</v>
      </c>
      <c r="AB57" s="3">
        <f t="shared" si="9"/>
        <v>0.45033691925918612</v>
      </c>
      <c r="AD57" s="7">
        <f t="shared" si="4"/>
        <v>1.0706846055942434</v>
      </c>
      <c r="AE57" s="7">
        <f t="shared" si="5"/>
        <v>0.43778917849891213</v>
      </c>
      <c r="AF57" s="7">
        <f t="shared" si="6"/>
        <v>4.2642148449500219</v>
      </c>
      <c r="AG57" s="7">
        <f t="shared" si="7"/>
        <v>1.0879836366130763E-3</v>
      </c>
      <c r="AH57" s="7">
        <f t="shared" si="8"/>
        <v>0.63225488883420711</v>
      </c>
    </row>
    <row r="58" spans="1:34" x14ac:dyDescent="0.2">
      <c r="A58" s="1">
        <v>57</v>
      </c>
      <c r="B58" s="1" t="s">
        <v>38</v>
      </c>
      <c r="C58" s="1">
        <v>80</v>
      </c>
      <c r="D58" s="1" t="s">
        <v>30</v>
      </c>
      <c r="E58" s="1" t="s">
        <v>26</v>
      </c>
      <c r="F58" s="1">
        <v>0.2893</v>
      </c>
      <c r="G58" s="1">
        <v>13.3143991383507</v>
      </c>
      <c r="H58" s="1">
        <v>127.39099695293299</v>
      </c>
      <c r="I58" s="1">
        <v>4.2461531037958196</v>
      </c>
      <c r="J58" s="1">
        <v>29.2298954713089</v>
      </c>
      <c r="K58" s="1">
        <v>47.562951683666299</v>
      </c>
      <c r="L58" s="1">
        <v>165.36252625778101</v>
      </c>
      <c r="M58" s="1">
        <v>4.21887696534073E-3</v>
      </c>
      <c r="N58" s="1">
        <v>0.26516192979456699</v>
      </c>
      <c r="O58" s="1">
        <v>6.0905768095616803</v>
      </c>
      <c r="P58" s="1">
        <v>43.851706233515202</v>
      </c>
      <c r="Q58" s="1">
        <v>0.01</v>
      </c>
      <c r="R58" s="1">
        <v>3</v>
      </c>
      <c r="S58" s="1">
        <v>0.30830000000000002</v>
      </c>
      <c r="T58" s="1">
        <v>3.6339999999999997E-2</v>
      </c>
      <c r="U58" s="1">
        <v>0.1875</v>
      </c>
      <c r="V58">
        <v>0.2873</v>
      </c>
      <c r="W58">
        <v>0.24099999999999999</v>
      </c>
      <c r="X58" s="3">
        <f t="shared" si="0"/>
        <v>3.6470599833635391</v>
      </c>
      <c r="Y58" s="3">
        <f t="shared" si="1"/>
        <v>9.4148897093199999E-2</v>
      </c>
      <c r="Z58" s="3">
        <f t="shared" si="2"/>
        <v>2.3914308836440936</v>
      </c>
      <c r="AA58" s="3">
        <f t="shared" si="3"/>
        <v>7.7741727353442822E-3</v>
      </c>
      <c r="AB58" s="3">
        <f t="shared" si="9"/>
        <v>0.93089412779744862</v>
      </c>
      <c r="AD58" s="7">
        <f t="shared" si="4"/>
        <v>1.3806843212945765</v>
      </c>
      <c r="AE58" s="7">
        <f t="shared" si="5"/>
        <v>0.44032005915615136</v>
      </c>
      <c r="AF58" s="7">
        <f t="shared" si="6"/>
        <v>4.9322106827168648</v>
      </c>
      <c r="AG58" s="7">
        <f t="shared" si="7"/>
        <v>4.3749156225448291E-4</v>
      </c>
      <c r="AH58" s="7">
        <f t="shared" si="8"/>
        <v>0.6315841835010384</v>
      </c>
    </row>
    <row r="59" spans="1:34" x14ac:dyDescent="0.2">
      <c r="A59" s="1">
        <v>58</v>
      </c>
      <c r="B59" s="1" t="s">
        <v>42</v>
      </c>
      <c r="C59" s="1">
        <v>80</v>
      </c>
      <c r="D59" s="1" t="s">
        <v>32</v>
      </c>
      <c r="E59" s="1" t="s">
        <v>26</v>
      </c>
      <c r="F59" s="1">
        <v>0.21690000000000001</v>
      </c>
      <c r="G59" s="1">
        <v>3.2513320442620999</v>
      </c>
      <c r="H59" s="1">
        <v>22.546822458691398</v>
      </c>
      <c r="I59" s="1">
        <v>1.84744961870536</v>
      </c>
      <c r="J59" s="1">
        <v>9.2187220174011699</v>
      </c>
      <c r="K59" s="1">
        <v>13.1788153654312</v>
      </c>
      <c r="L59" s="1">
        <v>37.060276890649199</v>
      </c>
      <c r="M59" s="1">
        <v>3.8754691229951101E-3</v>
      </c>
      <c r="N59" s="1">
        <v>5.8372016689042502E-2</v>
      </c>
      <c r="O59" s="1">
        <v>1.72095881247402</v>
      </c>
      <c r="P59" s="1">
        <v>7.3033259952098097</v>
      </c>
      <c r="Q59" s="1">
        <v>0.01</v>
      </c>
      <c r="R59" s="1">
        <v>3</v>
      </c>
      <c r="S59" s="1">
        <v>0.30830000000000002</v>
      </c>
      <c r="T59" s="1">
        <v>3.6339999999999997E-2</v>
      </c>
      <c r="U59" s="1">
        <v>0.1875</v>
      </c>
      <c r="V59">
        <v>0.2873</v>
      </c>
      <c r="W59">
        <v>0.24099999999999999</v>
      </c>
      <c r="X59" s="3">
        <f t="shared" si="0"/>
        <v>0.82279387202884546</v>
      </c>
      <c r="Y59" s="3">
        <f t="shared" si="1"/>
        <v>3.705007454614187E-2</v>
      </c>
      <c r="Z59" s="3">
        <f t="shared" si="2"/>
        <v>0.72113744326251061</v>
      </c>
      <c r="AA59" s="3">
        <f t="shared" si="3"/>
        <v>2.1655405415941104E-3</v>
      </c>
      <c r="AB59" s="3">
        <f t="shared" si="9"/>
        <v>0.1818426205158527</v>
      </c>
      <c r="AD59" s="7">
        <f t="shared" si="4"/>
        <v>0.44970014443459194</v>
      </c>
      <c r="AE59" s="7">
        <f t="shared" si="5"/>
        <v>0.25552553509064446</v>
      </c>
      <c r="AF59" s="7">
        <f t="shared" si="6"/>
        <v>1.8227960394787277</v>
      </c>
      <c r="AG59" s="7">
        <f t="shared" si="7"/>
        <v>5.3602615809060993E-4</v>
      </c>
      <c r="AH59" s="7">
        <f t="shared" si="8"/>
        <v>0.23803026451922824</v>
      </c>
    </row>
    <row r="60" spans="1:34" x14ac:dyDescent="0.2">
      <c r="A60" s="1">
        <v>59</v>
      </c>
      <c r="B60" s="1" t="s">
        <v>42</v>
      </c>
      <c r="C60" s="1">
        <v>80</v>
      </c>
      <c r="D60" s="1" t="s">
        <v>32</v>
      </c>
      <c r="E60" s="1" t="s">
        <v>26</v>
      </c>
      <c r="F60" s="1">
        <v>0.34</v>
      </c>
      <c r="G60" s="1">
        <v>7.1614060670960296</v>
      </c>
      <c r="H60" s="1">
        <v>57.465687532876103</v>
      </c>
      <c r="I60" s="1">
        <v>2.6478005046872499</v>
      </c>
      <c r="J60" s="1">
        <v>14.0052155787816</v>
      </c>
      <c r="K60" s="1">
        <v>19.794663660154502</v>
      </c>
      <c r="L60" s="1">
        <v>54.7702245139483</v>
      </c>
      <c r="M60" s="1">
        <v>-1.2075425621025299E-3</v>
      </c>
      <c r="N60" s="1">
        <v>3.9904813138492701E-2</v>
      </c>
      <c r="O60" s="1">
        <v>3.14069341796157</v>
      </c>
      <c r="P60" s="1">
        <v>41.907253317130902</v>
      </c>
      <c r="Q60" s="1">
        <v>0.01</v>
      </c>
      <c r="R60" s="1">
        <v>3</v>
      </c>
      <c r="S60" s="1">
        <v>0.30830000000000002</v>
      </c>
      <c r="T60" s="1">
        <v>3.6339999999999997E-2</v>
      </c>
      <c r="U60" s="1">
        <v>0.1875</v>
      </c>
      <c r="V60">
        <v>0.2873</v>
      </c>
      <c r="W60">
        <v>0.24099999999999999</v>
      </c>
      <c r="X60" s="3">
        <f t="shared" si="0"/>
        <v>1.3684244096382352</v>
      </c>
      <c r="Y60" s="3">
        <f t="shared" si="1"/>
        <v>3.6417217393463701E-2</v>
      </c>
      <c r="Z60" s="3">
        <f t="shared" si="2"/>
        <v>0.64762418287809087</v>
      </c>
      <c r="AA60" s="3">
        <f t="shared" si="3"/>
        <v>1.042198217010089E-3</v>
      </c>
      <c r="AB60" s="3">
        <f t="shared" si="9"/>
        <v>0.81899421425902352</v>
      </c>
      <c r="AD60" s="7">
        <f t="shared" si="4"/>
        <v>0.63188877062612026</v>
      </c>
      <c r="AE60" s="7">
        <f t="shared" si="5"/>
        <v>0.23362945629593382</v>
      </c>
      <c r="AF60" s="7">
        <f t="shared" si="6"/>
        <v>1.7465879700136324</v>
      </c>
      <c r="AG60" s="7">
        <f t="shared" si="7"/>
        <v>-1.0654787312669381E-4</v>
      </c>
      <c r="AH60" s="7">
        <f t="shared" si="8"/>
        <v>0.27712000746719734</v>
      </c>
    </row>
    <row r="61" spans="1:34" x14ac:dyDescent="0.2">
      <c r="A61" s="1">
        <v>60</v>
      </c>
      <c r="B61" s="1" t="s">
        <v>42</v>
      </c>
      <c r="C61" s="1">
        <v>80</v>
      </c>
      <c r="D61" s="1" t="s">
        <v>32</v>
      </c>
      <c r="E61" s="1" t="s">
        <v>26</v>
      </c>
      <c r="F61" s="1">
        <v>0.29470000000000002</v>
      </c>
      <c r="G61" s="1">
        <v>6.5477002074186403</v>
      </c>
      <c r="H61" s="1">
        <v>56.752526103431698</v>
      </c>
      <c r="I61" s="1">
        <v>2.5915610957017701</v>
      </c>
      <c r="J61" s="1">
        <v>14.127856793401399</v>
      </c>
      <c r="K61" s="1">
        <v>21.047024092097701</v>
      </c>
      <c r="L61" s="1">
        <v>59.154225410855403</v>
      </c>
      <c r="M61" s="1">
        <v>3.6627493572786402E-5</v>
      </c>
      <c r="N61" s="1">
        <v>3.9879471966665699E-2</v>
      </c>
      <c r="O61" s="1">
        <v>2.98824516613863</v>
      </c>
      <c r="P61" s="1">
        <v>35.350009336077697</v>
      </c>
      <c r="Q61" s="1">
        <v>0.01</v>
      </c>
      <c r="R61" s="1">
        <v>3</v>
      </c>
      <c r="S61" s="1">
        <v>0.30830000000000002</v>
      </c>
      <c r="T61" s="1">
        <v>3.6339999999999997E-2</v>
      </c>
      <c r="U61" s="1">
        <v>0.1875</v>
      </c>
      <c r="V61">
        <v>0.2873</v>
      </c>
      <c r="W61">
        <v>0.24099999999999999</v>
      </c>
      <c r="X61" s="3">
        <f t="shared" si="0"/>
        <v>1.575651288470393</v>
      </c>
      <c r="Y61" s="3">
        <f t="shared" si="1"/>
        <v>4.2676856361154175E-2</v>
      </c>
      <c r="Z61" s="3">
        <f t="shared" si="2"/>
        <v>0.80783048135774704</v>
      </c>
      <c r="AA61" s="3">
        <f t="shared" si="3"/>
        <v>1.1652713828082383E-3</v>
      </c>
      <c r="AB61" s="3">
        <f t="shared" si="9"/>
        <v>0.78808474326991917</v>
      </c>
      <c r="AD61" s="7">
        <f t="shared" si="4"/>
        <v>0.66654566074841937</v>
      </c>
      <c r="AE61" s="7">
        <f t="shared" si="5"/>
        <v>0.26381687435036683</v>
      </c>
      <c r="AF61" s="7">
        <f t="shared" si="6"/>
        <v>2.1425542000778117</v>
      </c>
      <c r="AG61" s="7">
        <f t="shared" si="7"/>
        <v>3.7286216735106617E-6</v>
      </c>
      <c r="AH61" s="7">
        <f t="shared" si="8"/>
        <v>0.30419869353294504</v>
      </c>
    </row>
    <row r="62" spans="1:34" x14ac:dyDescent="0.2">
      <c r="A62" s="1">
        <v>61</v>
      </c>
      <c r="B62" s="1" t="s">
        <v>43</v>
      </c>
      <c r="C62" s="1">
        <v>80</v>
      </c>
      <c r="D62" s="1" t="s">
        <v>58</v>
      </c>
      <c r="E62" s="1" t="s">
        <v>26</v>
      </c>
      <c r="F62" s="1">
        <v>0.36020000000000002</v>
      </c>
      <c r="G62" s="1">
        <v>10.185434334615399</v>
      </c>
      <c r="H62" s="1">
        <v>43.227330517824299</v>
      </c>
      <c r="I62" s="1">
        <v>13.424391048899301</v>
      </c>
      <c r="J62" s="1">
        <v>38.488032524790903</v>
      </c>
      <c r="K62" s="1">
        <v>252.92066668350401</v>
      </c>
      <c r="L62" s="1">
        <v>302.78427644121501</v>
      </c>
      <c r="M62" s="1">
        <v>0.19188975626034999</v>
      </c>
      <c r="N62" s="1">
        <v>0.71526799283198905</v>
      </c>
      <c r="O62" s="1">
        <v>9.2156059719914296</v>
      </c>
      <c r="P62" s="1">
        <v>19.435096765131298</v>
      </c>
      <c r="Q62" s="1">
        <v>0.01</v>
      </c>
      <c r="R62" s="1">
        <v>3</v>
      </c>
      <c r="S62" s="1">
        <v>0.30830000000000002</v>
      </c>
      <c r="T62" s="1">
        <v>3.6339999999999997E-2</v>
      </c>
      <c r="U62" s="1">
        <v>0.1875</v>
      </c>
      <c r="V62">
        <v>0.2873</v>
      </c>
      <c r="W62">
        <v>0.24099999999999999</v>
      </c>
      <c r="X62" s="3">
        <f t="shared" si="0"/>
        <v>0.84843003275541107</v>
      </c>
      <c r="Y62" s="3">
        <f t="shared" si="1"/>
        <v>7.5858917093328773E-2</v>
      </c>
      <c r="Z62" s="3">
        <f t="shared" si="2"/>
        <v>0.97813912622326249</v>
      </c>
      <c r="AA62" s="3">
        <f t="shared" si="3"/>
        <v>1.2523589730735583E-2</v>
      </c>
      <c r="AB62" s="3">
        <f t="shared" si="9"/>
        <v>0.18930826353288702</v>
      </c>
      <c r="AD62" s="7">
        <f t="shared" si="4"/>
        <v>0.84831490849101043</v>
      </c>
      <c r="AE62" s="7">
        <f t="shared" si="5"/>
        <v>1.1180780995751778</v>
      </c>
      <c r="AF62" s="7">
        <f t="shared" si="6"/>
        <v>21.065019435050306</v>
      </c>
      <c r="AG62" s="7">
        <f t="shared" si="7"/>
        <v>1.598193416937951E-2</v>
      </c>
      <c r="AH62" s="7">
        <f t="shared" si="8"/>
        <v>0.76754075280328382</v>
      </c>
    </row>
    <row r="63" spans="1:34" x14ac:dyDescent="0.2">
      <c r="A63" s="1">
        <v>62</v>
      </c>
      <c r="B63" s="1" t="s">
        <v>43</v>
      </c>
      <c r="C63" s="1">
        <v>80</v>
      </c>
      <c r="D63" s="1" t="s">
        <v>58</v>
      </c>
      <c r="E63" s="1" t="s">
        <v>26</v>
      </c>
      <c r="F63" s="1">
        <v>0.3251</v>
      </c>
      <c r="G63" s="1">
        <v>9.3188083244286197</v>
      </c>
      <c r="H63" s="1">
        <v>48.800691872482801</v>
      </c>
      <c r="I63" s="1">
        <v>12.2149905240053</v>
      </c>
      <c r="J63" s="1">
        <v>38.7490358424524</v>
      </c>
      <c r="K63" s="1">
        <v>238.77919795295</v>
      </c>
      <c r="L63" s="1">
        <v>301.41505542514301</v>
      </c>
      <c r="M63" s="1">
        <v>0.17772951135190901</v>
      </c>
      <c r="N63" s="1">
        <v>0.50621421338466999</v>
      </c>
      <c r="O63" s="1">
        <v>8.4967301903725492</v>
      </c>
      <c r="P63" s="1">
        <v>21.6125567813144</v>
      </c>
      <c r="Q63" s="1">
        <v>0.01</v>
      </c>
      <c r="R63" s="1">
        <v>3</v>
      </c>
      <c r="S63" s="1">
        <v>0.30830000000000002</v>
      </c>
      <c r="T63" s="1">
        <v>3.6339999999999997E-2</v>
      </c>
      <c r="U63" s="1">
        <v>0.1875</v>
      </c>
      <c r="V63">
        <v>0.2873</v>
      </c>
      <c r="W63">
        <v>0.24099999999999999</v>
      </c>
      <c r="X63" s="3">
        <f t="shared" si="0"/>
        <v>1.1232480496338146</v>
      </c>
      <c r="Y63" s="3">
        <f t="shared" si="1"/>
        <v>8.8980056001756444E-2</v>
      </c>
      <c r="Z63" s="3">
        <f t="shared" si="2"/>
        <v>1.2957070687671333</v>
      </c>
      <c r="AA63" s="3">
        <f t="shared" si="3"/>
        <v>8.7087346872358265E-3</v>
      </c>
      <c r="AB63" s="3">
        <f t="shared" si="9"/>
        <v>0.27556985962575098</v>
      </c>
      <c r="AD63" s="7">
        <f t="shared" si="4"/>
        <v>0.85993309668673823</v>
      </c>
      <c r="AE63" s="7">
        <f t="shared" si="5"/>
        <v>1.1271907589054413</v>
      </c>
      <c r="AF63" s="7">
        <f t="shared" si="6"/>
        <v>22.034376925833591</v>
      </c>
      <c r="AG63" s="7">
        <f t="shared" si="7"/>
        <v>1.6400754661818735E-2</v>
      </c>
      <c r="AH63" s="7">
        <f t="shared" si="8"/>
        <v>0.78407230301807596</v>
      </c>
    </row>
    <row r="64" spans="1:34" x14ac:dyDescent="0.2">
      <c r="A64" s="1">
        <v>63</v>
      </c>
      <c r="B64" s="1" t="s">
        <v>43</v>
      </c>
      <c r="C64" s="1">
        <v>80</v>
      </c>
      <c r="D64" s="1" t="s">
        <v>58</v>
      </c>
      <c r="E64" s="1" t="s">
        <v>26</v>
      </c>
      <c r="F64" s="1">
        <v>0.35239999999999999</v>
      </c>
      <c r="G64" s="1">
        <v>15.4607457717744</v>
      </c>
      <c r="H64" s="1">
        <v>145.66084297677</v>
      </c>
      <c r="I64" s="1">
        <v>13.055444614270201</v>
      </c>
      <c r="J64" s="1">
        <v>47.457094459727699</v>
      </c>
      <c r="K64" s="1">
        <v>262.148520216289</v>
      </c>
      <c r="L64" s="1">
        <v>381.23454714103798</v>
      </c>
      <c r="M64" s="1">
        <v>0.17693966111302301</v>
      </c>
      <c r="N64" s="1">
        <v>0.46572717208025799</v>
      </c>
      <c r="O64" s="1">
        <v>10.338138253846999</v>
      </c>
      <c r="P64" s="1">
        <v>72.696176718380599</v>
      </c>
      <c r="Q64" s="1">
        <v>0.01</v>
      </c>
      <c r="R64" s="1">
        <v>3</v>
      </c>
      <c r="S64" s="1">
        <v>0.30830000000000002</v>
      </c>
      <c r="T64" s="1">
        <v>3.6339999999999997E-2</v>
      </c>
      <c r="U64" s="1">
        <v>0.1875</v>
      </c>
      <c r="V64">
        <v>0.2873</v>
      </c>
      <c r="W64">
        <v>0.24099999999999999</v>
      </c>
      <c r="X64" s="3">
        <f t="shared" si="0"/>
        <v>3.4171983514443935</v>
      </c>
      <c r="Y64" s="3">
        <f t="shared" si="1"/>
        <v>0.10642644342087901</v>
      </c>
      <c r="Z64" s="3">
        <f t="shared" si="2"/>
        <v>2.1101508688396895</v>
      </c>
      <c r="AA64" s="3">
        <f t="shared" si="3"/>
        <v>7.0631655988268975E-3</v>
      </c>
      <c r="AB64" s="3">
        <f t="shared" si="9"/>
        <v>1.2611654740863654</v>
      </c>
      <c r="AD64" s="7">
        <f t="shared" si="4"/>
        <v>1.3161815356221114</v>
      </c>
      <c r="AE64" s="7">
        <f t="shared" si="5"/>
        <v>1.1114169648924688</v>
      </c>
      <c r="AF64" s="7">
        <f t="shared" si="6"/>
        <v>22.316843378231187</v>
      </c>
      <c r="AG64" s="7">
        <f t="shared" si="7"/>
        <v>1.5062967745149519E-2</v>
      </c>
      <c r="AH64" s="7">
        <f t="shared" si="8"/>
        <v>0.88009122478833712</v>
      </c>
    </row>
    <row r="65" spans="1:34" x14ac:dyDescent="0.2">
      <c r="A65" s="1">
        <v>64</v>
      </c>
      <c r="B65" s="1" t="s">
        <v>44</v>
      </c>
      <c r="C65" s="1">
        <v>80</v>
      </c>
      <c r="D65" s="1" t="s">
        <v>59</v>
      </c>
      <c r="E65" s="1" t="s">
        <v>26</v>
      </c>
      <c r="F65" s="1">
        <v>0.14230000000000001</v>
      </c>
      <c r="G65" s="1">
        <v>10.7245126711735</v>
      </c>
      <c r="H65" s="1">
        <v>47.411833219420302</v>
      </c>
      <c r="I65" s="1">
        <v>9.4237689601331098</v>
      </c>
      <c r="J65" s="1">
        <v>39.697411477221003</v>
      </c>
      <c r="K65" s="1">
        <v>55.022107670808602</v>
      </c>
      <c r="L65" s="1">
        <v>126.493714788866</v>
      </c>
      <c r="M65" s="1">
        <v>1.7226522132771999E-2</v>
      </c>
      <c r="N65" s="1">
        <v>0.69531110975069699</v>
      </c>
      <c r="O65" s="1">
        <v>12.808119112881901</v>
      </c>
      <c r="P65" s="1">
        <v>22.4443595372753</v>
      </c>
      <c r="Q65" s="1">
        <v>0.01</v>
      </c>
      <c r="R65" s="1">
        <v>3</v>
      </c>
      <c r="S65" s="1">
        <v>0.30830000000000002</v>
      </c>
      <c r="T65" s="1">
        <v>3.6339999999999997E-2</v>
      </c>
      <c r="U65" s="1">
        <v>0.1875</v>
      </c>
      <c r="V65">
        <v>0.2873</v>
      </c>
      <c r="W65">
        <v>0.24099999999999999</v>
      </c>
      <c r="X65" s="3">
        <f t="shared" si="0"/>
        <v>2.3845469272715021</v>
      </c>
      <c r="Y65" s="3">
        <f t="shared" si="1"/>
        <v>0.23193482130800575</v>
      </c>
      <c r="Z65" s="3">
        <f t="shared" si="2"/>
        <v>3.0414221979093123</v>
      </c>
      <c r="AA65" s="3">
        <f t="shared" si="3"/>
        <v>4.1071054537448318E-2</v>
      </c>
      <c r="AB65" s="3">
        <f t="shared" si="9"/>
        <v>0.43345777247889711</v>
      </c>
      <c r="AD65" s="7">
        <f t="shared" si="4"/>
        <v>2.2609654261082568</v>
      </c>
      <c r="AE65" s="7">
        <f t="shared" si="5"/>
        <v>1.9867397667181537</v>
      </c>
      <c r="AF65" s="7">
        <f t="shared" si="6"/>
        <v>11.599882151259719</v>
      </c>
      <c r="AG65" s="7">
        <f t="shared" si="7"/>
        <v>3.6317334081739979E-3</v>
      </c>
      <c r="AH65" s="7">
        <f t="shared" si="8"/>
        <v>2.7002359338472037</v>
      </c>
    </row>
    <row r="66" spans="1:34" x14ac:dyDescent="0.2">
      <c r="A66" s="1">
        <v>65</v>
      </c>
      <c r="B66" s="1" t="s">
        <v>44</v>
      </c>
      <c r="C66" s="1">
        <v>80</v>
      </c>
      <c r="D66" s="1" t="s">
        <v>59</v>
      </c>
      <c r="E66" s="1" t="s">
        <v>26</v>
      </c>
      <c r="F66" s="1">
        <v>0.1111</v>
      </c>
      <c r="G66" s="1">
        <v>10.715602526992299</v>
      </c>
      <c r="H66" s="1">
        <v>43.501309936552403</v>
      </c>
      <c r="I66" s="1">
        <v>8.5278687752281392</v>
      </c>
      <c r="J66" s="1">
        <v>34.164147822638299</v>
      </c>
      <c r="K66" s="1">
        <v>51.478838145181903</v>
      </c>
      <c r="L66" s="1">
        <v>114.693488578272</v>
      </c>
      <c r="M66" s="1">
        <v>1.6353399447117799E-2</v>
      </c>
      <c r="N66" s="1">
        <v>0.39691411283881001</v>
      </c>
      <c r="O66" s="1">
        <v>12.899755389467201</v>
      </c>
      <c r="P66" s="1">
        <v>21.980317480762199</v>
      </c>
      <c r="Q66" s="1">
        <v>0.01</v>
      </c>
      <c r="R66" s="1">
        <v>3</v>
      </c>
      <c r="S66" s="1">
        <v>0.30830000000000002</v>
      </c>
      <c r="T66" s="1">
        <v>3.6339999999999997E-2</v>
      </c>
      <c r="U66" s="1">
        <v>0.1875</v>
      </c>
      <c r="V66">
        <v>0.2873</v>
      </c>
      <c r="W66">
        <v>0.24099999999999999</v>
      </c>
      <c r="X66" s="3">
        <f t="shared" si="0"/>
        <v>2.7293880092801208</v>
      </c>
      <c r="Y66" s="3">
        <f t="shared" si="1"/>
        <v>0.25156319907728669</v>
      </c>
      <c r="Z66" s="3">
        <f t="shared" si="2"/>
        <v>3.4708690146592365</v>
      </c>
      <c r="AA66" s="3">
        <f t="shared" si="3"/>
        <v>2.9523427441251082E-2</v>
      </c>
      <c r="AB66" s="3">
        <f t="shared" si="9"/>
        <v>0.51849731327430293</v>
      </c>
      <c r="AD66" s="7">
        <f t="shared" si="4"/>
        <v>2.89350203249117</v>
      </c>
      <c r="AE66" s="7">
        <f t="shared" si="5"/>
        <v>2.3027548447960768</v>
      </c>
      <c r="AF66" s="7">
        <f t="shared" si="6"/>
        <v>13.900676366835798</v>
      </c>
      <c r="AG66" s="7">
        <f t="shared" si="7"/>
        <v>4.4158594366654723E-3</v>
      </c>
      <c r="AH66" s="7">
        <f t="shared" si="8"/>
        <v>3.4832822833844825</v>
      </c>
    </row>
    <row r="67" spans="1:34" x14ac:dyDescent="0.2">
      <c r="A67" s="1">
        <v>66</v>
      </c>
      <c r="B67" s="1" t="s">
        <v>44</v>
      </c>
      <c r="C67" s="1">
        <v>80</v>
      </c>
      <c r="D67" s="1" t="s">
        <v>59</v>
      </c>
      <c r="E67" s="1" t="s">
        <v>26</v>
      </c>
      <c r="F67" s="1">
        <v>0.1229</v>
      </c>
      <c r="G67" s="1">
        <v>13.9195788489456</v>
      </c>
      <c r="H67" s="1">
        <v>121.778599632176</v>
      </c>
      <c r="I67" s="1">
        <v>7.5196208075617497</v>
      </c>
      <c r="J67" s="1">
        <v>37.141554785253703</v>
      </c>
      <c r="K67" s="1">
        <v>56.696860152337798</v>
      </c>
      <c r="L67" s="1">
        <v>166.04844897878101</v>
      </c>
      <c r="M67" s="1">
        <v>7.4678281672498998E-3</v>
      </c>
      <c r="N67" s="1">
        <v>0.19901152131827299</v>
      </c>
      <c r="O67" s="1">
        <v>10.741540227757399</v>
      </c>
      <c r="P67" s="1">
        <v>61.377215400993599</v>
      </c>
      <c r="Q67" s="1">
        <v>0.01</v>
      </c>
      <c r="R67" s="1">
        <v>3</v>
      </c>
      <c r="S67" s="1">
        <v>0.30830000000000002</v>
      </c>
      <c r="T67" s="1">
        <v>3.6339999999999997E-2</v>
      </c>
      <c r="U67" s="1">
        <v>0.1875</v>
      </c>
      <c r="V67">
        <v>0.2873</v>
      </c>
      <c r="W67">
        <v>0.24099999999999999</v>
      </c>
      <c r="X67" s="3">
        <f t="shared" ref="X67:X85" si="10">(H67-G67)*Q67*R67*S67/F67</f>
        <v>8.1170714664287882</v>
      </c>
      <c r="Y67" s="3">
        <f t="shared" ref="Y67:Y85" si="11">(J67-I67)*Q67*R67*T67/F67</f>
        <v>0.2627651132829924</v>
      </c>
      <c r="Z67" s="3">
        <f t="shared" ref="Z67:Z84" si="12">(L67-(K67*0.9631-3.4393))*Q67*R67*U67/F67</f>
        <v>5.2580707215957094</v>
      </c>
      <c r="AA67" s="3">
        <f t="shared" ref="AA67:AA85" si="13">(N67-M67)*Q67*R67*V67/F67</f>
        <v>1.3432995046937903E-2</v>
      </c>
      <c r="AB67" s="3">
        <f t="shared" ref="AB67:AB85" si="14">(P67-(O67*1.0882-0.0247))*Q67*R67*W67/F67</f>
        <v>2.9245303716909685</v>
      </c>
      <c r="AD67" s="7">
        <f t="shared" ref="AD67:AD85" si="15">G67*$Q67*$R67/$F67</f>
        <v>3.3977816555603577</v>
      </c>
      <c r="AE67" s="7">
        <f t="shared" ref="AE67:AE85" si="16">I67*$Q67*$R67/$F67</f>
        <v>1.8355461694617778</v>
      </c>
      <c r="AF67" s="7">
        <f t="shared" ref="AF67:AF85" si="17">K67*$Q67*$R67/$F67</f>
        <v>13.839754308951459</v>
      </c>
      <c r="AG67" s="7">
        <f t="shared" ref="AG67:AG85" si="18">M67*$Q67*$R67/$F67</f>
        <v>1.8229035396053457E-3</v>
      </c>
      <c r="AH67" s="7">
        <f t="shared" ref="AH67:AH85" si="19">O67*$Q67*$R67/$F67</f>
        <v>2.6220195836673881</v>
      </c>
    </row>
    <row r="68" spans="1:34" x14ac:dyDescent="0.2">
      <c r="A68" s="1">
        <v>67</v>
      </c>
      <c r="B68" s="1" t="s">
        <v>45</v>
      </c>
      <c r="C68" s="1">
        <v>80</v>
      </c>
      <c r="D68" s="1" t="s">
        <v>61</v>
      </c>
      <c r="E68" s="1" t="s">
        <v>27</v>
      </c>
      <c r="F68" s="1">
        <v>0.3206</v>
      </c>
      <c r="G68" s="1">
        <v>31.2438652082872</v>
      </c>
      <c r="H68" s="1">
        <v>54.128765943869503</v>
      </c>
      <c r="I68" s="1">
        <v>12.082949403990099</v>
      </c>
      <c r="J68" s="1">
        <v>22.003670624502899</v>
      </c>
      <c r="K68" s="1">
        <v>254.44669388252899</v>
      </c>
      <c r="L68" s="1">
        <v>276.542529142977</v>
      </c>
      <c r="M68" s="1">
        <v>7.4504765797179804E-3</v>
      </c>
      <c r="N68" s="1">
        <v>0.19425261298146199</v>
      </c>
      <c r="O68" s="1">
        <v>6.1041913149203797</v>
      </c>
      <c r="P68" s="1">
        <v>12.6852830303683</v>
      </c>
      <c r="Q68" s="1">
        <v>0.01</v>
      </c>
      <c r="R68" s="1">
        <v>3</v>
      </c>
      <c r="S68" s="1">
        <v>0.30830000000000002</v>
      </c>
      <c r="T68" s="1">
        <v>3.6339999999999997E-2</v>
      </c>
      <c r="U68" s="1">
        <v>0.1875</v>
      </c>
      <c r="V68">
        <v>0.2873</v>
      </c>
      <c r="W68">
        <v>0.24099999999999999</v>
      </c>
      <c r="X68" s="3">
        <f t="shared" si="10"/>
        <v>0.66020725796444402</v>
      </c>
      <c r="Y68" s="3">
        <f t="shared" si="11"/>
        <v>3.3735403227083759E-2</v>
      </c>
      <c r="Z68" s="3">
        <f t="shared" si="12"/>
        <v>0.61275336163135552</v>
      </c>
      <c r="AA68" s="3">
        <f t="shared" si="13"/>
        <v>5.0219825753170045E-3</v>
      </c>
      <c r="AB68" s="3">
        <f t="shared" si="14"/>
        <v>0.13682881085415516</v>
      </c>
      <c r="AD68" s="7">
        <f t="shared" si="15"/>
        <v>2.9236305559844546</v>
      </c>
      <c r="AE68" s="7">
        <f t="shared" si="16"/>
        <v>1.1306565256384995</v>
      </c>
      <c r="AF68" s="7">
        <f t="shared" si="17"/>
        <v>23.809734299675203</v>
      </c>
      <c r="AG68" s="7">
        <f t="shared" si="18"/>
        <v>6.971749762680581E-4</v>
      </c>
      <c r="AH68" s="7">
        <f t="shared" si="19"/>
        <v>0.57119694150845723</v>
      </c>
    </row>
    <row r="69" spans="1:34" x14ac:dyDescent="0.2">
      <c r="A69" s="1">
        <v>68</v>
      </c>
      <c r="B69" s="1" t="s">
        <v>45</v>
      </c>
      <c r="C69" s="1">
        <v>80</v>
      </c>
      <c r="D69" s="1" t="s">
        <v>61</v>
      </c>
      <c r="E69" s="1" t="s">
        <v>27</v>
      </c>
      <c r="F69" s="1">
        <v>0.42230000000000001</v>
      </c>
      <c r="G69" s="1">
        <v>43.892148922172602</v>
      </c>
      <c r="H69" s="1">
        <v>76.203130404095205</v>
      </c>
      <c r="I69" s="1">
        <v>25.688904428299999</v>
      </c>
      <c r="J69" s="1">
        <v>40.381009175460299</v>
      </c>
      <c r="K69" s="1">
        <v>358.34298120996903</v>
      </c>
      <c r="L69" s="1">
        <v>397.53674266666701</v>
      </c>
      <c r="M69" s="1">
        <v>9.9919845261526308E-3</v>
      </c>
      <c r="N69" s="1">
        <v>0.236017364036952</v>
      </c>
      <c r="O69" s="1">
        <v>8.7053654807013992</v>
      </c>
      <c r="P69" s="1">
        <v>19.396890406257999</v>
      </c>
      <c r="Q69" s="1">
        <v>0.01</v>
      </c>
      <c r="R69" s="1">
        <v>3</v>
      </c>
      <c r="S69" s="1">
        <v>0.30830000000000002</v>
      </c>
      <c r="T69" s="1">
        <v>3.6339999999999997E-2</v>
      </c>
      <c r="U69" s="1">
        <v>0.1875</v>
      </c>
      <c r="V69">
        <v>0.2873</v>
      </c>
      <c r="W69">
        <v>0.24099999999999999</v>
      </c>
      <c r="X69" s="3">
        <f t="shared" si="10"/>
        <v>0.70765869696022299</v>
      </c>
      <c r="Y69" s="3">
        <f t="shared" si="11"/>
        <v>3.7928800841473258E-2</v>
      </c>
      <c r="Z69" s="3">
        <f t="shared" si="12"/>
        <v>0.74399605903698907</v>
      </c>
      <c r="AA69" s="3">
        <f t="shared" si="13"/>
        <v>4.6131014586871409E-3</v>
      </c>
      <c r="AB69" s="3">
        <f t="shared" si="14"/>
        <v>0.17032208505765487</v>
      </c>
      <c r="AD69" s="7">
        <f t="shared" si="15"/>
        <v>3.1180783037299982</v>
      </c>
      <c r="AE69" s="7">
        <f t="shared" si="16"/>
        <v>1.824928091046649</v>
      </c>
      <c r="AF69" s="7">
        <f t="shared" si="17"/>
        <v>25.456522463412433</v>
      </c>
      <c r="AG69" s="7">
        <f t="shared" si="18"/>
        <v>7.0982603785124069E-4</v>
      </c>
      <c r="AH69" s="7">
        <f t="shared" si="19"/>
        <v>0.6184252058277101</v>
      </c>
    </row>
    <row r="70" spans="1:34" x14ac:dyDescent="0.2">
      <c r="A70" s="1">
        <v>69</v>
      </c>
      <c r="B70" s="1" t="s">
        <v>45</v>
      </c>
      <c r="C70" s="1">
        <v>80</v>
      </c>
      <c r="D70" s="1" t="s">
        <v>61</v>
      </c>
      <c r="E70" s="1" t="s">
        <v>27</v>
      </c>
      <c r="F70" s="1">
        <v>0.28739999999999999</v>
      </c>
      <c r="G70" s="1">
        <v>29.189197448498099</v>
      </c>
      <c r="H70" s="1">
        <v>94.391345396781304</v>
      </c>
      <c r="I70" s="1">
        <v>8.0401502306356605</v>
      </c>
      <c r="J70" s="1">
        <v>18.201568662052399</v>
      </c>
      <c r="K70" s="1">
        <v>270.14427731239101</v>
      </c>
      <c r="L70" s="1">
        <v>331.41994651069001</v>
      </c>
      <c r="M70" s="1">
        <v>5.7347268214480301E-3</v>
      </c>
      <c r="N70" s="1">
        <v>0.135552078842125</v>
      </c>
      <c r="O70" s="1">
        <v>5.93605741299731</v>
      </c>
      <c r="P70" s="1">
        <v>30.635053704500798</v>
      </c>
      <c r="Q70" s="1">
        <v>0.01</v>
      </c>
      <c r="R70" s="1">
        <v>3</v>
      </c>
      <c r="S70" s="1">
        <v>0.30830000000000002</v>
      </c>
      <c r="T70" s="1">
        <v>3.6339999999999997E-2</v>
      </c>
      <c r="U70" s="1">
        <v>0.1875</v>
      </c>
      <c r="V70">
        <v>0.2873</v>
      </c>
      <c r="W70">
        <v>0.24099999999999999</v>
      </c>
      <c r="X70" s="3">
        <f t="shared" si="10"/>
        <v>2.0983112956634353</v>
      </c>
      <c r="Y70" s="3">
        <f t="shared" si="11"/>
        <v>3.854550582439293E-2</v>
      </c>
      <c r="Z70" s="3">
        <f t="shared" si="12"/>
        <v>1.4617032821854041</v>
      </c>
      <c r="AA70" s="3">
        <f t="shared" si="13"/>
        <v>3.8931654734384643E-3</v>
      </c>
      <c r="AB70" s="3">
        <f t="shared" si="14"/>
        <v>0.6087925660407294</v>
      </c>
      <c r="AD70" s="7">
        <f t="shared" si="15"/>
        <v>3.0468890864820564</v>
      </c>
      <c r="AE70" s="7">
        <f t="shared" si="16"/>
        <v>0.83926411593274119</v>
      </c>
      <c r="AF70" s="7">
        <f t="shared" si="17"/>
        <v>28.19877633741034</v>
      </c>
      <c r="AG70" s="7">
        <f t="shared" si="18"/>
        <v>5.9861449075657939E-4</v>
      </c>
      <c r="AH70" s="7">
        <f t="shared" si="19"/>
        <v>0.61963021012498021</v>
      </c>
    </row>
    <row r="71" spans="1:34" x14ac:dyDescent="0.2">
      <c r="A71" s="1">
        <v>70</v>
      </c>
      <c r="B71" s="1" t="s">
        <v>38</v>
      </c>
      <c r="C71" s="1">
        <v>80</v>
      </c>
      <c r="D71" s="1" t="s">
        <v>30</v>
      </c>
      <c r="E71" s="1" t="s">
        <v>27</v>
      </c>
      <c r="F71" s="1">
        <v>0.28549999999999998</v>
      </c>
      <c r="G71" s="2">
        <v>24.0930005998237</v>
      </c>
      <c r="H71" s="2">
        <v>50.950687558514097</v>
      </c>
      <c r="I71" s="2">
        <v>4.0511451398215801</v>
      </c>
      <c r="J71" s="2">
        <v>13.258048722500799</v>
      </c>
      <c r="K71" s="2">
        <v>47.737895978187403</v>
      </c>
      <c r="L71" s="2">
        <v>80.994527282995804</v>
      </c>
      <c r="M71" s="1">
        <v>3.1720259324656899E-3</v>
      </c>
      <c r="N71" s="1">
        <v>0.12223319265270401</v>
      </c>
      <c r="O71" s="1">
        <v>4.2408200640130298</v>
      </c>
      <c r="P71" s="1">
        <v>11.3108783361275</v>
      </c>
      <c r="Q71" s="1">
        <v>0.01</v>
      </c>
      <c r="R71" s="1">
        <v>3</v>
      </c>
      <c r="S71" s="1">
        <v>0.30830000000000002</v>
      </c>
      <c r="T71" s="1">
        <v>3.6339999999999997E-2</v>
      </c>
      <c r="U71" s="1">
        <v>0.1875</v>
      </c>
      <c r="V71">
        <v>0.2873</v>
      </c>
      <c r="W71">
        <v>0.24099999999999999</v>
      </c>
      <c r="X71" s="3">
        <f t="shared" si="10"/>
        <v>0.87007617051112962</v>
      </c>
      <c r="Y71" s="3">
        <f t="shared" si="11"/>
        <v>3.5157149862826219E-2</v>
      </c>
      <c r="Z71" s="3">
        <f t="shared" si="12"/>
        <v>0.75769951181618167</v>
      </c>
      <c r="AA71" s="3">
        <f t="shared" si="13"/>
        <v>3.5943544517048477E-3</v>
      </c>
      <c r="AB71" s="3">
        <f t="shared" si="14"/>
        <v>0.17019541409473699</v>
      </c>
      <c r="AD71" s="7">
        <f t="shared" si="15"/>
        <v>2.5316638108396186</v>
      </c>
      <c r="AE71" s="7">
        <f t="shared" si="16"/>
        <v>0.42568950681137452</v>
      </c>
      <c r="AF71" s="7">
        <f t="shared" si="17"/>
        <v>5.0162412586536682</v>
      </c>
      <c r="AG71" s="7">
        <f t="shared" si="18"/>
        <v>3.3331270743947706E-4</v>
      </c>
      <c r="AH71" s="7">
        <f t="shared" si="19"/>
        <v>0.44562032196284029</v>
      </c>
    </row>
    <row r="72" spans="1:34" x14ac:dyDescent="0.2">
      <c r="A72" s="1">
        <v>71</v>
      </c>
      <c r="B72" s="1" t="s">
        <v>38</v>
      </c>
      <c r="C72" s="1">
        <v>80</v>
      </c>
      <c r="D72" s="1" t="s">
        <v>30</v>
      </c>
      <c r="E72" s="1" t="s">
        <v>27</v>
      </c>
      <c r="F72" s="1">
        <v>0.28910000000000002</v>
      </c>
      <c r="G72" s="2">
        <v>24.570421921924599</v>
      </c>
      <c r="H72" s="2">
        <v>47.787659550323497</v>
      </c>
      <c r="I72" s="2">
        <v>4.69518341985669</v>
      </c>
      <c r="J72" s="2">
        <v>13.4587344737621</v>
      </c>
      <c r="K72" s="2">
        <v>49.244474085525503</v>
      </c>
      <c r="L72" s="2">
        <v>79.198975080956501</v>
      </c>
      <c r="M72" s="1">
        <v>4.7636642351745698E-3</v>
      </c>
      <c r="N72" s="1">
        <v>0.10973065301498799</v>
      </c>
      <c r="O72" s="1">
        <v>5.1334923229235301</v>
      </c>
      <c r="P72" s="1">
        <v>11.761095603925201</v>
      </c>
      <c r="Q72" s="1">
        <v>0.01</v>
      </c>
      <c r="R72" s="1">
        <v>3</v>
      </c>
      <c r="S72" s="1">
        <v>0.30830000000000002</v>
      </c>
      <c r="T72" s="1">
        <v>3.6339999999999997E-2</v>
      </c>
      <c r="U72" s="1">
        <v>0.1875</v>
      </c>
      <c r="V72">
        <v>0.2873</v>
      </c>
      <c r="W72">
        <v>0.24099999999999999</v>
      </c>
      <c r="X72" s="3">
        <f t="shared" si="10"/>
        <v>0.74277492502615494</v>
      </c>
      <c r="Y72" s="3">
        <f t="shared" si="11"/>
        <v>3.304746924582385E-2</v>
      </c>
      <c r="Z72" s="3">
        <f t="shared" si="12"/>
        <v>0.68509663352361216</v>
      </c>
      <c r="AA72" s="3">
        <f t="shared" si="13"/>
        <v>3.1294032386482598E-3</v>
      </c>
      <c r="AB72" s="3">
        <f t="shared" si="14"/>
        <v>0.15504184204844781</v>
      </c>
      <c r="AD72" s="7">
        <f t="shared" si="15"/>
        <v>2.5496805868479346</v>
      </c>
      <c r="AE72" s="7">
        <f t="shared" si="16"/>
        <v>0.48722069386267969</v>
      </c>
      <c r="AF72" s="7">
        <f t="shared" si="17"/>
        <v>5.1101149172112246</v>
      </c>
      <c r="AG72" s="7">
        <f t="shared" si="18"/>
        <v>4.9432697009767234E-4</v>
      </c>
      <c r="AH72" s="7">
        <f t="shared" si="19"/>
        <v>0.53270414973263891</v>
      </c>
    </row>
    <row r="73" spans="1:34" x14ac:dyDescent="0.2">
      <c r="A73" s="1">
        <v>72</v>
      </c>
      <c r="B73" s="1" t="s">
        <v>38</v>
      </c>
      <c r="C73" s="1">
        <v>80</v>
      </c>
      <c r="D73" s="1" t="s">
        <v>30</v>
      </c>
      <c r="E73" s="1" t="s">
        <v>27</v>
      </c>
      <c r="F73" s="1">
        <v>0.36990000000000001</v>
      </c>
      <c r="G73" s="2">
        <v>28.876822595739</v>
      </c>
      <c r="H73" s="2">
        <v>162.429600594292</v>
      </c>
      <c r="I73" s="2">
        <v>5.3574008516089204</v>
      </c>
      <c r="J73" s="2">
        <v>16.159436286976199</v>
      </c>
      <c r="K73" s="2">
        <v>60.473539155017299</v>
      </c>
      <c r="L73" s="2">
        <v>145.64255296048299</v>
      </c>
      <c r="M73" s="1">
        <v>8.3765041939432502E-3</v>
      </c>
      <c r="N73" s="1">
        <v>0.136554143754926</v>
      </c>
      <c r="O73" s="1">
        <v>5.7627385828930002</v>
      </c>
      <c r="P73" s="1">
        <v>56.119036412990198</v>
      </c>
      <c r="Q73" s="1">
        <v>0.01</v>
      </c>
      <c r="R73" s="1">
        <v>3</v>
      </c>
      <c r="S73" s="1">
        <v>0.30830000000000002</v>
      </c>
      <c r="T73" s="1">
        <v>3.6339999999999997E-2</v>
      </c>
      <c r="U73" s="1">
        <v>0.1875</v>
      </c>
      <c r="V73">
        <v>0.2873</v>
      </c>
      <c r="W73">
        <v>0.24099999999999999</v>
      </c>
      <c r="X73" s="3">
        <f t="shared" si="10"/>
        <v>3.3393610265169418</v>
      </c>
      <c r="Y73" s="3">
        <f t="shared" si="11"/>
        <v>3.1836655938462848E-2</v>
      </c>
      <c r="Z73" s="3">
        <f t="shared" si="12"/>
        <v>1.3813836283498455</v>
      </c>
      <c r="AA73" s="3">
        <f t="shared" si="13"/>
        <v>2.9866533532741562E-3</v>
      </c>
      <c r="AB73" s="3">
        <f t="shared" si="14"/>
        <v>0.97480345119121936</v>
      </c>
      <c r="AD73" s="7">
        <f t="shared" si="15"/>
        <v>2.3419969664021894</v>
      </c>
      <c r="AE73" s="7">
        <f t="shared" si="16"/>
        <v>0.43450128561305112</v>
      </c>
      <c r="AF73" s="7">
        <f t="shared" si="17"/>
        <v>4.9045854951352226</v>
      </c>
      <c r="AG73" s="7">
        <f t="shared" si="18"/>
        <v>6.7935962643497576E-4</v>
      </c>
      <c r="AH73" s="7">
        <f t="shared" si="19"/>
        <v>0.46737539196212491</v>
      </c>
    </row>
    <row r="74" spans="1:34" x14ac:dyDescent="0.2">
      <c r="A74" s="1">
        <v>73</v>
      </c>
      <c r="B74" s="1" t="s">
        <v>38</v>
      </c>
      <c r="C74" s="1">
        <v>200</v>
      </c>
      <c r="D74" s="1" t="s">
        <v>46</v>
      </c>
      <c r="E74" s="1" t="s">
        <v>27</v>
      </c>
      <c r="F74" s="1">
        <v>9.4799999999999995E-2</v>
      </c>
      <c r="G74" s="2">
        <v>9.7805859061434397</v>
      </c>
      <c r="H74" s="2">
        <v>24.1041617769929</v>
      </c>
      <c r="I74" s="2">
        <v>3.30438446953473</v>
      </c>
      <c r="J74" s="2">
        <v>8.7302401802471099</v>
      </c>
      <c r="K74" s="2">
        <v>21.152383778312299</v>
      </c>
      <c r="L74" s="2">
        <v>35.4788430992255</v>
      </c>
      <c r="M74" s="1">
        <v>-1.09889069462424E-3</v>
      </c>
      <c r="N74" s="1">
        <v>4.8863734773403597E-2</v>
      </c>
      <c r="O74" s="1">
        <v>1.52763437857882</v>
      </c>
      <c r="P74" s="1">
        <v>4.9204476767871101</v>
      </c>
      <c r="Q74" s="1">
        <v>0.01</v>
      </c>
      <c r="R74" s="1">
        <v>3</v>
      </c>
      <c r="S74" s="1">
        <v>0.30830000000000002</v>
      </c>
      <c r="T74" s="1">
        <v>3.6339999999999997E-2</v>
      </c>
      <c r="U74" s="1">
        <v>0.1875</v>
      </c>
      <c r="V74">
        <v>0.2873</v>
      </c>
      <c r="W74">
        <v>0.24099999999999999</v>
      </c>
      <c r="X74" s="3">
        <f t="shared" si="10"/>
        <v>1.3974552028426865</v>
      </c>
      <c r="Y74" s="3">
        <f t="shared" si="11"/>
        <v>6.2397340673192372E-2</v>
      </c>
      <c r="Z74" s="3">
        <f t="shared" si="12"/>
        <v>1.1004518759295643</v>
      </c>
      <c r="AA74" s="3">
        <f t="shared" si="13"/>
        <v>4.5424880686596196E-3</v>
      </c>
      <c r="AB74" s="3">
        <f t="shared" si="14"/>
        <v>0.25036360854121859</v>
      </c>
      <c r="AD74" s="7">
        <f t="shared" si="15"/>
        <v>3.0951221221972909</v>
      </c>
      <c r="AE74" s="7">
        <f t="shared" si="16"/>
        <v>1.0456912878274465</v>
      </c>
      <c r="AF74" s="7">
        <f t="shared" si="17"/>
        <v>6.6937923349089559</v>
      </c>
      <c r="AG74" s="7">
        <f t="shared" si="18"/>
        <v>-3.4775021981779745E-4</v>
      </c>
      <c r="AH74" s="7">
        <f t="shared" si="19"/>
        <v>0.48342860081608235</v>
      </c>
    </row>
    <row r="75" spans="1:34" x14ac:dyDescent="0.2">
      <c r="A75" s="1">
        <v>74</v>
      </c>
      <c r="B75" s="1" t="s">
        <v>38</v>
      </c>
      <c r="C75" s="1">
        <v>200</v>
      </c>
      <c r="D75" s="1" t="s">
        <v>46</v>
      </c>
      <c r="E75" s="1" t="s">
        <v>27</v>
      </c>
      <c r="F75" s="1">
        <v>0.1356</v>
      </c>
      <c r="G75" s="2">
        <v>22.9909152347294</v>
      </c>
      <c r="H75" s="2">
        <v>39.907755563688497</v>
      </c>
      <c r="I75" s="2">
        <v>4.3461499168344497</v>
      </c>
      <c r="J75" s="2">
        <v>14.7517677734205</v>
      </c>
      <c r="K75" s="2">
        <v>42.055662371870199</v>
      </c>
      <c r="L75" s="2">
        <v>63.110254121655899</v>
      </c>
      <c r="M75" s="1">
        <v>1.93407334483013E-4</v>
      </c>
      <c r="N75" s="1">
        <v>0.15712464828331801</v>
      </c>
      <c r="O75" s="1">
        <v>3.2436710234864901</v>
      </c>
      <c r="P75" s="1">
        <v>7.7307445408041602</v>
      </c>
      <c r="Q75" s="1">
        <v>0.01</v>
      </c>
      <c r="R75" s="1">
        <v>3</v>
      </c>
      <c r="S75" s="1">
        <v>0.30830000000000002</v>
      </c>
      <c r="T75" s="1">
        <v>3.6339999999999997E-2</v>
      </c>
      <c r="U75" s="1">
        <v>0.1875</v>
      </c>
      <c r="V75">
        <v>0.2873</v>
      </c>
      <c r="W75">
        <v>0.24099999999999999</v>
      </c>
      <c r="X75" s="3">
        <f t="shared" si="10"/>
        <v>1.1538632463314358</v>
      </c>
      <c r="Y75" s="3">
        <f t="shared" si="11"/>
        <v>8.3659325864676337E-2</v>
      </c>
      <c r="Z75" s="3">
        <f t="shared" si="12"/>
        <v>1.0804374595398665</v>
      </c>
      <c r="AA75" s="3">
        <f t="shared" si="13"/>
        <v>9.9748552045575891E-3</v>
      </c>
      <c r="AB75" s="3">
        <f t="shared" si="14"/>
        <v>0.22530736673985069</v>
      </c>
      <c r="AD75" s="7">
        <f t="shared" si="15"/>
        <v>5.0864856714003093</v>
      </c>
      <c r="AE75" s="7">
        <f t="shared" si="16"/>
        <v>0.96153759222001112</v>
      </c>
      <c r="AF75" s="7">
        <f t="shared" si="17"/>
        <v>9.304350082272169</v>
      </c>
      <c r="AG75" s="7">
        <f t="shared" si="18"/>
        <v>4.2789233292701997E-5</v>
      </c>
      <c r="AH75" s="7">
        <f t="shared" si="19"/>
        <v>0.71762633262975439</v>
      </c>
    </row>
    <row r="76" spans="1:34" x14ac:dyDescent="0.2">
      <c r="A76" s="1">
        <v>75</v>
      </c>
      <c r="B76" s="1" t="s">
        <v>38</v>
      </c>
      <c r="C76" s="1">
        <v>200</v>
      </c>
      <c r="D76" s="1" t="s">
        <v>46</v>
      </c>
      <c r="E76" s="1" t="s">
        <v>27</v>
      </c>
      <c r="F76" s="1">
        <v>0.1394</v>
      </c>
      <c r="G76" s="2">
        <v>26.583817623397401</v>
      </c>
      <c r="H76" s="2">
        <v>68.641890766843403</v>
      </c>
      <c r="I76" s="2">
        <v>5.8382953402276101</v>
      </c>
      <c r="J76" s="2">
        <v>20.2143811761247</v>
      </c>
      <c r="K76" s="2">
        <v>55.735850131775898</v>
      </c>
      <c r="L76" s="2">
        <v>95.198806994952804</v>
      </c>
      <c r="M76" s="1">
        <v>6.4926407454330096E-3</v>
      </c>
      <c r="N76" s="1">
        <v>0.187907677764801</v>
      </c>
      <c r="O76" s="1">
        <v>4.47833810271195</v>
      </c>
      <c r="P76" s="1">
        <v>16.943153291276801</v>
      </c>
      <c r="Q76" s="1">
        <v>0.01</v>
      </c>
      <c r="R76" s="1">
        <v>3</v>
      </c>
      <c r="S76" s="1">
        <v>0.30830000000000002</v>
      </c>
      <c r="T76" s="1">
        <v>3.6339999999999997E-2</v>
      </c>
      <c r="U76" s="1">
        <v>0.1875</v>
      </c>
      <c r="V76">
        <v>0.2873</v>
      </c>
      <c r="W76">
        <v>0.24099999999999999</v>
      </c>
      <c r="X76" s="3">
        <f t="shared" si="10"/>
        <v>2.7904958285777051</v>
      </c>
      <c r="Y76" s="3">
        <f t="shared" si="11"/>
        <v>0.1124304790408537</v>
      </c>
      <c r="Z76" s="3">
        <f t="shared" si="12"/>
        <v>1.8141597363582986</v>
      </c>
      <c r="AA76" s="3">
        <f t="shared" si="13"/>
        <v>1.1216758996197507E-2</v>
      </c>
      <c r="AB76" s="3">
        <f t="shared" si="14"/>
        <v>0.62728422741720158</v>
      </c>
      <c r="AD76" s="7">
        <f t="shared" si="15"/>
        <v>5.7210511384642899</v>
      </c>
      <c r="AE76" s="7">
        <f t="shared" si="16"/>
        <v>1.2564480646113938</v>
      </c>
      <c r="AF76" s="7">
        <f t="shared" si="17"/>
        <v>11.994802754327669</v>
      </c>
      <c r="AG76" s="7">
        <f t="shared" si="18"/>
        <v>1.3972684531060999E-3</v>
      </c>
      <c r="AH76" s="7">
        <f t="shared" si="19"/>
        <v>0.96377434061232792</v>
      </c>
    </row>
    <row r="77" spans="1:34" x14ac:dyDescent="0.2">
      <c r="A77" s="1">
        <v>76</v>
      </c>
      <c r="B77" s="1" t="s">
        <v>34</v>
      </c>
      <c r="C77" s="1">
        <v>80</v>
      </c>
      <c r="D77" s="1" t="s">
        <v>58</v>
      </c>
      <c r="E77" s="1" t="s">
        <v>27</v>
      </c>
      <c r="F77" s="1">
        <v>0.24590000000000001</v>
      </c>
      <c r="G77" s="2">
        <v>18.125003986228801</v>
      </c>
      <c r="H77" s="2">
        <v>34.272830294625201</v>
      </c>
      <c r="I77" s="2">
        <v>11.0103649474691</v>
      </c>
      <c r="J77" s="2">
        <v>19.391880660381901</v>
      </c>
      <c r="K77" s="2">
        <v>191.41499337462199</v>
      </c>
      <c r="L77" s="2">
        <v>205.79852472654599</v>
      </c>
      <c r="M77" s="1">
        <v>0.13260736810544299</v>
      </c>
      <c r="N77" s="1">
        <v>0.28095258292647002</v>
      </c>
      <c r="O77" s="1">
        <v>4.7007339588204298</v>
      </c>
      <c r="P77" s="1">
        <v>9.7878420745592702</v>
      </c>
      <c r="Q77" s="1">
        <v>0.01</v>
      </c>
      <c r="R77" s="1">
        <v>3</v>
      </c>
      <c r="S77" s="1">
        <v>0.30830000000000002</v>
      </c>
      <c r="T77" s="1">
        <v>3.6339999999999997E-2</v>
      </c>
      <c r="U77" s="1">
        <v>0.1875</v>
      </c>
      <c r="V77">
        <v>0.2873</v>
      </c>
      <c r="W77">
        <v>0.24099999999999999</v>
      </c>
      <c r="X77" s="3">
        <f t="shared" si="10"/>
        <v>0.60736578091239657</v>
      </c>
      <c r="Y77" s="3">
        <f t="shared" si="11"/>
        <v>3.7159530013084731E-2</v>
      </c>
      <c r="Z77" s="3">
        <f t="shared" si="12"/>
        <v>0.56927206554246645</v>
      </c>
      <c r="AA77" s="3">
        <f t="shared" si="13"/>
        <v>5.1996234507622292E-3</v>
      </c>
      <c r="AB77" s="3">
        <f t="shared" si="14"/>
        <v>0.13810809451617506</v>
      </c>
      <c r="AD77" s="7">
        <f t="shared" si="15"/>
        <v>2.2112652280881009</v>
      </c>
      <c r="AE77" s="7">
        <f t="shared" si="16"/>
        <v>1.3432734787477552</v>
      </c>
      <c r="AF77" s="7">
        <f t="shared" si="17"/>
        <v>23.352784876936397</v>
      </c>
      <c r="AG77" s="7">
        <f t="shared" si="18"/>
        <v>1.61782067635758E-2</v>
      </c>
      <c r="AH77" s="7">
        <f t="shared" si="19"/>
        <v>0.57349336626520087</v>
      </c>
    </row>
    <row r="78" spans="1:34" x14ac:dyDescent="0.2">
      <c r="A78" s="1">
        <v>77</v>
      </c>
      <c r="B78" s="1" t="s">
        <v>34</v>
      </c>
      <c r="C78" s="1">
        <v>80</v>
      </c>
      <c r="D78" s="1" t="s">
        <v>58</v>
      </c>
      <c r="E78" s="1" t="s">
        <v>27</v>
      </c>
      <c r="F78" s="1">
        <v>0.22</v>
      </c>
      <c r="G78" s="2">
        <v>15.3115592210623</v>
      </c>
      <c r="H78" s="2">
        <v>33.578479499108099</v>
      </c>
      <c r="I78" s="2">
        <v>6.5180500946163598</v>
      </c>
      <c r="J78" s="2">
        <v>12.9150680776744</v>
      </c>
      <c r="K78" s="2">
        <v>160.33941768048399</v>
      </c>
      <c r="L78" s="2">
        <v>176.55472783535899</v>
      </c>
      <c r="M78" s="1">
        <v>0.108306647102758</v>
      </c>
      <c r="N78" s="1">
        <v>0.19448148904266699</v>
      </c>
      <c r="O78" s="1">
        <v>3.8562036426132602</v>
      </c>
      <c r="P78" s="1">
        <v>10.2421977116816</v>
      </c>
      <c r="Q78" s="1">
        <v>0.01</v>
      </c>
      <c r="R78" s="1">
        <v>3</v>
      </c>
      <c r="S78" s="1">
        <v>0.30830000000000002</v>
      </c>
      <c r="T78" s="1">
        <v>3.6339999999999997E-2</v>
      </c>
      <c r="U78" s="1">
        <v>0.1875</v>
      </c>
      <c r="V78">
        <v>0.2873</v>
      </c>
      <c r="W78">
        <v>0.24099999999999999</v>
      </c>
      <c r="X78" s="3">
        <f t="shared" si="10"/>
        <v>0.76795793478020735</v>
      </c>
      <c r="Y78" s="3">
        <f t="shared" si="11"/>
        <v>3.1700131841499432E-2</v>
      </c>
      <c r="Z78" s="3">
        <f t="shared" si="12"/>
        <v>0.65380742047035167</v>
      </c>
      <c r="AA78" s="3">
        <f t="shared" si="13"/>
        <v>3.3760952849094341E-3</v>
      </c>
      <c r="AB78" s="3">
        <f t="shared" si="14"/>
        <v>0.19950123201509373</v>
      </c>
      <c r="AD78" s="7">
        <f t="shared" si="15"/>
        <v>2.0879398937812232</v>
      </c>
      <c r="AE78" s="7">
        <f t="shared" si="16"/>
        <v>0.88882501290223082</v>
      </c>
      <c r="AF78" s="7">
        <f t="shared" si="17"/>
        <v>21.864466047338727</v>
      </c>
      <c r="AG78" s="7">
        <f t="shared" si="18"/>
        <v>1.4769088241285182E-2</v>
      </c>
      <c r="AH78" s="7">
        <f t="shared" si="19"/>
        <v>0.52584595126544464</v>
      </c>
    </row>
    <row r="79" spans="1:34" x14ac:dyDescent="0.2">
      <c r="A79" s="1">
        <v>78</v>
      </c>
      <c r="B79" s="1" t="s">
        <v>34</v>
      </c>
      <c r="C79" s="1">
        <v>80</v>
      </c>
      <c r="D79" s="1" t="s">
        <v>58</v>
      </c>
      <c r="E79" s="1" t="s">
        <v>27</v>
      </c>
      <c r="F79" s="1">
        <v>0.17929999999999999</v>
      </c>
      <c r="G79" s="2">
        <v>13.9673903481974</v>
      </c>
      <c r="H79" s="2">
        <v>57.731120703868399</v>
      </c>
      <c r="I79" s="2">
        <v>6.67737161376931</v>
      </c>
      <c r="J79" s="2">
        <v>12.502802308660099</v>
      </c>
      <c r="K79" s="2">
        <v>132.48455648946401</v>
      </c>
      <c r="L79" s="2">
        <v>161.55518241519201</v>
      </c>
      <c r="M79" s="1">
        <v>7.8965420642601702E-2</v>
      </c>
      <c r="N79" s="1">
        <v>0.142132270981006</v>
      </c>
      <c r="O79" s="1">
        <v>3.5992475092853802</v>
      </c>
      <c r="P79" s="1">
        <v>24.306003232998901</v>
      </c>
      <c r="Q79" s="1">
        <v>0.01</v>
      </c>
      <c r="R79" s="1">
        <v>3</v>
      </c>
      <c r="S79" s="1">
        <v>0.30830000000000002</v>
      </c>
      <c r="T79" s="1">
        <v>3.6339999999999997E-2</v>
      </c>
      <c r="U79" s="1">
        <v>0.1875</v>
      </c>
      <c r="V79">
        <v>0.2873</v>
      </c>
      <c r="W79">
        <v>0.24099999999999999</v>
      </c>
      <c r="X79" s="3">
        <f t="shared" si="10"/>
        <v>2.2575055329592923</v>
      </c>
      <c r="Y79" s="3">
        <f t="shared" si="11"/>
        <v>3.5420438056720238E-2</v>
      </c>
      <c r="Z79" s="3">
        <f t="shared" si="12"/>
        <v>1.1732691527527297</v>
      </c>
      <c r="AA79" s="3">
        <f t="shared" si="13"/>
        <v>3.036447758319614E-3</v>
      </c>
      <c r="AB79" s="3">
        <f t="shared" si="14"/>
        <v>0.82316360923169341</v>
      </c>
      <c r="AD79" s="7">
        <f t="shared" si="15"/>
        <v>2.3369866728718462</v>
      </c>
      <c r="AE79" s="7">
        <f t="shared" si="16"/>
        <v>1.117240091539762</v>
      </c>
      <c r="AF79" s="7">
        <f t="shared" si="17"/>
        <v>22.166964275983943</v>
      </c>
      <c r="AG79" s="7">
        <f t="shared" si="18"/>
        <v>1.3212284547005307E-2</v>
      </c>
      <c r="AH79" s="7">
        <f t="shared" si="19"/>
        <v>0.60221653808455899</v>
      </c>
    </row>
    <row r="80" spans="1:34" x14ac:dyDescent="0.2">
      <c r="A80" s="1">
        <v>79</v>
      </c>
      <c r="B80" s="1" t="s">
        <v>39</v>
      </c>
      <c r="C80" s="1">
        <v>80</v>
      </c>
      <c r="D80" s="1" t="s">
        <v>62</v>
      </c>
      <c r="E80" s="1" t="s">
        <v>27</v>
      </c>
      <c r="F80" s="1">
        <v>0.15260000000000001</v>
      </c>
      <c r="G80" s="2">
        <v>30.731455030007599</v>
      </c>
      <c r="H80" s="2">
        <v>57.198468251992502</v>
      </c>
      <c r="I80" s="2">
        <v>6.1634311505405597</v>
      </c>
      <c r="J80" s="2">
        <v>12.5125347757872</v>
      </c>
      <c r="K80" s="2">
        <v>55.716742841679398</v>
      </c>
      <c r="L80" s="2">
        <v>91.669982848827701</v>
      </c>
      <c r="M80" s="1">
        <v>4.1498741250068603E-3</v>
      </c>
      <c r="N80" s="1">
        <v>9.2245906456976098E-2</v>
      </c>
      <c r="O80" s="1">
        <v>5.8271707220202602</v>
      </c>
      <c r="P80" s="1">
        <v>13.457576616518001</v>
      </c>
      <c r="Q80" s="1">
        <v>0.01</v>
      </c>
      <c r="R80" s="1">
        <v>3</v>
      </c>
      <c r="S80" s="1">
        <v>0.30830000000000002</v>
      </c>
      <c r="T80" s="1">
        <v>3.6339999999999997E-2</v>
      </c>
      <c r="U80" s="1">
        <v>0.1875</v>
      </c>
      <c r="V80">
        <v>0.2873</v>
      </c>
      <c r="W80">
        <v>0.24099999999999999</v>
      </c>
      <c r="X80" s="3">
        <f t="shared" si="10"/>
        <v>1.6041507555054939</v>
      </c>
      <c r="Y80" s="3">
        <f t="shared" si="11"/>
        <v>4.535906141706348E-2</v>
      </c>
      <c r="Z80" s="3">
        <f t="shared" si="12"/>
        <v>1.5278358058734294</v>
      </c>
      <c r="AA80" s="3">
        <f t="shared" si="13"/>
        <v>4.9757516557617492E-3</v>
      </c>
      <c r="AB80" s="3">
        <f t="shared" si="14"/>
        <v>0.33833886256996354</v>
      </c>
      <c r="AD80" s="7">
        <f t="shared" si="15"/>
        <v>6.0415704515087016</v>
      </c>
      <c r="AE80" s="7">
        <f t="shared" si="16"/>
        <v>1.21168371242606</v>
      </c>
      <c r="AF80" s="7">
        <f t="shared" si="17"/>
        <v>10.953488107800668</v>
      </c>
      <c r="AG80" s="7">
        <f t="shared" si="18"/>
        <v>8.1583370740632901E-4</v>
      </c>
      <c r="AH80" s="7">
        <f t="shared" si="19"/>
        <v>1.1455774682870761</v>
      </c>
    </row>
    <row r="81" spans="1:34" x14ac:dyDescent="0.2">
      <c r="A81" s="1">
        <v>80</v>
      </c>
      <c r="B81" s="1" t="s">
        <v>39</v>
      </c>
      <c r="C81" s="1">
        <v>80</v>
      </c>
      <c r="D81" s="1" t="s">
        <v>62</v>
      </c>
      <c r="E81" s="1" t="s">
        <v>27</v>
      </c>
      <c r="F81" s="1">
        <v>0.11310000000000001</v>
      </c>
      <c r="G81" s="2">
        <v>19.908632503127102</v>
      </c>
      <c r="H81" s="2">
        <v>52.113232853174999</v>
      </c>
      <c r="I81" s="2">
        <v>3.9247743749834298</v>
      </c>
      <c r="J81" s="2">
        <v>8.1814131542889594</v>
      </c>
      <c r="K81" s="2">
        <v>39.0981565449664</v>
      </c>
      <c r="L81" s="2">
        <v>71.359334982251696</v>
      </c>
      <c r="M81" s="1">
        <v>5.5546986530772202E-4</v>
      </c>
      <c r="N81" s="1">
        <v>4.7883734263424002E-2</v>
      </c>
      <c r="O81" s="1">
        <v>4.1637544731089999</v>
      </c>
      <c r="P81" s="1">
        <v>14.394242851819399</v>
      </c>
      <c r="Q81" s="1">
        <v>0.01</v>
      </c>
      <c r="R81" s="1">
        <v>3</v>
      </c>
      <c r="S81" s="1">
        <v>0.30830000000000002</v>
      </c>
      <c r="T81" s="1">
        <v>3.6339999999999997E-2</v>
      </c>
      <c r="U81" s="1">
        <v>0.1875</v>
      </c>
      <c r="V81">
        <v>0.2873</v>
      </c>
      <c r="W81">
        <v>0.24099999999999999</v>
      </c>
      <c r="X81" s="3">
        <f t="shared" si="10"/>
        <v>2.6336016678832275</v>
      </c>
      <c r="Y81" s="3">
        <f t="shared" si="11"/>
        <v>4.1030836403173183E-2</v>
      </c>
      <c r="Z81" s="3">
        <f t="shared" si="12"/>
        <v>1.8473077128876605</v>
      </c>
      <c r="AA81" s="3">
        <f t="shared" si="13"/>
        <v>3.606740148959895E-3</v>
      </c>
      <c r="AB81" s="3">
        <f t="shared" si="14"/>
        <v>0.63209411178724306</v>
      </c>
      <c r="AD81" s="7">
        <f t="shared" si="15"/>
        <v>5.2808043774872946</v>
      </c>
      <c r="AE81" s="7">
        <f t="shared" si="16"/>
        <v>1.0410542108709362</v>
      </c>
      <c r="AF81" s="7">
        <f t="shared" si="17"/>
        <v>10.370863805030876</v>
      </c>
      <c r="AG81" s="7">
        <f t="shared" si="18"/>
        <v>1.473394868190244E-4</v>
      </c>
      <c r="AH81" s="7">
        <f t="shared" si="19"/>
        <v>1.1044441573233421</v>
      </c>
    </row>
    <row r="82" spans="1:34" x14ac:dyDescent="0.2">
      <c r="A82" s="1">
        <v>81</v>
      </c>
      <c r="B82" s="1" t="s">
        <v>39</v>
      </c>
      <c r="C82" s="1">
        <v>80</v>
      </c>
      <c r="D82" s="1" t="s">
        <v>62</v>
      </c>
      <c r="E82" s="1" t="s">
        <v>27</v>
      </c>
      <c r="F82" s="1">
        <v>0.12180000000000001</v>
      </c>
      <c r="G82" s="2">
        <v>23.563967709348599</v>
      </c>
      <c r="H82" s="2">
        <v>91.902068852384204</v>
      </c>
      <c r="I82" s="2">
        <v>5.0625386988035501</v>
      </c>
      <c r="J82" s="2">
        <v>11.048158617678</v>
      </c>
      <c r="K82" s="2">
        <v>48.7605145327096</v>
      </c>
      <c r="L82" s="2">
        <v>96.5995049628891</v>
      </c>
      <c r="M82" s="1">
        <v>4.99729267248344E-3</v>
      </c>
      <c r="N82" s="1">
        <v>6.17087927406475E-2</v>
      </c>
      <c r="O82" s="1">
        <v>5.1801557063816501</v>
      </c>
      <c r="P82" s="1">
        <v>39.937954047957398</v>
      </c>
      <c r="Q82" s="1">
        <v>0.01</v>
      </c>
      <c r="R82" s="1">
        <v>3</v>
      </c>
      <c r="S82" s="1">
        <v>0.30830000000000002</v>
      </c>
      <c r="T82" s="1">
        <v>3.6339999999999997E-2</v>
      </c>
      <c r="U82" s="1">
        <v>0.1875</v>
      </c>
      <c r="V82">
        <v>0.2873</v>
      </c>
      <c r="W82">
        <v>0.24099999999999999</v>
      </c>
      <c r="X82" s="3">
        <f t="shared" si="10"/>
        <v>5.1893193552704133</v>
      </c>
      <c r="Y82" s="3">
        <f t="shared" si="11"/>
        <v>5.3575721145787555E-2</v>
      </c>
      <c r="Z82" s="3">
        <f t="shared" si="12"/>
        <v>2.4512416910300097</v>
      </c>
      <c r="AA82" s="3">
        <f t="shared" si="13"/>
        <v>4.0131068890599834E-3</v>
      </c>
      <c r="AB82" s="3">
        <f t="shared" si="14"/>
        <v>2.0375545996536366</v>
      </c>
      <c r="AD82" s="7">
        <f t="shared" si="15"/>
        <v>5.8039329333370935</v>
      </c>
      <c r="AE82" s="7">
        <f t="shared" si="16"/>
        <v>1.2469307139910222</v>
      </c>
      <c r="AF82" s="7">
        <f t="shared" si="17"/>
        <v>12.009978948943251</v>
      </c>
      <c r="AG82" s="7">
        <f t="shared" si="18"/>
        <v>1.2308602641584827E-3</v>
      </c>
      <c r="AH82" s="7">
        <f t="shared" si="19"/>
        <v>1.2759004202910469</v>
      </c>
    </row>
    <row r="83" spans="1:34" x14ac:dyDescent="0.2">
      <c r="A83" s="1">
        <v>82</v>
      </c>
      <c r="B83" s="1" t="s">
        <v>40</v>
      </c>
      <c r="C83" s="1">
        <v>80</v>
      </c>
      <c r="D83" s="1" t="s">
        <v>63</v>
      </c>
      <c r="E83" s="1" t="s">
        <v>27</v>
      </c>
      <c r="F83" s="1">
        <v>0.2382</v>
      </c>
      <c r="G83" s="2">
        <v>32.226718674449899</v>
      </c>
      <c r="H83" s="2">
        <v>47.881580367884602</v>
      </c>
      <c r="I83" s="2">
        <v>14.034134318921399</v>
      </c>
      <c r="J83" s="2">
        <v>22.058943301048298</v>
      </c>
      <c r="K83" s="2">
        <v>66.249383902460295</v>
      </c>
      <c r="L83" s="2">
        <v>86.462523233995597</v>
      </c>
      <c r="M83" s="1">
        <v>5.6155336640302698E-3</v>
      </c>
      <c r="N83" s="1">
        <v>0.107449703721589</v>
      </c>
      <c r="O83" s="1">
        <v>3.30187306469313</v>
      </c>
      <c r="P83" s="1">
        <v>8.00616390820886</v>
      </c>
      <c r="Q83" s="1">
        <v>0.01</v>
      </c>
      <c r="R83" s="1">
        <v>3</v>
      </c>
      <c r="S83" s="1">
        <v>0.30830000000000002</v>
      </c>
      <c r="T83" s="1">
        <v>3.6339999999999997E-2</v>
      </c>
      <c r="U83" s="1">
        <v>0.1875</v>
      </c>
      <c r="V83">
        <v>0.2873</v>
      </c>
      <c r="W83">
        <v>0.24099999999999999</v>
      </c>
      <c r="X83" s="3">
        <f t="shared" si="10"/>
        <v>0.60785816877656418</v>
      </c>
      <c r="Y83" s="3">
        <f t="shared" si="11"/>
        <v>3.6728155971094641E-2</v>
      </c>
      <c r="Z83" s="3">
        <f t="shared" si="12"/>
        <v>0.61627144830453617</v>
      </c>
      <c r="AA83" s="3">
        <f t="shared" si="13"/>
        <v>3.6847552969189708E-3</v>
      </c>
      <c r="AB83" s="3">
        <f t="shared" si="14"/>
        <v>0.13469792431354669</v>
      </c>
      <c r="AD83" s="7">
        <f t="shared" si="15"/>
        <v>4.0587806894773175</v>
      </c>
      <c r="AE83" s="7">
        <f t="shared" si="16"/>
        <v>1.7675232139699495</v>
      </c>
      <c r="AF83" s="7">
        <f t="shared" si="17"/>
        <v>8.3437511212166626</v>
      </c>
      <c r="AG83" s="7">
        <f t="shared" si="18"/>
        <v>7.0724605340431615E-4</v>
      </c>
      <c r="AH83" s="7">
        <f t="shared" si="19"/>
        <v>0.41585303081777458</v>
      </c>
    </row>
    <row r="84" spans="1:34" x14ac:dyDescent="0.2">
      <c r="A84" s="1">
        <v>83</v>
      </c>
      <c r="B84" s="1" t="s">
        <v>40</v>
      </c>
      <c r="C84" s="1">
        <v>80</v>
      </c>
      <c r="D84" s="1" t="s">
        <v>63</v>
      </c>
      <c r="E84" s="1" t="s">
        <v>27</v>
      </c>
      <c r="F84" s="1">
        <v>0.18440000000000001</v>
      </c>
      <c r="G84" s="2">
        <v>22.9102707726062</v>
      </c>
      <c r="H84" s="2">
        <v>39.264051479859397</v>
      </c>
      <c r="I84" s="2">
        <v>9.7863309610761799</v>
      </c>
      <c r="J84" s="2">
        <v>17.215104655046002</v>
      </c>
      <c r="K84" s="2">
        <v>47.967274248187302</v>
      </c>
      <c r="L84" s="2">
        <v>65.537763508371697</v>
      </c>
      <c r="M84" s="1">
        <v>1.6711957871504901E-3</v>
      </c>
      <c r="N84" s="1">
        <v>6.7114246413236905E-2</v>
      </c>
      <c r="O84" s="1">
        <v>2.45070839867254</v>
      </c>
      <c r="P84" s="1">
        <v>7.7833409383971901</v>
      </c>
      <c r="Q84" s="1">
        <v>0.01</v>
      </c>
      <c r="R84" s="1">
        <v>3</v>
      </c>
      <c r="S84" s="1">
        <v>0.30830000000000002</v>
      </c>
      <c r="T84" s="1">
        <v>3.6339999999999997E-2</v>
      </c>
      <c r="U84" s="1">
        <v>0.1875</v>
      </c>
      <c r="V84">
        <v>0.2873</v>
      </c>
      <c r="W84">
        <v>0.24099999999999999</v>
      </c>
      <c r="X84" s="3">
        <f t="shared" si="10"/>
        <v>0.82026094230685898</v>
      </c>
      <c r="Y84" s="3">
        <f t="shared" si="11"/>
        <v>4.3920005863155628E-2</v>
      </c>
      <c r="Z84" s="3">
        <f t="shared" si="12"/>
        <v>0.6948821689244935</v>
      </c>
      <c r="AA84" s="3">
        <f t="shared" si="13"/>
        <v>3.0588592914655038E-3</v>
      </c>
      <c r="AB84" s="3">
        <f t="shared" si="14"/>
        <v>0.20157663680202453</v>
      </c>
      <c r="AD84" s="7">
        <f t="shared" si="15"/>
        <v>3.7272674792743277</v>
      </c>
      <c r="AE84" s="7">
        <f t="shared" si="16"/>
        <v>1.5921362734939555</v>
      </c>
      <c r="AF84" s="7">
        <f t="shared" si="17"/>
        <v>7.8037864828938126</v>
      </c>
      <c r="AG84" s="7">
        <f t="shared" si="18"/>
        <v>2.7188651634769365E-4</v>
      </c>
      <c r="AH84" s="7">
        <f t="shared" si="19"/>
        <v>0.39870527093371039</v>
      </c>
    </row>
    <row r="85" spans="1:34" x14ac:dyDescent="0.2">
      <c r="A85" s="1">
        <v>84</v>
      </c>
      <c r="B85" s="1" t="s">
        <v>40</v>
      </c>
      <c r="C85" s="1">
        <v>80</v>
      </c>
      <c r="D85" s="1" t="s">
        <v>63</v>
      </c>
      <c r="E85" s="1" t="s">
        <v>27</v>
      </c>
      <c r="F85" s="1">
        <v>0.1565</v>
      </c>
      <c r="G85" s="2">
        <v>23.073835869187501</v>
      </c>
      <c r="H85" s="2">
        <v>66.419240453188706</v>
      </c>
      <c r="I85" s="2">
        <v>9.6948053952775695</v>
      </c>
      <c r="J85" s="2">
        <v>16.2141771129868</v>
      </c>
      <c r="K85" s="2">
        <v>44.110095333968601</v>
      </c>
      <c r="L85" s="2">
        <v>77.000624184354706</v>
      </c>
      <c r="M85" s="1">
        <v>1.54596375525365E-3</v>
      </c>
      <c r="N85" s="1">
        <v>5.6966870430848603E-2</v>
      </c>
      <c r="O85" s="1">
        <v>2.8293576779672298</v>
      </c>
      <c r="P85" s="1">
        <v>22.506119925303601</v>
      </c>
      <c r="Q85" s="1">
        <v>0.01</v>
      </c>
      <c r="R85" s="1">
        <v>3</v>
      </c>
      <c r="S85" s="1">
        <v>0.30830000000000002</v>
      </c>
      <c r="T85" s="1">
        <v>3.6339999999999997E-2</v>
      </c>
      <c r="U85" s="1">
        <v>0.1875</v>
      </c>
      <c r="V85">
        <v>0.2873</v>
      </c>
      <c r="W85">
        <v>0.24099999999999999</v>
      </c>
      <c r="X85" s="3">
        <f t="shared" si="10"/>
        <v>2.5616718657982567</v>
      </c>
      <c r="Y85" s="3">
        <f t="shared" si="11"/>
        <v>4.5414818189435158E-2</v>
      </c>
      <c r="Z85" s="3">
        <f>(L85-(K85*0.9631-3.4393))*Q85*R85*U85/F85</f>
        <v>1.3642868303270208</v>
      </c>
      <c r="AA85" s="3">
        <f t="shared" si="13"/>
        <v>3.0522223299485809E-3</v>
      </c>
      <c r="AB85" s="3">
        <f t="shared" si="14"/>
        <v>0.89864108797450326</v>
      </c>
      <c r="AD85" s="7">
        <f t="shared" si="15"/>
        <v>4.4230995276397769</v>
      </c>
      <c r="AE85" s="7">
        <f t="shared" si="16"/>
        <v>1.858429149254486</v>
      </c>
      <c r="AF85" s="7">
        <f t="shared" si="17"/>
        <v>8.4556093291952603</v>
      </c>
      <c r="AG85" s="7">
        <f t="shared" si="18"/>
        <v>2.9635087960133867E-4</v>
      </c>
      <c r="AH85" s="7">
        <f t="shared" si="19"/>
        <v>0.54236888395537952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6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9.33203125" bestFit="1" customWidth="1"/>
    <col min="18" max="22" width="18" customWidth="1"/>
  </cols>
  <sheetData>
    <row r="1" spans="1:22" x14ac:dyDescent="0.2">
      <c r="A1" t="s">
        <v>81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s="1" t="s">
        <v>17</v>
      </c>
      <c r="N1" s="1" t="s">
        <v>14</v>
      </c>
      <c r="O1" s="1" t="s">
        <v>15</v>
      </c>
      <c r="P1" s="1" t="s">
        <v>16</v>
      </c>
      <c r="Q1" s="1" t="s">
        <v>18</v>
      </c>
      <c r="R1" s="10" t="s">
        <v>89</v>
      </c>
      <c r="S1" s="10" t="s">
        <v>90</v>
      </c>
      <c r="T1" s="10" t="s">
        <v>91</v>
      </c>
      <c r="U1" s="10" t="s">
        <v>92</v>
      </c>
      <c r="V1" s="10" t="s">
        <v>93</v>
      </c>
    </row>
    <row r="2" spans="1:22" x14ac:dyDescent="0.2">
      <c r="A2" s="5" t="s">
        <v>82</v>
      </c>
      <c r="B2">
        <v>0.74137811878749604</v>
      </c>
      <c r="C2">
        <v>3.3541959126268299</v>
      </c>
      <c r="D2">
        <v>8.9838870636989004E-2</v>
      </c>
      <c r="E2">
        <v>13.273696079260001</v>
      </c>
      <c r="F2">
        <v>3.7409680954579598</v>
      </c>
      <c r="G2">
        <v>7.9830054225403497</v>
      </c>
      <c r="H2">
        <v>-2.6530547864565398E-3</v>
      </c>
      <c r="I2">
        <v>0.58355840734209696</v>
      </c>
      <c r="J2">
        <v>1.43072254026186E-2</v>
      </c>
      <c r="K2">
        <v>0.75199188582481302</v>
      </c>
      <c r="L2">
        <v>10</v>
      </c>
      <c r="M2" s="1">
        <v>0.30830000000000002</v>
      </c>
      <c r="N2" s="1">
        <v>3.6339999999999997E-2</v>
      </c>
      <c r="O2" s="1">
        <v>0.1875</v>
      </c>
      <c r="P2">
        <v>0.2873</v>
      </c>
      <c r="Q2">
        <v>0.24099999999999999</v>
      </c>
      <c r="R2" s="11">
        <f>(C2-B2)*M2*L2</f>
        <v>8.0553172584066672</v>
      </c>
      <c r="S2" s="11">
        <f>(E2-D2)*L2*N2</f>
        <v>4.791013709613603</v>
      </c>
      <c r="T2" s="11">
        <f>(G2-(F2*0.9631-3.4393))*L2*O2</f>
        <v>14.661335718383979</v>
      </c>
      <c r="U2" s="11">
        <f>(I2-H2)*L2*P2</f>
        <v>1.6841855306953342</v>
      </c>
      <c r="V2" s="11">
        <f>(K2-(J2*1.0882-0.0247))*L2*P2</f>
        <v>2.1867056985060565</v>
      </c>
    </row>
    <row r="3" spans="1:22" x14ac:dyDescent="0.2">
      <c r="A3" s="5" t="s">
        <v>83</v>
      </c>
      <c r="B3">
        <v>0.83595913229190499</v>
      </c>
      <c r="C3">
        <v>3.0975085865103198</v>
      </c>
      <c r="D3">
        <v>7.4191562924864701E-2</v>
      </c>
      <c r="E3">
        <v>14.431022947651799</v>
      </c>
      <c r="F3">
        <v>4.0479972738596404</v>
      </c>
      <c r="G3">
        <v>8.2672136186580207</v>
      </c>
      <c r="H3">
        <v>-1.5598229603473799E-3</v>
      </c>
      <c r="I3">
        <v>0.59539760320634305</v>
      </c>
      <c r="J3">
        <v>1.03710727674091E-2</v>
      </c>
      <c r="K3">
        <v>0.77280036515221995</v>
      </c>
      <c r="L3">
        <v>10</v>
      </c>
      <c r="M3" s="1">
        <v>0.30830000000000002</v>
      </c>
      <c r="N3" s="1">
        <v>3.6339999999999997E-2</v>
      </c>
      <c r="O3" s="1">
        <v>0.1875</v>
      </c>
      <c r="P3">
        <v>0.2873</v>
      </c>
      <c r="Q3">
        <v>0.24099999999999999</v>
      </c>
      <c r="R3" s="11">
        <f t="shared" ref="R3:R7" si="0">(C3-B3)*M3*L3</f>
        <v>6.9723569673553731</v>
      </c>
      <c r="S3" s="11">
        <f t="shared" ref="S3:S7" si="1">(E3-D3)*L3*N3</f>
        <v>5.2172725252097676</v>
      </c>
      <c r="T3" s="11">
        <f t="shared" ref="T3:T7" si="2">(G3-(F3*0.9631-3.4393))*L3*O3</f>
        <v>14.639788957882129</v>
      </c>
      <c r="U3" s="11">
        <f t="shared" ref="U3:U7" si="3">(I3-H3)*L3*P3</f>
        <v>1.7150586853769016</v>
      </c>
      <c r="V3" s="11">
        <f t="shared" ref="V3:V7" si="4">(K3-(J3*1.0882-0.0247))*L3*P3</f>
        <v>2.2587944417018022</v>
      </c>
    </row>
    <row r="4" spans="1:22" x14ac:dyDescent="0.2">
      <c r="A4" s="5" t="s">
        <v>84</v>
      </c>
      <c r="B4">
        <v>0.96317161785664795</v>
      </c>
      <c r="C4">
        <v>3.3863428601862902</v>
      </c>
      <c r="D4">
        <v>0.36144217780533899</v>
      </c>
      <c r="E4">
        <v>15.0660768314611</v>
      </c>
      <c r="F4">
        <v>6.98911817625617</v>
      </c>
      <c r="G4">
        <v>11.1337178600174</v>
      </c>
      <c r="H4">
        <v>-1.8166838093318599E-3</v>
      </c>
      <c r="I4">
        <v>0.62292619521651005</v>
      </c>
      <c r="J4">
        <v>2.3403584075887902E-2</v>
      </c>
      <c r="K4">
        <v>0.78227094307713296</v>
      </c>
      <c r="L4">
        <v>10</v>
      </c>
      <c r="M4" s="1">
        <v>0.30830000000000002</v>
      </c>
      <c r="N4" s="1">
        <v>3.6339999999999997E-2</v>
      </c>
      <c r="O4" s="1">
        <v>0.1875</v>
      </c>
      <c r="P4">
        <v>0.2873</v>
      </c>
      <c r="Q4">
        <v>0.24099999999999999</v>
      </c>
      <c r="R4" s="11">
        <f t="shared" si="0"/>
        <v>7.4706369401022865</v>
      </c>
      <c r="S4" s="11">
        <f t="shared" si="1"/>
        <v>5.3436642331385036</v>
      </c>
      <c r="T4" s="11">
        <f t="shared" si="2"/>
        <v>14.703371520872029</v>
      </c>
      <c r="U4" s="11">
        <f t="shared" si="3"/>
        <v>1.7948862914412438</v>
      </c>
      <c r="V4" s="11">
        <f t="shared" si="4"/>
        <v>2.2452585869707646</v>
      </c>
    </row>
    <row r="5" spans="1:22" x14ac:dyDescent="0.2">
      <c r="A5" s="5" t="s">
        <v>85</v>
      </c>
      <c r="B5">
        <v>0.924756441337789</v>
      </c>
      <c r="C5">
        <v>2.2718035087617698</v>
      </c>
      <c r="D5">
        <v>7.6568394372856202E-2</v>
      </c>
      <c r="E5">
        <v>14.8636572595089</v>
      </c>
      <c r="F5">
        <v>3.7699582815300601</v>
      </c>
      <c r="G5">
        <v>7.0457244281042097</v>
      </c>
      <c r="H5">
        <v>-4.57604968437354E-3</v>
      </c>
      <c r="I5">
        <v>0.60152449646332995</v>
      </c>
      <c r="J5">
        <v>8.1927888298249409E-3</v>
      </c>
      <c r="K5">
        <v>0.123461305646278</v>
      </c>
      <c r="L5">
        <v>10</v>
      </c>
      <c r="M5" s="1">
        <v>0.30830000000000002</v>
      </c>
      <c r="N5" s="1">
        <v>3.6339999999999997E-2</v>
      </c>
      <c r="O5" s="1">
        <v>0.1875</v>
      </c>
      <c r="P5">
        <v>0.2873</v>
      </c>
      <c r="Q5">
        <v>0.24099999999999999</v>
      </c>
      <c r="R5" s="11">
        <f t="shared" si="0"/>
        <v>4.1529461088681332</v>
      </c>
      <c r="S5" s="11">
        <f t="shared" si="1"/>
        <v>5.3736280935904386</v>
      </c>
      <c r="T5" s="11">
        <f t="shared" si="2"/>
        <v>12.851583013429892</v>
      </c>
      <c r="U5" s="11">
        <f t="shared" si="3"/>
        <v>1.7413268690823522</v>
      </c>
      <c r="V5" s="11">
        <f t="shared" si="4"/>
        <v>0.40005350759409636</v>
      </c>
    </row>
    <row r="6" spans="1:22" x14ac:dyDescent="0.2">
      <c r="A6" s="6" t="s">
        <v>86</v>
      </c>
      <c r="B6">
        <v>0.92285635804530697</v>
      </c>
      <c r="C6">
        <v>2.30397354251315</v>
      </c>
      <c r="D6">
        <v>9.0180668301930306E-2</v>
      </c>
      <c r="E6">
        <v>14.8684506739173</v>
      </c>
      <c r="F6">
        <v>3.8219092467074902</v>
      </c>
      <c r="G6">
        <v>7.3434708085072398</v>
      </c>
      <c r="H6">
        <v>-2.07335999074234E-3</v>
      </c>
      <c r="I6">
        <v>0.60197108286240797</v>
      </c>
      <c r="J6">
        <v>1.32425060532196E-2</v>
      </c>
      <c r="K6">
        <v>0.155851112269632</v>
      </c>
      <c r="L6">
        <v>10</v>
      </c>
      <c r="M6" s="1">
        <v>0.30830000000000002</v>
      </c>
      <c r="N6" s="1">
        <v>3.6339999999999997E-2</v>
      </c>
      <c r="O6" s="1">
        <v>0.1875</v>
      </c>
      <c r="P6">
        <v>0.2873</v>
      </c>
      <c r="Q6">
        <v>0.24099999999999999</v>
      </c>
      <c r="R6" s="11">
        <f t="shared" si="0"/>
        <v>4.2579842797143606</v>
      </c>
      <c r="S6" s="11">
        <f t="shared" si="1"/>
        <v>5.3704233200406257</v>
      </c>
      <c r="T6" s="11">
        <f t="shared" si="2"/>
        <v>13.316043774381106</v>
      </c>
      <c r="U6" s="11">
        <f t="shared" si="3"/>
        <v>1.7354196843171008</v>
      </c>
      <c r="V6" s="11">
        <f t="shared" si="4"/>
        <v>0.47732199316537544</v>
      </c>
    </row>
    <row r="7" spans="1:22" x14ac:dyDescent="0.2">
      <c r="A7" s="6" t="s">
        <v>87</v>
      </c>
      <c r="B7">
        <v>0.98171167214656196</v>
      </c>
      <c r="C7">
        <v>2.4879748375694701</v>
      </c>
      <c r="D7">
        <v>0.105692682607333</v>
      </c>
      <c r="E7">
        <v>15.134808920968901</v>
      </c>
      <c r="F7">
        <v>5.3973991099466403</v>
      </c>
      <c r="G7">
        <v>8.8650487500822894</v>
      </c>
      <c r="H7">
        <v>-2.8460507908092802E-3</v>
      </c>
      <c r="I7">
        <v>0.59249238089789602</v>
      </c>
      <c r="J7">
        <v>0.130256227622183</v>
      </c>
      <c r="K7">
        <v>0.286199997760611</v>
      </c>
      <c r="L7">
        <v>10</v>
      </c>
      <c r="M7" s="1">
        <v>0.30830000000000002</v>
      </c>
      <c r="N7" s="1">
        <v>3.6339999999999997E-2</v>
      </c>
      <c r="O7" s="1">
        <v>0.1875</v>
      </c>
      <c r="P7">
        <v>0.2873</v>
      </c>
      <c r="Q7">
        <v>0.24099999999999999</v>
      </c>
      <c r="R7" s="11">
        <f t="shared" si="0"/>
        <v>4.6438093389988264</v>
      </c>
      <c r="S7" s="11">
        <f t="shared" si="1"/>
        <v>5.4615808410205933</v>
      </c>
      <c r="T7" s="11">
        <f t="shared" si="2"/>
        <v>13.323963126173776</v>
      </c>
      <c r="U7" s="11">
        <f t="shared" si="3"/>
        <v>1.71040731424165</v>
      </c>
      <c r="V7" s="11">
        <f t="shared" si="4"/>
        <v>0.48598280588696113</v>
      </c>
    </row>
    <row r="10" spans="1:22" x14ac:dyDescent="0.2">
      <c r="R10" t="s">
        <v>98</v>
      </c>
      <c r="S10" t="s">
        <v>99</v>
      </c>
      <c r="T10" t="s">
        <v>100</v>
      </c>
      <c r="U10" t="s">
        <v>101</v>
      </c>
      <c r="V10" t="s">
        <v>102</v>
      </c>
    </row>
    <row r="11" spans="1:22" x14ac:dyDescent="0.2">
      <c r="Q11" s="5" t="s">
        <v>82</v>
      </c>
      <c r="R11" s="12">
        <f>B2*$L2</f>
        <v>7.4137811878749602</v>
      </c>
      <c r="S11" s="12">
        <f>D2*$L2</f>
        <v>0.8983887063698901</v>
      </c>
      <c r="T11" s="12">
        <f>F2*$L2</f>
        <v>37.409680954579599</v>
      </c>
      <c r="U11" s="12">
        <f>H2*$L2</f>
        <v>-2.65305478645654E-2</v>
      </c>
      <c r="V11" s="12">
        <f>J2*$L2</f>
        <v>0.14307225402618601</v>
      </c>
    </row>
    <row r="12" spans="1:22" x14ac:dyDescent="0.2">
      <c r="Q12" s="5" t="s">
        <v>83</v>
      </c>
      <c r="R12" s="12">
        <f t="shared" ref="R12:R13" si="5">B3*$L3</f>
        <v>8.3595913229190497</v>
      </c>
      <c r="S12" s="12">
        <f t="shared" ref="S12:S13" si="6">D3*$L3</f>
        <v>0.74191562924864707</v>
      </c>
      <c r="T12" s="12">
        <f t="shared" ref="T12:T13" si="7">F3*$L3</f>
        <v>40.479972738596402</v>
      </c>
      <c r="U12" s="12">
        <f t="shared" ref="U12:U13" si="8">H3*$L3</f>
        <v>-1.55982296034738E-2</v>
      </c>
      <c r="V12" s="12">
        <f t="shared" ref="V12:V13" si="9">J3*$L3</f>
        <v>0.10371072767409101</v>
      </c>
    </row>
    <row r="13" spans="1:22" x14ac:dyDescent="0.2">
      <c r="Q13" s="5" t="s">
        <v>84</v>
      </c>
      <c r="R13" s="12">
        <f t="shared" si="5"/>
        <v>9.6317161785664798</v>
      </c>
      <c r="S13" s="12">
        <f t="shared" si="6"/>
        <v>3.6144217780533898</v>
      </c>
      <c r="T13" s="12">
        <f t="shared" si="7"/>
        <v>69.8911817625617</v>
      </c>
      <c r="U13" s="12">
        <f t="shared" si="8"/>
        <v>-1.81668380933186E-2</v>
      </c>
      <c r="V13" s="12">
        <f t="shared" si="9"/>
        <v>0.23403584075887901</v>
      </c>
    </row>
    <row r="14" spans="1:22" x14ac:dyDescent="0.2">
      <c r="Q14" s="5" t="s">
        <v>85</v>
      </c>
    </row>
    <row r="15" spans="1:22" x14ac:dyDescent="0.2">
      <c r="Q15" s="6" t="s">
        <v>86</v>
      </c>
    </row>
    <row r="16" spans="1:22" x14ac:dyDescent="0.2">
      <c r="Q16" s="6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数据处理</vt:lpstr>
      <vt:lpstr>海水浓度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2020-11-21T09:07:14Z</dcterms:modified>
</cp:coreProperties>
</file>