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drawings/drawing8.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mc:AlternateContent xmlns:mc="http://schemas.openxmlformats.org/markup-compatibility/2006">
    <mc:Choice Requires="x15">
      <x15ac:absPath xmlns:x15ac="http://schemas.microsoft.com/office/spreadsheetml/2010/11/ac" url="C:\Users\asmit\Downloads\"/>
    </mc:Choice>
  </mc:AlternateContent>
  <xr:revisionPtr revIDLastSave="0" documentId="13_ncr:1_{D53229CD-633A-4705-83CD-85F20B3C90CA}" xr6:coauthVersionLast="47" xr6:coauthVersionMax="47" xr10:uidLastSave="{00000000-0000-0000-0000-000000000000}"/>
  <bookViews>
    <workbookView xWindow="-108" yWindow="-108" windowWidth="23256" windowHeight="12456" activeTab="7" xr2:uid="{00000000-000D-0000-FFFF-FFFF00000000}"/>
  </bookViews>
  <sheets>
    <sheet name="combo chart" sheetId="3" r:id="rId1"/>
    <sheet name="waterfall chart" sheetId="4" r:id="rId2"/>
    <sheet name="pie chart" sheetId="5" r:id="rId3"/>
    <sheet name="Map Chart" sheetId="6" r:id="rId4"/>
    <sheet name="Top 5" sheetId="8" r:id="rId5"/>
    <sheet name="kpi" sheetId="10" r:id="rId6"/>
    <sheet name="kpi YoY" sheetId="11" r:id="rId7"/>
    <sheet name="Sheet10" sheetId="12" r:id="rId8"/>
    <sheet name="Data" sheetId="1" r:id="rId9"/>
    <sheet name="layout" sheetId="2" r:id="rId10"/>
  </sheets>
  <definedNames>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 Chart'!$E$3</definedName>
    <definedName name="_xlchart.v5.11" hidden="1">'Map Chart'!$E$4:$E$53</definedName>
    <definedName name="_xlchart.v5.12" hidden="1">'Map Chart'!$F$3</definedName>
    <definedName name="_xlchart.v5.13" hidden="1">'Map Chart'!$F$4:$F$53</definedName>
    <definedName name="_xlchart.v5.3" hidden="1">'Map Chart'!$E$3</definedName>
    <definedName name="_xlchart.v5.4" hidden="1">'Map Chart'!$E$4:$E$53</definedName>
    <definedName name="_xlchart.v5.5" hidden="1">'Map Chart'!$F$3</definedName>
    <definedName name="_xlchart.v5.6" hidden="1">'Map Chart'!$F$4:$F$53</definedName>
    <definedName name="Slicer_Region">#N/A</definedName>
    <definedName name="Slicer_Segment">#N/A</definedName>
    <definedName name="Slicer_Year">#N/A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B11" i="2" l="1"/>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J10" i="11"/>
  <c r="K10" i="11"/>
  <c r="I10" i="11"/>
  <c r="L10" i="11"/>
  <c r="H10" i="11"/>
  <c r="F17" i="10"/>
  <c r="O17" i="10"/>
  <c r="I17" i="10"/>
  <c r="Q10" i="10"/>
  <c r="L17" i="10"/>
  <c r="B17" i="10"/>
  <c r="A1" i="12"/>
  <c r="A1" i="12" a="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<sst xmlns="http://schemas.openxmlformats.org/spreadsheetml/2006/main" count="130151" uniqueCount="10963">
  <si>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</si>
  <si>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</si>
  <si>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</si>
  <si>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</si>
  <si>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</si>
  <si>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</si>
  <si>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</si>
  <si>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</si>
  <si>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</si>
  <si>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</si>
  <si>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</si>
  <si>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</si>
  <si>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</si>
  <si>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</si>
  <si>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</si>
  <si>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</si>
  <si>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</si>
  <si>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</si>
  <si>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</si>
  <si>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</si>
  <si>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</si>
  <si>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</si>
  <si>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</si>
  <si>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</si>
  <si>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</si>
  <si>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</si>
  <si>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</si>
  <si>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</si>
  <si>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</si>
  <si>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</si>
  <si>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</si>
  <si>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</si>
  <si>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</si>
  <si>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</si>
  <si>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</si>
  <si>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</si>
  <si>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</si>
  <si>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</si>
  <si>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</si>
  <si>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</si>
  <si>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</si>
  <si>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</si>
  <si>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</si>
  <si>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</si>
  <si>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</si>
  <si>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</si>
  <si>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</si>
  <si>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</si>
  <si>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</si>
  <si>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</si>
  <si>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</si>
  <si>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</si>
  <si>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</si>
  <si>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</si>
  <si>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</si>
  <si>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</si>
  <si>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</si>
  <si>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</si>
  <si>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</si>
  <si>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</si>
  <si>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</si>
  <si>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</si>
  <si>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</si>
  <si>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</si>
  <si>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</si>
  <si>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</si>
  <si>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</si>
  <si>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</si>
  <si>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</si>
  <si>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</si>
  <si>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</si>
  <si>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</si>
  <si>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</si>
  <si>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</si>
  <si>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</si>
  <si>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</si>
  <si>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</si>
  <si>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</si>
  <si>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</si>
  <si>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</si>
  <si>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</si>
  <si>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</si>
  <si>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</si>
  <si>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</si>
  <si>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</si>
  <si>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</si>
  <si>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</si>
  <si>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</si>
  <si>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</si>
  <si>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</si>
  <si>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</si>
  <si>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</si>
  <si>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</si>
  <si>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</si>
  <si>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</si>
  <si>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</si>
  <si>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</si>
  <si>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</si>
  <si>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</si>
  <si>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</si>
  <si>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</si>
  <si>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</si>
  <si>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</si>
  <si>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</si>
  <si>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</si>
  <si>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</si>
  <si>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</si>
  <si>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</si>
  <si>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</si>
  <si>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</si>
  <si>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</si>
  <si>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</si>
  <si>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</si>
  <si>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</si>
  <si>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</si>
  <si>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</si>
  <si>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</si>
  <si>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</si>
  <si>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</si>
  <si>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</si>
  <si>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</si>
  <si>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</si>
  <si>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</si>
  <si>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</si>
  <si>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</si>
  <si>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</si>
  <si>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</si>
  <si>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</si>
  <si>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</si>
  <si>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</si>
  <si>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</si>
  <si>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</si>
  <si>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</si>
  <si>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</si>
  <si>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</si>
  <si>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</si>
  <si>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</si>
  <si>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</si>
  <si>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</si>
  <si>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</si>
  <si>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</si>
  <si>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</si>
  <si>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</si>
  <si>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</si>
  <si>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</si>
  <si>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</si>
  <si>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</si>
  <si>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</si>
  <si>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</si>
  <si>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</si>
  <si>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</si>
  <si>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</si>
  <si>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</si>
  <si>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</si>
  <si>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</si>
  <si>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</si>
  <si>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</si>
  <si>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</si>
  <si>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</si>
  <si>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</si>
  <si>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</si>
  <si>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</si>
  <si>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</si>
  <si>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</si>
  <si>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</si>
  <si>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</si>
  <si>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</si>
  <si>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</si>
  <si>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</si>
  <si>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</si>
  <si>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</si>
  <si>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</si>
  <si>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</si>
  <si>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</si>
  <si>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</si>
  <si>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</si>
  <si>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</si>
  <si>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</si>
  <si>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</si>
  <si>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</si>
  <si>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</si>
  <si>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</si>
  <si>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</si>
  <si>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</si>
  <si>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</si>
  <si>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</si>
  <si>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</si>
  <si>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</si>
  <si>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</si>
  <si>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</si>
  <si>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</si>
  <si>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</si>
  <si>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</si>
  <si>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</si>
  <si>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</si>
  <si>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</si>
  <si>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</si>
  <si>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</si>
  <si>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</si>
  <si>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</si>
  <si>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</si>
  <si>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</si>
  <si>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</si>
  <si>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</si>
  <si>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</si>
  <si>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</si>
  <si>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</si>
  <si>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</si>
  <si>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</si>
  <si>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</si>
  <si>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</si>
  <si>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</si>
  <si>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</si>
  <si>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</si>
  <si>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</si>
  <si>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</si>
  <si>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</si>
  <si>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</si>
  <si>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</si>
  <si>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</si>
  <si>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</si>
  <si>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</si>
  <si>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</si>
  <si>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</si>
  <si>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</si>
  <si>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</si>
  <si>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</si>
  <si>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</si>
  <si>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</si>
  <si>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</si>
  <si>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</si>
  <si>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</si>
  <si>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</si>
  <si>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</si>
  <si>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</si>
  <si>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</si>
  <si>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</si>
  <si>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</si>
  <si>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</si>
  <si>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</si>
  <si>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</si>
  <si>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</si>
  <si>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</si>
  <si>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</si>
  <si>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</si>
  <si>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</si>
  <si>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</si>
  <si>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</si>
  <si>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</si>
  <si>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</si>
  <si>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</si>
  <si>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</si>
  <si>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</si>
  <si>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</si>
  <si>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</si>
  <si>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</si>
  <si>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</si>
  <si>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</si>
  <si>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</si>
  <si>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</si>
  <si>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</si>
  <si>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</si>
  <si>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</si>
  <si>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</si>
  <si>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</si>
  <si>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</si>
  <si>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</si>
  <si>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</si>
  <si>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</si>
  <si>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</si>
  <si>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</si>
  <si>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</si>
  <si>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</si>
  <si>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</si>
  <si>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</si>
  <si>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</si>
  <si>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</si>
  <si>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</si>
  <si>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</si>
  <si>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</si>
  <si>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</si>
  <si>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</si>
  <si>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</si>
  <si>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</si>
  <si>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</si>
  <si>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</si>
  <si>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</si>
  <si>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</si>
  <si>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</si>
  <si>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</si>
  <si>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</si>
  <si>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</si>
  <si>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</si>
  <si>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</si>
  <si>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</si>
  <si>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</si>
  <si>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</si>
  <si>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</si>
  <si>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</si>
  <si>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</si>
  <si>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</si>
  <si>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</si>
  <si>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</si>
  <si>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</si>
  <si>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</si>
  <si>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</si>
  <si>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</si>
  <si>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</si>
  <si>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</si>
  <si>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</si>
  <si>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</si>
  <si>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</si>
  <si>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</si>
  <si>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</si>
  <si>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</si>
  <si>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</si>
  <si>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</si>
  <si>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</si>
  <si>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</si>
  <si>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</si>
  <si>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</si>
  <si>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</si>
  <si>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</si>
  <si>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</si>
  <si>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</si>
  <si>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</si>
  <si>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</si>
  <si>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</si>
  <si>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</si>
  <si>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</si>
  <si>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</si>
  <si>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</si>
  <si>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</si>
  <si>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</si>
  <si>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</si>
  <si>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</si>
  <si>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</si>
  <si>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</si>
  <si>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</si>
  <si>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</si>
  <si>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</si>
  <si>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</si>
  <si>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</si>
  <si>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</si>
  <si>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</si>
  <si>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</si>
  <si>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</si>
  <si>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</si>
  <si>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</si>
  <si>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</si>
  <si>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</si>
  <si>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</si>
  <si>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</si>
  <si>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</si>
  <si>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</si>
  <si>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</si>
  <si>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</si>
  <si>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</si>
  <si>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</si>
  <si>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</si>
  <si>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</si>
  <si>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</si>
  <si>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</si>
  <si>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</si>
  <si>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</si>
  <si>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</si>
  <si>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</si>
  <si>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</si>
  <si>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</si>
  <si>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</si>
  <si>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</si>
  <si>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</si>
  <si>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</si>
  <si>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</si>
  <si>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</si>
  <si>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</si>
  <si>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</si>
  <si>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</si>
  <si>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</si>
  <si>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</si>
  <si>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</si>
  <si>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</si>
  <si>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</si>
  <si>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</si>
  <si>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</si>
  <si>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</si>
  <si>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</si>
  <si>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</si>
  <si>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</si>
  <si>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</si>
  <si>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</si>
  <si>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</si>
  <si>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</si>
  <si>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</si>
  <si>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</si>
  <si>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</si>
  <si>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</si>
  <si>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</si>
  <si>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</si>
  <si>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</si>
  <si>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</si>
  <si>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</si>
  <si>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</si>
  <si>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</si>
  <si>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</si>
  <si>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</si>
  <si>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</si>
  <si>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</si>
  <si>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</si>
  <si>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</si>
  <si>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</si>
  <si>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</si>
  <si>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</si>
  <si>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</si>
  <si>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</si>
  <si>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</si>
  <si>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</si>
  <si>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</si>
  <si>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</si>
  <si>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</si>
  <si>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</si>
  <si>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</si>
  <si>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</si>
  <si>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</si>
  <si>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</si>
  <si>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</si>
  <si>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</si>
  <si>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</si>
  <si>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</si>
  <si>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</si>
  <si>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</si>
  <si>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</si>
  <si>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</si>
  <si>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</si>
  <si>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</si>
  <si>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</si>
  <si>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</si>
  <si>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</si>
  <si>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</si>
  <si>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</si>
  <si>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</si>
  <si>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</si>
  <si>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</si>
  <si>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</si>
  <si>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</si>
  <si>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</si>
  <si>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</si>
  <si>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</si>
  <si>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</si>
  <si>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</si>
  <si>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</si>
  <si>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</si>
  <si>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</si>
  <si>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</si>
  <si>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</si>
  <si>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</si>
  <si>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</si>
  <si>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</si>
  <si>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</si>
  <si>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</si>
  <si>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</si>
  <si>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</si>
  <si>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</si>
  <si>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</si>
  <si>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</si>
  <si>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</si>
  <si>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</si>
  <si>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</si>
  <si>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</si>
  <si>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</si>
  <si>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</si>
  <si>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</si>
  <si>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</si>
  <si>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</si>
  <si>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</si>
  <si>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</si>
  <si>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</si>
  <si>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</si>
  <si>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</si>
  <si>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</si>
  <si>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</si>
  <si>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</si>
  <si>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</si>
  <si>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</si>
  <si>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</si>
  <si>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</si>
  <si>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</si>
  <si>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</si>
  <si>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</si>
  <si>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</si>
  <si>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</si>
  <si>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</si>
  <si>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</si>
  <si>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</si>
  <si>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</si>
  <si>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</si>
  <si>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</si>
  <si>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</si>
  <si>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</si>
  <si>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</si>
  <si>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</si>
  <si>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</si>
  <si>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</si>
  <si>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</si>
  <si>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</si>
  <si>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</si>
  <si>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</si>
  <si>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</si>
  <si>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</si>
  <si>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</si>
  <si>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</si>
  <si>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</si>
  <si>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</si>
  <si>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</si>
  <si>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</si>
  <si>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</si>
  <si>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</si>
  <si>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</si>
  <si>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</si>
  <si>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</si>
  <si>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</si>
  <si>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</si>
  <si>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</si>
  <si>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</si>
  <si>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</si>
  <si>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</si>
  <si>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</si>
  <si>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</si>
  <si>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</si>
  <si>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</si>
  <si>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</si>
  <si>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</si>
  <si>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</si>
  <si>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</si>
  <si>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</si>
  <si>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</si>
  <si>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</si>
  <si>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</si>
  <si>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</si>
  <si>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</si>
  <si>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</si>
  <si>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</si>
  <si>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</si>
  <si>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</si>
  <si>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</si>
  <si>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</si>
  <si>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</si>
  <si>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</si>
  <si>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</si>
  <si>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</si>
  <si>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</si>
  <si>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</si>
  <si>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</si>
  <si>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</si>
  <si>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</si>
  <si>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</si>
  <si>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</si>
  <si>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</si>
  <si>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</si>
  <si>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</si>
  <si>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</si>
  <si>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</si>
  <si>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</si>
  <si>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</si>
  <si>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</si>
  <si>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</si>
  <si>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</si>
  <si>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</si>
  <si>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</si>
  <si>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</si>
  <si>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</si>
  <si>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</si>
  <si>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</si>
  <si>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</si>
  <si>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</si>
  <si>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</si>
  <si>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</si>
  <si>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</si>
  <si>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</si>
  <si>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</si>
  <si>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</si>
  <si>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</si>
  <si>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</si>
  <si>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</si>
  <si>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</si>
  <si>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</si>
  <si>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</si>
  <si>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</si>
  <si>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</si>
  <si>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</si>
  <si>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</si>
  <si>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</si>
  <si>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</si>
  <si>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</si>
  <si>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</si>
  <si>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</si>
  <si>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</si>
  <si>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</si>
  <si>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</si>
  <si>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</si>
  <si>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</si>
  <si>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</si>
  <si>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</si>
  <si>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</si>
  <si>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</si>
  <si>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</si>
  <si>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</si>
  <si>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</si>
  <si>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</si>
  <si>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</si>
  <si>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</si>
  <si>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</si>
  <si>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</si>
  <si>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</si>
  <si>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</si>
  <si>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</si>
  <si>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</si>
  <si>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</si>
  <si>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</si>
  <si>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</si>
  <si>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</si>
  <si>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</si>
  <si>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</si>
  <si>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</si>
  <si>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</si>
  <si>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</si>
  <si>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</si>
  <si>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</si>
  <si>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</si>
  <si>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</si>
  <si>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</si>
  <si>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</si>
  <si>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</si>
  <si>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</si>
  <si>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</si>
  <si>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</si>
  <si>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</si>
  <si>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</si>
  <si>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</si>
  <si>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</si>
  <si>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</si>
  <si>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</si>
  <si>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</si>
  <si>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</si>
  <si>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</si>
  <si>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</si>
  <si>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</si>
  <si>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</si>
  <si>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</si>
  <si>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</si>
  <si>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</si>
  <si>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</si>
  <si>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</si>
  <si>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</si>
  <si>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</si>
  <si>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</si>
  <si>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</si>
  <si>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</si>
  <si>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</si>
  <si>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</si>
  <si>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</si>
  <si>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</si>
  <si>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</si>
  <si>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</si>
  <si>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</si>
  <si>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</si>
  <si>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</si>
  <si>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</si>
  <si>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</si>
  <si>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</si>
  <si>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</si>
  <si>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</si>
  <si>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</si>
  <si>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</si>
  <si>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</si>
  <si>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</si>
  <si>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</si>
  <si>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</si>
  <si>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</si>
  <si>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</si>
  <si>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</si>
  <si>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</si>
  <si>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</si>
  <si>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</si>
  <si>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</si>
  <si>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</si>
  <si>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</si>
  <si>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</si>
  <si>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</si>
  <si>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</si>
  <si>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</si>
  <si>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</si>
  <si>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</si>
  <si>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</si>
  <si>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</si>
  <si>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</si>
  <si>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</si>
  <si>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</si>
  <si>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</si>
  <si>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</si>
  <si>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</si>
  <si>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</si>
  <si>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</si>
  <si>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</si>
  <si>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</si>
  <si>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</si>
  <si>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</si>
  <si>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</si>
  <si>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</si>
  <si>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</si>
  <si>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</si>
  <si>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</si>
  <si>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</si>
  <si>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</si>
  <si>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</si>
  <si>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</si>
  <si>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</si>
  <si>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</si>
  <si>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</si>
  <si>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</si>
  <si>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</si>
  <si>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</si>
  <si>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</si>
  <si>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</si>
  <si>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</si>
  <si>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</si>
  <si>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</si>
  <si>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</si>
  <si>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</si>
  <si>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</si>
  <si>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</si>
  <si>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</si>
  <si>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</si>
  <si>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</si>
  <si>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</si>
  <si>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</si>
  <si>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</si>
  <si>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</si>
  <si>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</si>
  <si>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</si>
  <si>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</si>
  <si>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</si>
  <si>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</si>
  <si>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</si>
  <si>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</si>
  <si>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</si>
  <si>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</si>
  <si>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</si>
  <si>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</si>
  <si>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</si>
  <si>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</si>
  <si>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</si>
  <si>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</si>
  <si>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</si>
  <si>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</si>
  <si>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</si>
  <si>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</si>
  <si>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</si>
  <si>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</si>
  <si>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</si>
  <si>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</si>
  <si>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</si>
  <si>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</si>
  <si>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</si>
  <si>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</si>
  <si>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</si>
  <si>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</si>
  <si>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</si>
  <si>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</si>
  <si>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</si>
  <si>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</si>
  <si>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</si>
  <si>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</si>
  <si>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</si>
  <si>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</si>
  <si>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</si>
  <si>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</si>
  <si>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</si>
  <si>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</si>
  <si>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</si>
  <si>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</si>
  <si>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</si>
  <si>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</si>
  <si>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</si>
  <si>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</si>
  <si>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</si>
  <si>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</si>
  <si>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</si>
  <si>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</si>
  <si>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</si>
  <si>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</si>
  <si>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</si>
  <si>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</si>
  <si>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</si>
  <si>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</si>
  <si>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</si>
  <si>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</si>
  <si>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</si>
  <si>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</si>
  <si>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</si>
  <si>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</si>
  <si>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</si>
  <si>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</si>
  <si>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</si>
  <si>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</si>
  <si>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</si>
  <si>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</si>
  <si>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</si>
  <si>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</si>
  <si>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</si>
  <si>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</si>
  <si>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</si>
  <si>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</si>
  <si>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</si>
  <si>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</si>
  <si>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</si>
  <si>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</si>
  <si>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</si>
  <si>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</si>
  <si>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</si>
  <si>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</si>
  <si>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</si>
  <si>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</si>
  <si>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</si>
  <si>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</si>
  <si>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</si>
  <si>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</si>
  <si>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</si>
  <si>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</si>
  <si>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</si>
  <si>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</si>
  <si>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</si>
  <si>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</si>
  <si>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</si>
  <si>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</si>
  <si>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</si>
  <si>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</si>
  <si>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</si>
  <si>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</si>
  <si>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</si>
  <si>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</si>
  <si>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</si>
  <si>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</si>
  <si>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</si>
  <si>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</si>
  <si>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</si>
  <si>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</si>
  <si>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</si>
  <si>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</si>
  <si>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</si>
  <si>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</si>
  <si>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</si>
  <si>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</si>
  <si>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</si>
  <si>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</si>
  <si>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</si>
  <si>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</si>
  <si>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</si>
  <si>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</si>
  <si>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</si>
  <si>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</si>
  <si>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</si>
  <si>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</si>
  <si>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</si>
  <si>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</si>
  <si>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</si>
  <si>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</si>
  <si>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</si>
  <si>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</si>
  <si>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</si>
  <si>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</si>
  <si>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</si>
  <si>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</si>
  <si>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</si>
  <si>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</si>
  <si>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</si>
  <si>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</si>
  <si>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</si>
  <si>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</si>
  <si>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</si>
  <si>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</si>
  <si>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</si>
  <si>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</si>
  <si>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</si>
  <si>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</si>
  <si>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</si>
  <si>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</si>
  <si>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</si>
  <si>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</si>
  <si>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</si>
  <si>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</si>
  <si>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</si>
  <si>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</si>
  <si>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</si>
  <si>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</si>
  <si>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</si>
  <si>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</si>
  <si>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</si>
  <si>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</si>
  <si>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</si>
  <si>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</si>
  <si>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</si>
  <si>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</si>
  <si>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</si>
  <si>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</si>
  <si>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</si>
  <si>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</si>
  <si>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</si>
  <si>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</si>
  <si>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</si>
  <si>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</si>
  <si>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</si>
  <si>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</si>
  <si>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</si>
  <si>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</si>
  <si>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</si>
  <si>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</si>
  <si>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</si>
  <si>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</si>
  <si>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</si>
  <si>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</si>
  <si>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</si>
  <si>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</si>
  <si>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</si>
  <si>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</si>
  <si>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</si>
  <si>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</si>
  <si>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</si>
  <si>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</si>
  <si>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</si>
  <si>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</si>
  <si>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</si>
  <si>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</si>
  <si>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</si>
  <si>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</si>
  <si>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</si>
  <si>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</si>
  <si>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</si>
  <si>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</si>
  <si>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</si>
  <si>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</si>
  <si>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</si>
  <si>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</si>
  <si>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</si>
  <si>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</si>
  <si>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</si>
  <si>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</si>
  <si>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</si>
  <si>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</si>
  <si>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</si>
  <si>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</si>
  <si>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</si>
  <si>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</si>
  <si>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</si>
  <si>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</si>
  <si>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</si>
  <si>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</si>
  <si>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</si>
  <si>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</si>
  <si>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</si>
  <si>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</si>
  <si>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</si>
  <si>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</si>
  <si>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</si>
  <si>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</si>
  <si>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</si>
  <si>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</si>
  <si>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</si>
  <si>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</si>
  <si>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</si>
  <si>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</si>
  <si>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</si>
  <si>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</si>
  <si>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</si>
  <si>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</si>
  <si>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</si>
  <si>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</si>
  <si>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</si>
  <si>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</si>
  <si>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</si>
  <si>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</si>
  <si>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</si>
  <si>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</si>
  <si>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</si>
  <si>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</si>
  <si>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</si>
  <si>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</si>
  <si>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</si>
  <si>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</si>
  <si>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</si>
  <si>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</si>
  <si>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</si>
  <si>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</si>
  <si>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</si>
  <si>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</si>
  <si>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</si>
  <si>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</si>
  <si>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</si>
  <si>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</si>
  <si>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</si>
  <si>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</si>
  <si>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</si>
  <si>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</si>
  <si>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</si>
  <si>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</si>
  <si>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</si>
  <si>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</si>
  <si>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</si>
  <si>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</si>
  <si>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</si>
  <si>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</si>
  <si>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</si>
  <si>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</si>
  <si>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</si>
  <si>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</si>
  <si>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</si>
  <si>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</si>
  <si>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</si>
  <si>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</si>
  <si>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</si>
  <si>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</si>
  <si>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</si>
  <si>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</si>
  <si>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</si>
  <si>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</si>
  <si>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</si>
  <si>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</si>
  <si>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</si>
  <si>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</si>
  <si>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</si>
  <si>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</si>
  <si>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</si>
  <si>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</si>
  <si>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</si>
  <si>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</si>
  <si>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</si>
  <si>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</si>
  <si>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</si>
  <si>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</si>
  <si>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</si>
  <si>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</si>
  <si>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</si>
  <si>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</si>
  <si>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</si>
  <si>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</si>
  <si>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</si>
  <si>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</si>
  <si>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</si>
  <si>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</si>
  <si>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</si>
  <si>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</si>
  <si>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</si>
  <si>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</si>
  <si>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</si>
  <si>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</si>
  <si>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</si>
  <si>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</si>
  <si>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</si>
  <si>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</si>
  <si>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</si>
  <si>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</si>
  <si>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</si>
  <si>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</si>
  <si>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</si>
  <si>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</si>
  <si>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</si>
  <si>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</si>
  <si>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</si>
  <si>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</si>
  <si>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</si>
  <si>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</si>
  <si>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</si>
  <si>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</si>
  <si>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</si>
  <si>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</si>
  <si>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</si>
  <si>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</si>
  <si>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</si>
  <si>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</si>
  <si>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</si>
  <si>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</si>
  <si>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</si>
  <si>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</si>
  <si>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</si>
  <si>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</si>
  <si>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</si>
  <si>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</si>
  <si>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</si>
  <si>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</si>
  <si>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</si>
  <si>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</si>
  <si>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</si>
  <si>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</si>
  <si>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</si>
  <si>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</si>
  <si>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</si>
  <si>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</si>
  <si>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</si>
  <si>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</si>
  <si>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</si>
  <si>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</si>
  <si>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</si>
  <si>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</si>
  <si>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</si>
  <si>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</si>
  <si>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</si>
  <si>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</si>
  <si>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</si>
  <si>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</si>
  <si>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</si>
  <si>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</si>
  <si>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</si>
  <si>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</si>
  <si>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</si>
  <si>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</si>
  <si>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</si>
  <si>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</si>
  <si>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</si>
  <si>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</si>
  <si>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</si>
  <si>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</si>
  <si>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</si>
  <si>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</si>
  <si>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</si>
  <si>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</si>
  <si>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</si>
  <si>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</si>
  <si>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</si>
  <si>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</si>
  <si>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</si>
  <si>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</si>
  <si>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</si>
  <si>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</si>
  <si>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</si>
  <si>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</si>
  <si>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</si>
  <si>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</si>
  <si>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</si>
  <si>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</si>
  <si>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</si>
  <si>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</si>
  <si>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</si>
  <si>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</si>
  <si>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</si>
  <si>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</si>
  <si>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</si>
  <si>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</si>
  <si>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</si>
  <si>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</si>
  <si>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</si>
  <si>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</si>
  <si>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</si>
  <si>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</si>
  <si>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</si>
  <si>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</si>
  <si>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</si>
  <si>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</si>
  <si>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</si>
  <si>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</si>
  <si>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</si>
  <si>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</si>
  <si>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</si>
  <si>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</si>
  <si>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</si>
  <si>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</si>
  <si>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</si>
  <si>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</si>
  <si>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</si>
  <si>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</si>
  <si>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</si>
  <si>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</si>
  <si>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</si>
  <si>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</si>
  <si>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</si>
  <si>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</si>
  <si>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</si>
  <si>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</si>
  <si>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</si>
  <si>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</si>
  <si>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</si>
  <si>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</si>
  <si>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</si>
  <si>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</si>
  <si>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</si>
  <si>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</si>
  <si>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</si>
  <si>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</si>
  <si>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</si>
  <si>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</si>
  <si>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</si>
  <si>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</si>
  <si>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</si>
  <si>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</si>
  <si>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</si>
  <si>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</si>
  <si>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</si>
  <si>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</si>
  <si>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</si>
  <si>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</si>
  <si>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</si>
  <si>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</si>
  <si>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</si>
  <si>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</si>
  <si>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</si>
  <si>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</si>
  <si>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</si>
  <si>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</si>
  <si>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</si>
  <si>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</si>
  <si>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</si>
  <si>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</si>
  <si>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</si>
  <si>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</si>
  <si>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</si>
  <si>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</si>
  <si>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</si>
  <si>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</si>
  <si>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</si>
  <si>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</si>
  <si>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</si>
  <si>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</si>
  <si>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</si>
  <si>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</si>
  <si>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</si>
  <si>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</si>
  <si>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</si>
  <si>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</si>
  <si>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</si>
  <si>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</si>
  <si>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</si>
  <si>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</si>
  <si>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</si>
  <si>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</si>
  <si>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</si>
  <si>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</si>
  <si>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</si>
  <si>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</si>
  <si>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</si>
  <si>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</si>
  <si>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</si>
  <si>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</si>
  <si>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</si>
  <si>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</si>
  <si>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</si>
  <si>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</si>
  <si>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</si>
  <si>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</si>
  <si>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</si>
  <si>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</si>
  <si>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</si>
  <si>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</si>
  <si>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</si>
  <si>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</si>
  <si>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</si>
  <si>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</si>
  <si>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</si>
  <si>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</si>
  <si>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</si>
  <si>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</si>
  <si>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</si>
  <si>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</si>
  <si>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</si>
  <si>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</si>
  <si>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</si>
  <si>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</si>
  <si>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</si>
  <si>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</si>
  <si>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</si>
  <si>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</si>
  <si>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</si>
  <si>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</si>
  <si>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</si>
  <si>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</si>
  <si>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</si>
  <si>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</si>
  <si>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</si>
  <si>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</si>
  <si>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</si>
  <si>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</si>
  <si>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</si>
  <si>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</si>
  <si>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</si>
  <si>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</si>
  <si>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</si>
  <si>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</si>
  <si>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</si>
  <si>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</si>
  <si>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</si>
  <si>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</si>
  <si>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</si>
  <si>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</si>
  <si>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</si>
  <si>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</si>
  <si>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</si>
  <si>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</si>
  <si>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</si>
  <si>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</si>
  <si>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</si>
  <si>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</si>
  <si>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</si>
  <si>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</si>
  <si>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</si>
  <si>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</si>
  <si>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</si>
  <si>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</si>
  <si>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</si>
  <si>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</si>
  <si>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</si>
  <si>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</si>
  <si>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</si>
  <si>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</si>
  <si>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</si>
  <si>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</si>
  <si>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</si>
  <si>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</si>
  <si>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</si>
  <si>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</si>
  <si>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</si>
  <si>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</si>
  <si>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</si>
  <si>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</si>
  <si>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</si>
  <si>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</si>
  <si>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</si>
  <si>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</si>
  <si>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</si>
  <si>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</si>
  <si>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</si>
  <si>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</si>
  <si>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</si>
  <si>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</si>
  <si>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</si>
  <si>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</si>
  <si>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</si>
  <si>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</si>
  <si>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</si>
  <si>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</si>
  <si>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</si>
  <si>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</si>
  <si>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</si>
  <si>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</si>
  <si>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</si>
  <si>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</si>
  <si>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</si>
  <si>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</si>
  <si>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</si>
  <si>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</si>
  <si>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</si>
  <si>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</si>
  <si>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</si>
  <si>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</si>
  <si>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</si>
  <si>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</si>
  <si>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</si>
  <si>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</si>
  <si>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</si>
  <si>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</si>
  <si>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</si>
  <si>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</si>
  <si>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</si>
  <si>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</si>
  <si>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</si>
  <si>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</si>
  <si>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</si>
  <si>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</si>
  <si>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</si>
  <si>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</si>
  <si>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</si>
  <si>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</si>
  <si>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</si>
  <si>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</si>
  <si>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</si>
  <si>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</si>
  <si>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</si>
  <si>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</si>
  <si>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</si>
  <si>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</si>
  <si>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</si>
  <si>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</si>
  <si>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</si>
  <si>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</si>
  <si>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</si>
  <si>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</si>
  <si>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</si>
  <si>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</si>
  <si>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</si>
  <si>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</si>
  <si>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</si>
  <si>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</si>
  <si>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</si>
  <si>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</si>
  <si>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</si>
  <si>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</si>
  <si>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</si>
  <si>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</si>
  <si>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</si>
  <si>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</si>
  <si>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</si>
  <si>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</si>
  <si>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</si>
  <si>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</si>
  <si>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</si>
  <si>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</si>
  <si>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</si>
  <si>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</si>
  <si>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</si>
  <si>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</si>
  <si>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</si>
  <si>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</si>
  <si>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</si>
  <si>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</si>
  <si>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</si>
  <si>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</si>
  <si>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</si>
  <si>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</si>
  <si>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</si>
  <si>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</si>
  <si>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</si>
  <si>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</si>
  <si>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</si>
  <si>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</si>
  <si>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</si>
  <si>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</si>
  <si>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</si>
  <si>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</si>
  <si>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</si>
  <si>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</si>
  <si>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</si>
  <si>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</si>
  <si>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</si>
  <si>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</si>
  <si>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</si>
  <si>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</si>
  <si>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</si>
  <si>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</si>
  <si>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</si>
  <si>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</si>
  <si>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</si>
  <si>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</si>
  <si>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</si>
  <si>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</si>
  <si>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</si>
  <si>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</si>
  <si>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</si>
  <si>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</si>
  <si>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</si>
  <si>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</si>
  <si>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</si>
  <si>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</si>
  <si>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</si>
  <si>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</si>
  <si>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</si>
  <si>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</si>
  <si>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</si>
  <si>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</si>
  <si>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</si>
  <si>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</si>
  <si>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</si>
  <si>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</si>
  <si>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</si>
  <si>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</si>
  <si>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</si>
  <si>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</si>
  <si>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</si>
  <si>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</si>
  <si>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</si>
  <si>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</si>
  <si>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</si>
  <si>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</si>
  <si>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</si>
  <si>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</si>
  <si>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</si>
  <si>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</si>
  <si>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</si>
  <si>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</si>
  <si>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</si>
  <si>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</si>
  <si>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</si>
  <si>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</si>
  <si>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</si>
  <si>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</si>
  <si>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</si>
  <si>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</si>
  <si>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</si>
  <si>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</si>
  <si>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</si>
  <si>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</si>
  <si>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</si>
  <si>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</si>
  <si>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</si>
  <si>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</si>
  <si>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</si>
  <si>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</si>
  <si>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</si>
  <si>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</si>
  <si>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</si>
  <si>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</si>
  <si>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</si>
  <si>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</si>
  <si>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</si>
  <si>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</si>
  <si>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</si>
  <si>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</si>
  <si>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</si>
  <si>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</si>
  <si>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</si>
  <si>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</si>
  <si>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</si>
  <si>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</si>
  <si>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</si>
  <si>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</si>
  <si>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</si>
  <si>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</si>
  <si>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</si>
  <si>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</si>
  <si>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</si>
  <si>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</si>
  <si>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</si>
  <si>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</si>
  <si>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</si>
  <si>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</si>
  <si>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</si>
  <si>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</si>
  <si>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</si>
  <si>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</si>
  <si>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</si>
  <si>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</si>
  <si>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</si>
  <si>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</si>
  <si>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</si>
  <si>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</si>
  <si>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</si>
  <si>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</si>
  <si>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</si>
  <si>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</si>
  <si>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</si>
  <si>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</si>
  <si>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</si>
  <si>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</si>
  <si>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</si>
  <si>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</si>
  <si>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</si>
  <si>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</si>
  <si>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</si>
  <si>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</si>
  <si>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</si>
  <si>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</si>
  <si>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</si>
  <si>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</si>
  <si>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</si>
  <si>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</si>
  <si>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</si>
  <si>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</si>
  <si>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</si>
  <si>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</si>
  <si>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</si>
  <si>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</si>
  <si>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</si>
  <si>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</si>
  <si>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</si>
  <si>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</si>
  <si>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</si>
  <si>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</si>
  <si>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</si>
  <si>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</si>
  <si>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</si>
  <si>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</si>
  <si>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</si>
  <si>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</si>
  <si>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</si>
  <si>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</si>
  <si>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</si>
  <si>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</si>
  <si>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</si>
  <si>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</si>
  <si>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</si>
  <si>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</si>
  <si>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</si>
  <si>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</si>
  <si>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</si>
  <si>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</si>
  <si>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</si>
  <si>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</si>
  <si>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</si>
  <si>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</si>
  <si>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</si>
  <si>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</si>
  <si>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</si>
  <si>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</si>
  <si>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</si>
  <si>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</si>
  <si>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</si>
  <si>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</si>
  <si>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</si>
  <si>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</si>
  <si>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</si>
  <si>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</si>
  <si>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</si>
  <si>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</si>
  <si>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</si>
  <si>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</si>
  <si>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</si>
  <si>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</si>
  <si>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</si>
  <si>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</si>
  <si>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</si>
  <si>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</si>
  <si>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</si>
  <si>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</si>
  <si>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</si>
  <si>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</si>
  <si>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</si>
  <si>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</si>
  <si>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</si>
  <si>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</si>
  <si>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</si>
  <si>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</si>
  <si>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</si>
  <si>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</si>
  <si>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</si>
  <si>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</si>
  <si>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</si>
  <si>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</si>
  <si>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</si>
  <si>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</si>
  <si>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</si>
  <si>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</si>
  <si>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</si>
  <si>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</si>
  <si>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</si>
  <si>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</si>
  <si>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</si>
  <si>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</si>
  <si>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</si>
  <si>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</si>
  <si>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</si>
  <si>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</si>
  <si>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</si>
  <si>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</si>
  <si>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</si>
  <si>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</si>
  <si>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</si>
  <si>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</si>
  <si>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</si>
  <si>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</si>
  <si>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</si>
  <si>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</si>
  <si>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</si>
  <si>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</si>
  <si>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</si>
  <si>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</si>
  <si>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</si>
  <si>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</si>
  <si>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</si>
  <si>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</si>
  <si>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</si>
  <si>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</si>
  <si>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</si>
  <si>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</si>
  <si>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</si>
  <si>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</si>
  <si>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</si>
  <si>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</si>
  <si>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</si>
  <si>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</si>
  <si>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</si>
  <si>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</si>
  <si>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</si>
  <si>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</si>
  <si>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</si>
  <si>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</si>
  <si>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</si>
  <si>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</si>
  <si>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</si>
  <si>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</si>
  <si>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</si>
  <si>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</si>
  <si>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</si>
  <si>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</si>
  <si>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</si>
  <si>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</si>
  <si>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</si>
  <si>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</si>
  <si>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</si>
  <si>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</si>
  <si>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</si>
  <si>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</si>
  <si>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</si>
  <si>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</si>
  <si>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</si>
  <si>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</si>
  <si>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</si>
  <si>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</si>
  <si>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</si>
  <si>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</si>
  <si>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</si>
  <si>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</si>
  <si>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</si>
  <si>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</si>
  <si>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</si>
  <si>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</si>
  <si>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</si>
  <si>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</si>
  <si>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</si>
  <si>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</si>
  <si>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</si>
  <si>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</si>
  <si>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</si>
  <si>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</si>
  <si>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</si>
  <si>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</si>
  <si>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</si>
  <si>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</si>
  <si>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</si>
  <si>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</si>
  <si>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</si>
  <si>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</si>
  <si>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</si>
  <si>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</si>
  <si>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</si>
  <si>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</si>
  <si>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</si>
  <si>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</si>
  <si>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</si>
  <si>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</si>
  <si>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</si>
  <si>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</si>
  <si>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</si>
  <si>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</si>
  <si>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</si>
  <si>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</si>
  <si>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</si>
  <si>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</si>
  <si>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</si>
  <si>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</si>
  <si>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</si>
  <si>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</si>
  <si>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</si>
  <si>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</si>
  <si>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</si>
  <si>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</si>
  <si>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</si>
  <si>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</si>
  <si>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</si>
  <si>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</si>
  <si>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</si>
  <si>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</si>
  <si>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</si>
  <si>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</si>
  <si>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</si>
  <si>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</si>
  <si>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</si>
  <si>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</si>
  <si>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</si>
  <si>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</si>
  <si>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</si>
  <si>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</si>
  <si>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</si>
  <si>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</si>
  <si>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</si>
  <si>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</si>
  <si>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</si>
  <si>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</si>
  <si>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</si>
  <si>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</si>
  <si>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</si>
  <si>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</si>
  <si>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</si>
  <si>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</si>
  <si>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</si>
  <si>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</si>
  <si>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</si>
  <si>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</si>
  <si>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</si>
  <si>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</si>
  <si>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</si>
  <si>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</si>
  <si>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</si>
  <si>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</si>
  <si>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</si>
  <si>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</si>
  <si>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</si>
  <si>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</si>
  <si>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</si>
  <si>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</si>
  <si>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</si>
  <si>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</si>
  <si>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</si>
  <si>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</si>
  <si>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</si>
  <si>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</si>
  <si>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</si>
  <si>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</si>
  <si>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</si>
  <si>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</si>
  <si>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</si>
  <si>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</si>
  <si>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</si>
  <si>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</si>
  <si>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</si>
  <si>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</si>
  <si>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</si>
  <si>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</si>
  <si>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</si>
  <si>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</si>
  <si>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</si>
  <si>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</si>
  <si>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</si>
  <si>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</si>
  <si>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</si>
  <si>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</si>
  <si>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</si>
  <si>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</si>
  <si>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</si>
  <si>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</si>
  <si>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</si>
  <si>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</si>
  <si>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</si>
  <si>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</si>
  <si>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</si>
  <si>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</si>
  <si>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</si>
  <si>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</si>
  <si>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</si>
  <si>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</si>
  <si>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</si>
  <si>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</si>
  <si>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</si>
  <si>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</si>
  <si>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</si>
  <si>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</si>
  <si>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</si>
  <si>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</si>
  <si>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</si>
  <si>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</si>
  <si>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</si>
  <si>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</si>
  <si>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</si>
  <si>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</si>
  <si>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</si>
  <si>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</si>
  <si>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</si>
  <si>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</si>
  <si>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</si>
  <si>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</si>
  <si>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</si>
  <si>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</si>
  <si>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</si>
  <si>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</si>
  <si>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</si>
  <si>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</si>
  <si>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</si>
  <si>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</si>
  <si>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</si>
  <si>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</si>
  <si>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</si>
  <si>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</si>
  <si>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</si>
  <si>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</si>
  <si>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</si>
  <si>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</si>
  <si>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</si>
  <si>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</si>
  <si>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</si>
  <si>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</si>
  <si>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</si>
  <si>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</si>
  <si>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</si>
  <si>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</si>
  <si>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</si>
  <si>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</si>
  <si>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</si>
  <si>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</si>
  <si>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</si>
  <si>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</si>
  <si>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</si>
  <si>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</si>
  <si>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</si>
  <si>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</si>
  <si>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</si>
  <si>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</si>
  <si>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</si>
  <si>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</si>
  <si>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</si>
  <si>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</si>
  <si>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</si>
  <si>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</si>
  <si>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</si>
  <si>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</si>
  <si>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</si>
  <si>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</si>
  <si>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</si>
  <si>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</si>
  <si>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</si>
  <si>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</si>
  <si>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</si>
  <si>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</si>
  <si>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</si>
  <si>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</si>
  <si>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</si>
  <si>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</si>
  <si>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</si>
  <si>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</si>
  <si>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</si>
  <si>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</si>
  <si>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</si>
  <si>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</si>
  <si>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</si>
  <si>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</si>
  <si>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</si>
  <si>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</si>
  <si>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</si>
  <si>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</si>
  <si>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</si>
  <si>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</si>
  <si>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</si>
  <si>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</si>
  <si>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</si>
  <si>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</si>
  <si>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</si>
  <si>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</si>
  <si>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</si>
  <si>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</si>
  <si>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</si>
  <si>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</si>
  <si>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</si>
  <si>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</si>
  <si>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</si>
  <si>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</si>
  <si>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</si>
  <si>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</si>
  <si>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</si>
  <si>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</si>
  <si>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</si>
  <si>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</si>
  <si>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</si>
  <si>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</si>
  <si>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</si>
  <si>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</si>
  <si>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</si>
  <si>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</si>
  <si>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</si>
  <si>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</si>
  <si>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</si>
  <si>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</si>
  <si>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</si>
  <si>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</si>
  <si>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</si>
  <si>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</si>
  <si>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</si>
  <si>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</si>
  <si>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</si>
  <si>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</si>
  <si>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</si>
  <si>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</si>
  <si>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</si>
  <si>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</si>
  <si>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</si>
  <si>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</si>
  <si>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</si>
  <si>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</si>
  <si>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</si>
  <si>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</si>
  <si>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</si>
  <si>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</si>
  <si>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</si>
  <si>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</si>
  <si>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</si>
  <si>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</si>
  <si>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</si>
  <si>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</si>
  <si>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</si>
  <si>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</si>
  <si>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</si>
  <si>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</si>
  <si>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</si>
  <si>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</si>
  <si>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</si>
  <si>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</si>
  <si>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</si>
  <si>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</si>
  <si>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</si>
  <si>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</si>
  <si>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</si>
  <si>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</si>
  <si>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</si>
  <si>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</si>
  <si>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</si>
  <si>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</si>
  <si>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</si>
  <si>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</si>
  <si>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</si>
  <si>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</si>
  <si>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</si>
  <si>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</si>
  <si>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</si>
  <si>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</si>
  <si>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</si>
  <si>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</si>
  <si>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</si>
  <si>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</si>
  <si>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</si>
  <si>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</si>
  <si>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</si>
  <si>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</si>
  <si>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</si>
  <si>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</si>
  <si>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</si>
  <si>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</si>
  <si>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</si>
  <si>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</si>
  <si>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</si>
  <si>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</si>
  <si>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</si>
  <si>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</si>
  <si>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</si>
  <si>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</si>
  <si>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</si>
  <si>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</si>
  <si>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</si>
  <si>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</si>
  <si>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</si>
  <si>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</si>
  <si>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</si>
  <si>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</si>
  <si>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</si>
  <si>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</si>
  <si>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</si>
  <si>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</si>
  <si>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</si>
  <si>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</si>
  <si>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</si>
  <si>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</si>
  <si>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</si>
  <si>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</si>
  <si>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</si>
  <si>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</si>
  <si>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</si>
  <si>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</si>
  <si>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</si>
  <si>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</si>
  <si>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</si>
  <si>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</si>
  <si>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</si>
  <si>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</si>
  <si>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</si>
  <si>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</si>
  <si>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</si>
  <si>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</si>
  <si>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</si>
  <si>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</si>
  <si>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</si>
  <si>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</si>
  <si>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</si>
  <si>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</si>
  <si>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</si>
  <si>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</si>
  <si>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</si>
  <si>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</si>
  <si>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</si>
  <si>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</si>
  <si>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</si>
  <si>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</si>
  <si>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</si>
  <si>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</si>
  <si>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</si>
  <si>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</si>
  <si>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</si>
  <si>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</si>
  <si>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</si>
  <si>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</si>
  <si>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</si>
  <si>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</si>
  <si>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</si>
  <si>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</si>
  <si>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</si>
  <si>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</si>
  <si>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</si>
  <si>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</si>
  <si>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</si>
  <si>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</si>
  <si>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</si>
  <si>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</si>
  <si>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</si>
  <si>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</si>
  <si>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</si>
  <si>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</si>
  <si>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</si>
  <si>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</si>
  <si>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</si>
  <si>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</si>
  <si>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</si>
  <si>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</si>
  <si>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</si>
  <si>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</si>
  <si>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</si>
  <si>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</si>
  <si>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</si>
  <si>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</si>
  <si>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</si>
  <si>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</si>
  <si>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</si>
  <si>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</si>
  <si>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</si>
  <si>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</si>
  <si>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</si>
  <si>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</si>
  <si>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</si>
  <si>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</si>
  <si>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</si>
  <si>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</si>
  <si>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</si>
  <si>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</si>
  <si>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</si>
  <si>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</si>
  <si>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</si>
  <si>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</si>
  <si>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</si>
  <si>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</si>
  <si>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</si>
  <si>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</si>
  <si>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</si>
  <si>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</si>
  <si>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</si>
  <si>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</si>
  <si>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</si>
  <si>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</si>
  <si>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</si>
  <si>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</si>
  <si>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</si>
  <si>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</si>
  <si>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</si>
  <si>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</si>
  <si>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</si>
  <si>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</si>
  <si>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</si>
  <si>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</si>
  <si>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</si>
  <si>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</si>
  <si>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</si>
  <si>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</si>
  <si>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</si>
  <si>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</si>
  <si>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</si>
  <si>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</si>
  <si>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</si>
  <si>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</si>
  <si>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</si>
  <si>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</si>
  <si>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</si>
  <si>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</si>
  <si>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</si>
  <si>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</si>
  <si>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</si>
  <si>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</si>
  <si>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</si>
  <si>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</si>
  <si>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</si>
  <si>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</si>
  <si>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</si>
  <si>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</si>
  <si>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</si>
  <si>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</si>
  <si>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</si>
  <si>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</si>
  <si>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</si>
  <si>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</si>
  <si>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</si>
  <si>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</si>
  <si>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</si>
  <si>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</si>
  <si>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</si>
  <si>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</si>
  <si>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</si>
  <si>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</si>
  <si>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</si>
  <si>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</si>
  <si>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</si>
  <si>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</si>
  <si>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</si>
  <si>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</si>
  <si>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</si>
  <si>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</si>
  <si>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</si>
  <si>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</si>
  <si>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</si>
  <si>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</si>
  <si>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</si>
  <si>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</si>
  <si>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</si>
  <si>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</si>
  <si>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</si>
  <si>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</si>
  <si>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</si>
  <si>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</si>
  <si>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</si>
  <si>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</si>
  <si>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</si>
  <si>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</si>
  <si>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</si>
  <si>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</si>
  <si>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</si>
  <si>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</si>
  <si>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</si>
  <si>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</si>
  <si>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</si>
  <si>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</si>
  <si>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</si>
  <si>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</si>
  <si>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</si>
  <si>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</si>
  <si>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</si>
  <si>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</si>
  <si>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</si>
  <si>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</si>
  <si>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</si>
  <si>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</si>
  <si>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</si>
  <si>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</si>
  <si>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</si>
  <si>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</si>
  <si>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</si>
  <si>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</si>
  <si>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</si>
  <si>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</si>
  <si>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</si>
  <si>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</si>
  <si>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</si>
  <si>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</si>
  <si>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</si>
  <si>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</si>
  <si>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</si>
  <si>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</si>
  <si>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</si>
  <si>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</si>
  <si>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</si>
  <si>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</si>
  <si>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</si>
  <si>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</si>
  <si>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</si>
  <si>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</si>
  <si>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</si>
  <si>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</si>
  <si>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</si>
  <si>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</si>
  <si>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</si>
  <si>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</si>
  <si>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</si>
  <si>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</si>
  <si>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</si>
  <si>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</si>
  <si>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</si>
  <si>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</si>
  <si>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</si>
  <si>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</si>
  <si>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</si>
  <si>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</si>
  <si>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</si>
  <si>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</si>
  <si>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</si>
  <si>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</si>
  <si>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</si>
  <si>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</si>
  <si>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</si>
  <si>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</si>
  <si>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</si>
  <si>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</si>
  <si>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</si>
  <si>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</si>
  <si>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</si>
  <si>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</si>
  <si>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</si>
  <si>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</si>
  <si>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</si>
  <si>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</si>
  <si>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</si>
  <si>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</si>
  <si>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</si>
  <si>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</si>
  <si>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</si>
  <si>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</si>
  <si>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</si>
  <si>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</si>
  <si>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</si>
  <si>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</si>
  <si>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</si>
  <si>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</si>
  <si>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</si>
  <si>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</si>
  <si>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</si>
  <si>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</si>
  <si>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</si>
  <si>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</si>
  <si>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</si>
  <si>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</si>
  <si>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</si>
  <si>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</si>
  <si>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</si>
  <si>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</si>
  <si>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</si>
  <si>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</si>
  <si>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</si>
  <si>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</si>
  <si>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</si>
  <si>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</si>
  <si>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</si>
  <si>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</si>
  <si>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</si>
  <si>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</si>
  <si>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</si>
  <si>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</si>
  <si>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</si>
  <si>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</si>
  <si>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</si>
  <si>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</si>
  <si>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</si>
  <si>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</si>
  <si>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</si>
  <si>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</si>
  <si>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</si>
  <si>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</si>
  <si>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</si>
  <si>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</si>
  <si>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</si>
  <si>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</si>
  <si>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</si>
  <si>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</si>
  <si>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</si>
  <si>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</si>
  <si>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</si>
  <si>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</si>
  <si>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</si>
  <si>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</si>
  <si>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</si>
  <si>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</si>
  <si>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</si>
  <si>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</si>
  <si>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</si>
  <si>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</si>
  <si>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</si>
  <si>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</si>
  <si>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</si>
  <si>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</si>
  <si>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</si>
  <si>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</si>
  <si>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</si>
  <si>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</si>
  <si>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</si>
  <si>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</si>
  <si>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</si>
  <si>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</si>
  <si>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</si>
  <si>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</si>
  <si>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</si>
  <si>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</si>
  <si>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</si>
  <si>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</si>
  <si>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</si>
  <si>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</si>
  <si>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</si>
  <si>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</si>
  <si>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</si>
  <si>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</si>
  <si>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</si>
  <si>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</si>
  <si>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</si>
  <si>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</si>
  <si>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</si>
  <si>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</si>
  <si>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</si>
  <si>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</si>
  <si>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</si>
  <si>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</si>
  <si>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</si>
  <si>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</si>
  <si>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</si>
  <si>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</si>
  <si>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</si>
  <si>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</si>
  <si>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</si>
  <si>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</si>
  <si>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</si>
  <si>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</si>
  <si>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</si>
  <si>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</si>
  <si>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</si>
  <si>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</si>
  <si>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</si>
  <si>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</si>
  <si>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</si>
  <si>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</si>
  <si>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</si>
  <si>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</si>
  <si>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</si>
  <si>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</si>
  <si>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</si>
  <si>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</si>
  <si>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</si>
  <si>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</si>
  <si>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</si>
  <si>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</si>
  <si>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</si>
  <si>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</si>
  <si>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</si>
  <si>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</si>
  <si>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</si>
  <si>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</si>
  <si>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</si>
  <si>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</si>
  <si>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</si>
  <si>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</si>
  <si>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</si>
  <si>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</si>
  <si>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</si>
  <si>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</si>
  <si>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</si>
  <si>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</si>
  <si>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</si>
  <si>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</si>
  <si>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</si>
  <si>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</si>
  <si>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</si>
  <si>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</si>
  <si>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</si>
  <si>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</si>
  <si>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</si>
  <si>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</si>
  <si>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</si>
  <si>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</si>
  <si>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</si>
  <si>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</si>
  <si>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</si>
  <si>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</si>
  <si>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</si>
  <si>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</si>
  <si>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</si>
  <si>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</si>
  <si>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</si>
  <si>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</si>
  <si>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</si>
  <si>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</si>
  <si>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</si>
  <si>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</si>
  <si>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</si>
  <si>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</si>
  <si>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</si>
  <si>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</si>
  <si>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</si>
  <si>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</si>
  <si>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</si>
  <si>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</si>
  <si>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</si>
  <si>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</si>
  <si>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</si>
  <si>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</si>
  <si>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</si>
  <si>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</si>
  <si>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</si>
  <si>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</si>
  <si>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</si>
  <si>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</si>
  <si>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</si>
  <si>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</si>
  <si>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</si>
  <si>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</si>
  <si>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</si>
  <si>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</si>
  <si>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</si>
  <si>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</si>
  <si>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</si>
  <si>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</si>
  <si>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</si>
  <si>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</si>
  <si>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</si>
  <si>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</si>
  <si>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</si>
  <si>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</si>
  <si>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</si>
  <si>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</si>
  <si>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</si>
  <si>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</si>
  <si>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</si>
  <si>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</si>
  <si>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</si>
  <si>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</si>
  <si>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</si>
  <si>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</si>
  <si>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</si>
  <si>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</si>
  <si>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</si>
  <si>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</si>
  <si>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</si>
  <si>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</si>
  <si>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</si>
  <si>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</si>
  <si>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</si>
  <si>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</si>
  <si>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</si>
  <si>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</si>
  <si>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</si>
  <si>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</si>
  <si>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</si>
  <si>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</si>
  <si>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</si>
  <si>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</si>
  <si>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</si>
  <si>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</si>
  <si>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</si>
  <si>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</si>
  <si>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</si>
  <si>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</si>
  <si>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</si>
  <si>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</si>
  <si>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</si>
  <si>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</si>
  <si>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</si>
  <si>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</si>
  <si>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</si>
  <si>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</si>
  <si>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</si>
  <si>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</si>
  <si>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</si>
  <si>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</si>
  <si>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</si>
  <si>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</si>
  <si>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</si>
  <si>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</si>
  <si>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</si>
  <si>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</si>
  <si>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</si>
  <si>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</si>
  <si>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</si>
  <si>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</si>
  <si>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</si>
  <si>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</si>
  <si>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</si>
  <si>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</si>
  <si>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</si>
  <si>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</si>
  <si>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</si>
  <si>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</si>
  <si>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</si>
  <si>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</si>
  <si>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</si>
  <si>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</si>
  <si>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</si>
  <si>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</si>
  <si>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</si>
  <si>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</si>
  <si>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</si>
  <si>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</si>
  <si>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</si>
  <si>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</si>
  <si>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</si>
  <si>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</si>
  <si>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</si>
  <si>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</si>
  <si>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</si>
  <si>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</si>
  <si>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</si>
  <si>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</si>
  <si>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</si>
  <si>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</si>
  <si>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</si>
  <si>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</si>
  <si>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</si>
  <si>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</si>
  <si>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</si>
  <si>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</si>
  <si>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</si>
  <si>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</si>
  <si>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</si>
  <si>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</si>
  <si>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</si>
  <si>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</si>
  <si>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</si>
  <si>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</si>
  <si>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</si>
  <si>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</si>
  <si>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</si>
  <si>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</si>
  <si>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</si>
  <si>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</si>
  <si>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</si>
  <si>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</si>
  <si>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</si>
  <si>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</si>
  <si>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</si>
  <si>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</si>
  <si>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</si>
  <si>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</si>
  <si>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</si>
  <si>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</si>
  <si>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</si>
  <si>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</si>
  <si>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</si>
  <si>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</si>
  <si>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</si>
  <si>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</si>
  <si>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</si>
  <si>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</si>
  <si>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</si>
  <si>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</si>
  <si>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</si>
  <si>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</si>
  <si>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</si>
  <si>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</si>
  <si>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</si>
  <si>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</si>
  <si>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</si>
  <si>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</si>
  <si>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</si>
  <si>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</si>
  <si>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</si>
  <si>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</si>
  <si>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</si>
  <si>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</si>
  <si>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</si>
  <si>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</si>
  <si>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</si>
  <si>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</si>
  <si>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</si>
  <si>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</si>
  <si>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</si>
  <si>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</si>
  <si>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</si>
  <si>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</si>
  <si>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</si>
  <si>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</si>
  <si>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</si>
  <si>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</si>
  <si>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</si>
  <si>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</si>
  <si>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</si>
  <si>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</si>
  <si>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</si>
  <si>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</si>
  <si>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</si>
  <si>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</si>
  <si>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</si>
  <si>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</si>
  <si>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</si>
  <si>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</si>
  <si>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</si>
  <si>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</si>
  <si>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</si>
  <si>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</si>
  <si>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</si>
  <si>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</si>
  <si>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</si>
  <si>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</si>
  <si>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</si>
  <si>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</si>
  <si>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</si>
  <si>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</si>
  <si>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</si>
  <si>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</si>
  <si>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</si>
  <si>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</si>
  <si>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</si>
  <si>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</si>
  <si>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</si>
  <si>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</si>
  <si>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</si>
  <si>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</si>
  <si>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</si>
  <si>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</si>
  <si>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</si>
  <si>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</si>
  <si>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</si>
  <si>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</si>
  <si>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</si>
  <si>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</si>
  <si>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</si>
  <si>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</si>
  <si>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</si>
  <si>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</si>
  <si>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</si>
  <si>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</si>
  <si>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</si>
  <si>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</si>
  <si>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</si>
  <si>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</si>
  <si>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</si>
  <si>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</si>
  <si>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</si>
  <si>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</si>
  <si>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</si>
  <si>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</si>
  <si>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</si>
  <si>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</si>
  <si>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</si>
  <si>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</si>
  <si>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</si>
  <si>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</si>
  <si>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</si>
  <si>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</si>
  <si>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</si>
  <si>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</si>
  <si>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</si>
  <si>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</si>
  <si>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</si>
  <si>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</si>
  <si>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</si>
  <si>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</si>
  <si>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</si>
  <si>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</si>
  <si>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</si>
  <si>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</si>
  <si>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</si>
  <si>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</si>
  <si>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</si>
  <si>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</si>
  <si>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</si>
  <si>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</si>
  <si>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</si>
  <si>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</si>
  <si>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</si>
  <si>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</si>
  <si>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</si>
  <si>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</si>
  <si>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</si>
  <si>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</si>
  <si>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</si>
  <si>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</si>
  <si>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</si>
  <si>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</si>
  <si>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</si>
  <si>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</si>
  <si>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</si>
  <si>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</si>
  <si>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</si>
  <si>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</si>
  <si>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</si>
  <si>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</si>
  <si>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</si>
  <si>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</si>
  <si>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</si>
  <si>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</si>
  <si>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</si>
  <si>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</si>
  <si>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</si>
  <si>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</si>
  <si>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</si>
  <si>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</si>
  <si>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</si>
  <si>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</si>
  <si>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</si>
  <si>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</si>
  <si>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</si>
  <si>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</si>
  <si>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</si>
  <si>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</si>
  <si>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</si>
  <si>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</si>
  <si>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</si>
  <si>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</si>
  <si>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</si>
  <si>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</si>
  <si>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</si>
  <si>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</si>
  <si>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</si>
  <si>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</si>
  <si>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</si>
  <si>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</si>
  <si>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</si>
  <si>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</si>
  <si>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</si>
  <si>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</si>
  <si>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</si>
  <si>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</si>
  <si>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</si>
  <si>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</si>
  <si>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</si>
  <si>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</si>
  <si>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</si>
  <si>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</si>
  <si>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</si>
  <si>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</si>
  <si>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</si>
  <si>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</si>
  <si>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</si>
  <si>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</si>
  <si>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</si>
  <si>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</si>
  <si>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</si>
  <si>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</si>
  <si>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</si>
  <si>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</si>
  <si>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</si>
  <si>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</si>
  <si>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</si>
  <si>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</si>
  <si>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</si>
  <si>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</si>
  <si>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</si>
  <si>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</si>
  <si>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</si>
  <si>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</si>
  <si>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</si>
  <si>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</si>
  <si>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</si>
  <si>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</si>
  <si>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</si>
  <si>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</si>
  <si>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</si>
  <si>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</si>
  <si>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</si>
  <si>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</si>
  <si>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</si>
  <si>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</si>
  <si>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</si>
  <si>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</si>
  <si>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</si>
  <si>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</si>
  <si>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</si>
  <si>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</si>
  <si>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</si>
  <si>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</si>
  <si>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</si>
  <si>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</si>
  <si>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</si>
  <si>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</si>
  <si>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</si>
  <si>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</si>
  <si>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</si>
  <si>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</si>
  <si>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</si>
  <si>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</si>
  <si>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</si>
  <si>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</si>
  <si>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</si>
  <si>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</si>
  <si>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</si>
  <si>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</si>
  <si>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</si>
  <si>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</si>
  <si>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</si>
  <si>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</si>
  <si>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</si>
  <si>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</si>
  <si>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</si>
  <si>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</si>
  <si>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</si>
  <si>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</si>
  <si>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</si>
  <si>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</si>
  <si>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</si>
  <si>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</si>
  <si>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</si>
  <si>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</si>
  <si>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</si>
  <si>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</si>
  <si>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</si>
  <si>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</si>
  <si>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</si>
  <si>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</si>
  <si>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</si>
  <si>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</si>
  <si>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</si>
  <si>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</si>
  <si>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</si>
  <si>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</si>
  <si>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</si>
  <si>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</si>
  <si>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</si>
  <si>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</si>
  <si>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</si>
  <si>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</si>
  <si>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</si>
  <si>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</si>
  <si>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</si>
  <si>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</si>
  <si>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</si>
  <si>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</si>
  <si>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</si>
  <si>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</si>
  <si>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</si>
  <si>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</si>
  <si>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</si>
  <si>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</si>
  <si>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</si>
  <si>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</si>
  <si>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</si>
  <si>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</si>
  <si>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</si>
  <si>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</si>
  <si>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</si>
  <si>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</si>
  <si>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</si>
  <si>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</si>
  <si>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</si>
  <si>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</si>
  <si>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</si>
  <si>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</si>
  <si>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</si>
  <si>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</si>
  <si>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</si>
  <si>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</si>
  <si>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</si>
  <si>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</si>
  <si>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</si>
  <si>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</si>
  <si>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</si>
  <si>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</si>
  <si>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</si>
  <si>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</si>
  <si>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</si>
  <si>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</si>
  <si>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</si>
  <si>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</si>
  <si>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</si>
  <si>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</si>
  <si>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</si>
  <si>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</si>
  <si>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</si>
  <si>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</si>
  <si>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</si>
  <si>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</si>
  <si>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</si>
  <si>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</si>
  <si>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</si>
  <si>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</si>
  <si>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</si>
  <si>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</si>
  <si>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</si>
  <si>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</si>
  <si>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</si>
  <si>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</si>
  <si>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</si>
  <si>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</si>
  <si>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</si>
  <si>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</si>
  <si>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</si>
  <si>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</si>
  <si>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</si>
  <si>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</si>
  <si>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</si>
  <si>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</si>
  <si>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</si>
  <si>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</si>
  <si>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</si>
  <si>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</si>
  <si>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</si>
  <si>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</si>
  <si>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</si>
  <si>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</si>
  <si>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</si>
  <si>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</si>
  <si>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</si>
  <si>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</si>
  <si>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</si>
  <si>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</si>
  <si>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</si>
  <si>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</si>
  <si>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</si>
  <si>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</si>
  <si>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</si>
  <si>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</si>
  <si>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</si>
  <si>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</si>
  <si>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</si>
  <si>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</si>
  <si>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</si>
  <si>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</si>
  <si>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</si>
  <si>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</si>
  <si>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</si>
  <si>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</si>
  <si>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</si>
  <si>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</si>
  <si>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</si>
  <si>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</si>
  <si>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</si>
  <si>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</si>
  <si>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</si>
  <si>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</si>
  <si>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</si>
  <si>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</si>
  <si>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</si>
  <si>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</si>
  <si>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</si>
  <si>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</si>
  <si>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</si>
  <si>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</si>
  <si>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</si>
  <si>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</si>
  <si>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</si>
  <si>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</si>
  <si>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</si>
  <si>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</si>
  <si>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</si>
  <si>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</si>
  <si>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</si>
  <si>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</si>
  <si>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</si>
  <si>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</si>
  <si>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</si>
  <si>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</si>
  <si>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</si>
  <si>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</si>
  <si>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</si>
  <si>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</si>
  <si>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</si>
  <si>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</si>
  <si>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</si>
  <si>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</si>
  <si>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</si>
  <si>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</si>
  <si>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</si>
  <si>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</si>
  <si>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</si>
  <si>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</si>
  <si>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</si>
  <si>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</si>
  <si>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</si>
  <si>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</si>
  <si>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</si>
  <si>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</si>
  <si>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</si>
  <si>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</si>
  <si>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</si>
  <si>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</si>
  <si>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</si>
  <si>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</si>
  <si>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</si>
  <si>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</si>
  <si>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</si>
  <si>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</si>
  <si>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</si>
  <si>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</si>
  <si>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</si>
  <si>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</si>
  <si>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</si>
  <si>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</si>
  <si>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</si>
  <si>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</si>
  <si>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</si>
  <si>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</si>
  <si>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</si>
  <si>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</si>
  <si>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</si>
  <si>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</si>
  <si>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</si>
  <si>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</si>
  <si>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</si>
  <si>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</si>
  <si>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</si>
  <si>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</si>
  <si>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</si>
  <si>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</si>
  <si>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</si>
  <si>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</si>
  <si>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</si>
  <si>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</si>
  <si>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</si>
  <si>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</si>
  <si>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</si>
  <si>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</si>
  <si>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</si>
  <si>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</si>
  <si>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</si>
  <si>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</si>
  <si>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</si>
  <si>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</si>
  <si>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</si>
  <si>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</si>
  <si>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</si>
  <si>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</si>
  <si>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</si>
  <si>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</si>
  <si>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</si>
  <si>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</si>
  <si>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</si>
  <si>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</si>
  <si>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</si>
  <si>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</si>
  <si>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</si>
  <si>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</si>
  <si>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</si>
  <si>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</si>
  <si>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</si>
  <si>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</si>
  <si>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</si>
  <si>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</si>
  <si>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</si>
  <si>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</si>
  <si>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</si>
  <si>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</si>
  <si>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</si>
  <si>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</si>
  <si>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</si>
  <si>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</si>
  <si>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</si>
  <si>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</si>
  <si>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</si>
  <si>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</si>
  <si>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</si>
  <si>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</si>
  <si>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</si>
  <si>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</si>
  <si>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</si>
  <si>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</si>
  <si>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</si>
  <si>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</si>
  <si>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</si>
  <si>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</si>
  <si>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</si>
  <si>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</si>
  <si>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</si>
  <si>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</si>
  <si>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</si>
  <si>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</si>
  <si>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</si>
  <si>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</si>
  <si>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</si>
  <si>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</si>
  <si>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</si>
  <si>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</si>
  <si>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</si>
  <si>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</si>
  <si>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</si>
  <si>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</si>
  <si>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</si>
  <si>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</si>
  <si>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</si>
  <si>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</si>
  <si>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</si>
  <si>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</si>
  <si>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</si>
  <si>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</si>
  <si>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</si>
  <si>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</si>
  <si>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</si>
  <si>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</si>
  <si>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</si>
  <si>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</si>
  <si>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</si>
  <si>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</si>
  <si>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</si>
  <si>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</si>
  <si>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</si>
  <si>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</si>
  <si>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</si>
  <si>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</si>
  <si>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</si>
  <si>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</si>
  <si>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</si>
  <si>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</si>
  <si>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</si>
  <si>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</si>
  <si>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</si>
  <si>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</si>
  <si>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</si>
  <si>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</si>
  <si>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</si>
  <si>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</si>
  <si>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</si>
  <si>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</si>
  <si>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</si>
  <si>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</si>
  <si>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</si>
  <si>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</si>
  <si>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</si>
  <si>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</si>
  <si>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</si>
  <si>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</si>
  <si>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</si>
  <si>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</si>
  <si>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</si>
  <si>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</si>
  <si>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</si>
  <si>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</si>
  <si>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</si>
  <si>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</si>
  <si>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</si>
  <si>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</si>
  <si>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</si>
  <si>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</si>
  <si>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</si>
  <si>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</si>
  <si>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</si>
  <si>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</si>
  <si>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</si>
  <si>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</si>
  <si>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</si>
  <si>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</si>
  <si>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</si>
  <si>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</si>
  <si>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</si>
  <si>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</si>
  <si>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</si>
  <si>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</si>
  <si>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</si>
  <si>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</si>
  <si>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</si>
  <si>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</si>
  <si>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</si>
  <si>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</si>
  <si>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</si>
  <si>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</si>
  <si>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</si>
  <si>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</si>
  <si>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</si>
  <si>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</si>
  <si>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</si>
  <si>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</si>
  <si>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</si>
  <si>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</si>
  <si>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</si>
  <si>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</si>
  <si>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</si>
  <si>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</si>
  <si>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</si>
  <si>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</si>
  <si>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</si>
  <si>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</si>
  <si>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</si>
  <si>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</si>
  <si>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</si>
  <si>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</si>
  <si>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</si>
  <si>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</si>
  <si>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</si>
  <si>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</si>
  <si>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</si>
  <si>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</si>
  <si>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</si>
  <si>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</si>
  <si>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</si>
  <si>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</si>
  <si>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</si>
  <si>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</si>
  <si>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</si>
  <si>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</si>
  <si>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</si>
  <si>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</si>
  <si>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</si>
  <si>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</si>
  <si>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</si>
  <si>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</si>
  <si>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</si>
  <si>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</si>
  <si>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</si>
  <si>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</si>
  <si>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</si>
  <si>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</si>
  <si>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</si>
  <si>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</si>
  <si>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</si>
  <si>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</si>
  <si>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</si>
  <si>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</si>
  <si>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</si>
  <si>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</si>
  <si>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</si>
  <si>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</si>
  <si>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</si>
  <si>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</si>
  <si>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</si>
  <si>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</si>
  <si>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</si>
  <si>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</si>
  <si>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</si>
  <si>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</si>
  <si>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</si>
  <si>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</si>
  <si>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</si>
  <si>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</si>
  <si>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</si>
  <si>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</si>
  <si>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</si>
  <si>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</si>
  <si>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</si>
  <si>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</si>
  <si>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</si>
  <si>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</si>
  <si>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</si>
  <si>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</si>
  <si>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</si>
  <si>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</si>
  <si>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</si>
  <si>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</si>
  <si>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</si>
  <si>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</si>
  <si>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</si>
  <si>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</si>
  <si>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</si>
  <si>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</si>
  <si>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</si>
  <si>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</si>
  <si>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</si>
  <si>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</si>
  <si>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</si>
  <si>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</si>
  <si>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</si>
  <si>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</si>
  <si>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</si>
  <si>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</si>
  <si>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</si>
  <si>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</si>
  <si>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</si>
  <si>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</si>
  <si>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</si>
  <si>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</si>
  <si>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</si>
  <si>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</si>
  <si>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</si>
  <si>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</si>
  <si>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</si>
  <si>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</si>
  <si>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</si>
  <si>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</si>
  <si>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</si>
  <si>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</si>
  <si>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</si>
  <si>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</si>
  <si>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</si>
  <si>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</si>
  <si>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</si>
  <si>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</si>
  <si>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</si>
  <si>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</si>
  <si>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</si>
  <si>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</si>
  <si>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</si>
  <si>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</si>
  <si>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</si>
  <si>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</si>
  <si>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</si>
  <si>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</si>
  <si>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</si>
  <si>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</si>
  <si>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</si>
  <si>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</si>
  <si>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</si>
  <si>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</si>
  <si>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</si>
  <si>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</si>
  <si>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</si>
  <si>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</si>
  <si>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</si>
  <si>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</si>
  <si>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</si>
  <si>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</si>
  <si>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</si>
  <si>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</si>
  <si>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</si>
  <si>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</si>
  <si>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</si>
  <si>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</si>
  <si>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</si>
  <si>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</si>
  <si>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</si>
  <si>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</si>
  <si>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</si>
  <si>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</si>
  <si>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</si>
  <si>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</si>
  <si>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</si>
  <si>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</si>
  <si>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</si>
  <si>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</si>
  <si>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</si>
  <si>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</si>
  <si>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</si>
  <si>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</si>
  <si>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</si>
  <si>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</si>
  <si>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</si>
  <si>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</si>
  <si>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</si>
  <si>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</si>
  <si>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</si>
  <si>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</si>
  <si>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</si>
  <si>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</si>
  <si>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</si>
  <si>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</si>
  <si>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</si>
  <si>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</si>
  <si>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</si>
  <si>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</si>
  <si>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</si>
  <si>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</si>
  <si>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</si>
  <si>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</si>
  <si>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</si>
  <si>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</si>
  <si>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</si>
  <si>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</si>
  <si>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</si>
  <si>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</si>
  <si>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</si>
  <si>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</si>
  <si>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</si>
  <si>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</si>
  <si>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</si>
  <si>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</si>
  <si>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</si>
  <si>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</si>
  <si>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</si>
  <si>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</si>
  <si>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</si>
  <si>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</si>
  <si>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</si>
  <si>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</si>
  <si>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</si>
  <si>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</si>
  <si>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</si>
  <si>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</si>
  <si>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</si>
  <si>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</si>
  <si>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</si>
  <si>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</si>
  <si>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</si>
  <si>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</si>
  <si>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</si>
  <si>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</si>
  <si>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</si>
  <si>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</si>
  <si>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</si>
  <si>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</si>
  <si>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</si>
  <si>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</si>
  <si>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</si>
  <si>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</si>
  <si>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</si>
  <si>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</si>
  <si>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</si>
  <si>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</si>
  <si>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</si>
  <si>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</si>
  <si>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</si>
  <si>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</si>
  <si>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</si>
  <si>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</si>
  <si>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</si>
  <si>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</si>
  <si>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</si>
  <si>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</si>
  <si>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</si>
  <si>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</si>
  <si>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</si>
  <si>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</si>
  <si>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</si>
  <si>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</si>
  <si>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</si>
  <si>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</si>
  <si>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</si>
  <si>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</si>
  <si>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</si>
  <si>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</si>
  <si>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</si>
  <si>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</si>
  <si>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</si>
  <si>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</si>
  <si>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</si>
  <si>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</si>
  <si>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</si>
  <si>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</si>
  <si>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</si>
  <si>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</si>
  <si>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</si>
  <si>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</si>
  <si>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</si>
  <si>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</si>
  <si>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</si>
  <si>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</si>
  <si>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</si>
  <si>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</si>
  <si>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</si>
  <si>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</si>
  <si>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</si>
  <si>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</si>
  <si>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</si>
  <si>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</si>
  <si>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</si>
  <si>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</si>
  <si>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</si>
  <si>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</si>
  <si>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</si>
  <si>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</si>
  <si>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</si>
  <si>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</si>
  <si>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</si>
  <si>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</si>
  <si>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</si>
  <si>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</si>
  <si>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</si>
  <si>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</si>
  <si>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</si>
  <si>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</si>
  <si>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</si>
  <si>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</si>
  <si>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</si>
  <si>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</si>
  <si>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</si>
  <si>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</si>
  <si>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</si>
  <si>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</si>
  <si>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</si>
  <si>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</si>
  <si>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</si>
  <si>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</si>
  <si>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</si>
  <si>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</si>
  <si>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</si>
  <si>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</si>
  <si>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</si>
  <si>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</si>
  <si>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</si>
  <si>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</si>
  <si>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</si>
  <si>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</si>
  <si>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</si>
  <si>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</si>
  <si>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</si>
  <si>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</si>
  <si>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</si>
  <si>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</si>
  <si>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</si>
  <si>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</si>
  <si>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</si>
  <si>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</si>
  <si>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</si>
  <si>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</si>
  <si>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</si>
  <si>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</si>
  <si>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</si>
  <si>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</si>
  <si>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</si>
  <si>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</si>
  <si>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</si>
  <si>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</si>
  <si>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</si>
  <si>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</si>
  <si>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</si>
  <si>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</si>
  <si>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</si>
  <si>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</si>
  <si>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</si>
  <si>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</si>
  <si>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</si>
  <si>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</si>
  <si>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</si>
  <si>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</si>
  <si>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</si>
  <si>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</si>
  <si>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</si>
  <si>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</si>
  <si>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</si>
  <si>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</si>
  <si>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</si>
  <si>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</si>
  <si>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</si>
  <si>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</si>
  <si>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</si>
  <si>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</si>
  <si>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</si>
  <si>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</si>
  <si>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</si>
  <si>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</si>
  <si>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</si>
  <si>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</si>
  <si>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</si>
  <si>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</si>
  <si>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</si>
  <si>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</si>
  <si>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</si>
  <si>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</si>
  <si>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</si>
  <si>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</si>
  <si>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</si>
  <si>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</si>
  <si>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</si>
  <si>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</si>
  <si>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</si>
  <si>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</si>
  <si>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</si>
  <si>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</si>
  <si>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</si>
  <si>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</si>
  <si>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</si>
  <si>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</si>
  <si>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</si>
  <si>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</si>
  <si>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</si>
  <si>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</si>
  <si>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</si>
  <si>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</si>
  <si>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</si>
  <si>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</si>
  <si>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</si>
  <si>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</si>
  <si>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</si>
  <si>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</si>
  <si>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</si>
  <si>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</si>
  <si>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</si>
  <si>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</si>
  <si>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</si>
  <si>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</si>
  <si>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</si>
  <si>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</si>
  <si>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</si>
  <si>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</si>
  <si>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</si>
  <si>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</si>
  <si>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</si>
  <si>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</si>
  <si>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</si>
  <si>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</si>
  <si>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</si>
  <si>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</si>
  <si>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</si>
  <si>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</si>
  <si>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</si>
  <si>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</si>
  <si>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</si>
  <si>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</si>
  <si>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</si>
  <si>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</si>
  <si>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</si>
  <si>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</si>
  <si>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</si>
  <si>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</si>
  <si>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</si>
  <si>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</si>
  <si>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</si>
  <si>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</si>
  <si>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</si>
  <si>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</si>
  <si>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</si>
  <si>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</si>
  <si>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</si>
  <si>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</si>
  <si>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</si>
  <si>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</si>
  <si>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</si>
  <si>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</si>
  <si>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</si>
  <si>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</si>
  <si>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</si>
  <si>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</si>
  <si>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</si>
  <si>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</si>
  <si>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</si>
  <si>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</si>
  <si>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</si>
  <si>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</si>
  <si>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</si>
  <si>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</si>
  <si>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</si>
  <si>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</si>
  <si>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</si>
  <si>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</si>
  <si>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</si>
  <si>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</si>
  <si>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</si>
  <si>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</si>
  <si>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</si>
  <si>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</si>
  <si>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</si>
  <si>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</si>
  <si>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</si>
  <si>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</si>
  <si>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</si>
  <si>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</si>
  <si>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</si>
  <si>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</si>
  <si>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</si>
  <si>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</si>
  <si>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</si>
  <si>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</si>
  <si>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</si>
  <si>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</si>
  <si>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</si>
  <si>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</si>
  <si>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</si>
  <si>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</si>
  <si>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</si>
  <si>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</si>
  <si>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</si>
  <si>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</si>
  <si>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</si>
  <si>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</si>
  <si>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</si>
  <si>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</si>
  <si>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</si>
  <si>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</si>
  <si>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</si>
  <si>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</si>
  <si>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</si>
  <si>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</si>
  <si>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</si>
  <si>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</si>
  <si>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</si>
  <si>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</si>
  <si>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</si>
  <si>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</si>
  <si>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</si>
  <si>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</si>
  <si>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</si>
  <si>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</si>
  <si>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</si>
  <si>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</si>
  <si>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</si>
  <si>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</si>
  <si>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</si>
  <si>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</si>
  <si>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</si>
  <si>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</si>
  <si>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</si>
  <si>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</si>
  <si>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</si>
  <si>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</si>
  <si>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</si>
  <si>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</si>
  <si>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</si>
  <si>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</si>
  <si>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</si>
  <si>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</si>
  <si>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</si>
  <si>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</si>
  <si>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</si>
  <si>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</si>
  <si>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</si>
  <si>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</si>
  <si>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</si>
  <si>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</si>
  <si>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</si>
  <si>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</si>
  <si>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</si>
  <si>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</si>
  <si>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</si>
  <si>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</si>
  <si>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</si>
  <si>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</si>
  <si>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</si>
  <si>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</si>
  <si>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</si>
  <si>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</si>
  <si>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</si>
  <si>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</si>
  <si>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</si>
  <si>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</si>
  <si>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</si>
  <si>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</si>
  <si>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</si>
  <si>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</si>
  <si>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</si>
  <si>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</si>
  <si>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</si>
  <si>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</si>
  <si>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</si>
  <si>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</si>
  <si>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</si>
  <si>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</si>
  <si>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</si>
  <si>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</si>
  <si>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</si>
  <si>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</si>
  <si>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</si>
  <si>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</si>
  <si>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</si>
  <si>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</si>
  <si>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</si>
  <si>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</si>
  <si>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</si>
  <si>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</si>
  <si>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</si>
  <si>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</si>
  <si>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</si>
  <si>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</si>
  <si>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</si>
  <si>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</si>
  <si>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</si>
  <si>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</si>
  <si>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</si>
  <si>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</si>
  <si>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</si>
  <si>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</si>
  <si>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</si>
  <si>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</si>
  <si>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</si>
  <si>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</si>
  <si>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</si>
  <si>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</si>
  <si>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</si>
  <si>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</si>
  <si>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</si>
  <si>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</si>
  <si>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</si>
  <si>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</si>
  <si>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</si>
  <si>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</si>
  <si>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</si>
  <si>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</si>
  <si>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</si>
  <si>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</si>
  <si>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</si>
  <si>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</si>
  <si>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</si>
  <si>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</si>
  <si>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</si>
  <si>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</si>
  <si>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</si>
  <si>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</si>
  <si>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</si>
  <si>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</si>
  <si>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</si>
  <si>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</si>
  <si>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</si>
  <si>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</si>
  <si>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</si>
  <si>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</si>
  <si>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</si>
  <si>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</si>
  <si>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</si>
  <si>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</si>
  <si>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</si>
  <si>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</si>
  <si>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</si>
  <si>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</si>
  <si>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</si>
  <si>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</si>
  <si>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</si>
  <si>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</si>
  <si>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</si>
  <si>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</si>
  <si>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</si>
  <si>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</si>
  <si>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</si>
  <si>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</si>
  <si>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</si>
  <si>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</si>
  <si>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</si>
  <si>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</si>
  <si>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</si>
  <si>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</si>
  <si>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</si>
  <si>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</si>
  <si>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</si>
  <si>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</si>
  <si>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</si>
  <si>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</si>
  <si>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</si>
  <si>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</si>
  <si>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</si>
  <si>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</si>
  <si>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</si>
  <si>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</si>
  <si>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</si>
  <si>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</si>
  <si>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</si>
  <si>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</si>
  <si>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</si>
  <si>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</si>
  <si>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</si>
  <si>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</si>
  <si>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</si>
  <si>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</si>
  <si>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</si>
  <si>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</si>
  <si>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</si>
  <si>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</si>
  <si>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</si>
  <si>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</si>
  <si>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</si>
  <si>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</si>
  <si>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</si>
  <si>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</si>
  <si>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</si>
  <si>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</si>
  <si>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</si>
  <si>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</si>
  <si>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</si>
  <si>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</si>
  <si>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</si>
  <si>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</si>
  <si>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</si>
  <si>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</si>
  <si>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</si>
  <si>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</si>
  <si>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</si>
  <si>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</si>
  <si>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</si>
  <si>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</si>
  <si>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</si>
  <si>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</si>
  <si>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</si>
  <si>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</si>
  <si>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</si>
  <si>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</si>
  <si>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</si>
  <si>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</si>
  <si>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</si>
  <si>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</si>
  <si>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</si>
  <si>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</si>
  <si>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</si>
  <si>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</si>
  <si>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</si>
  <si>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</si>
  <si>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</si>
  <si>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</si>
  <si>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</si>
  <si>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</si>
  <si>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</si>
  <si>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</si>
  <si>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</si>
  <si>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</si>
  <si>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</si>
  <si>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</si>
  <si>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</si>
  <si>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</si>
  <si>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</si>
  <si>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</si>
  <si>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</si>
  <si>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</si>
  <si>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</si>
  <si>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</si>
  <si>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</si>
  <si>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</si>
  <si>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</si>
  <si>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</si>
  <si>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</si>
  <si>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</si>
  <si>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</si>
  <si>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</si>
  <si>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</si>
  <si>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</si>
  <si>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</si>
  <si>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</si>
  <si>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</si>
  <si>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</si>
  <si>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</si>
  <si>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</si>
  <si>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</si>
  <si>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</si>
  <si>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</si>
  <si>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</si>
  <si>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</si>
  <si>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</si>
  <si>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</si>
  <si>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</si>
  <si>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</si>
  <si>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</si>
  <si>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</si>
  <si>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</si>
  <si>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</si>
  <si>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</si>
  <si>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</si>
  <si>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</si>
  <si>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</si>
  <si>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</si>
  <si>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</si>
  <si>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</si>
  <si>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</si>
  <si>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</si>
  <si>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</si>
  <si>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</si>
  <si>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</si>
  <si>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</si>
  <si>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</si>
  <si>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</si>
  <si>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</si>
  <si>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</si>
  <si>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</si>
  <si>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</si>
  <si>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</si>
  <si>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</si>
  <si>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</si>
  <si>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</si>
  <si>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</si>
  <si>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</si>
  <si>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</si>
  <si>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</si>
  <si>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</si>
  <si>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</si>
  <si>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</si>
  <si>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</si>
  <si>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</si>
  <si>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</si>
  <si>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</si>
  <si>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</si>
  <si>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</si>
  <si>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</si>
  <si>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</si>
  <si>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</si>
  <si>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</si>
  <si>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</si>
  <si>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</si>
  <si>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</si>
  <si>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</si>
  <si>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</si>
  <si>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</si>
  <si>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</si>
  <si>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</si>
  <si>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</si>
  <si>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</si>
  <si>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</si>
  <si>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</si>
  <si>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</si>
  <si>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</si>
  <si>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</si>
  <si>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</si>
  <si>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</si>
  <si>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</si>
  <si>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</si>
  <si>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</si>
  <si>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</si>
  <si>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</si>
  <si>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</si>
  <si>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</si>
  <si>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</si>
  <si>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</si>
  <si>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</si>
  <si>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</si>
  <si>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</si>
  <si>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</si>
  <si>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</si>
  <si>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</si>
  <si>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</si>
  <si>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</si>
  <si>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</si>
  <si>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</si>
  <si>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</si>
  <si>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</si>
  <si>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</si>
  <si>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</si>
  <si>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</si>
  <si>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</si>
  <si>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</si>
  <si>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</si>
  <si>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</si>
  <si>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</si>
  <si>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</si>
  <si>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</si>
  <si>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</si>
  <si>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</si>
  <si>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</si>
  <si>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</si>
  <si>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</si>
  <si>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</si>
  <si>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</si>
  <si>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</si>
  <si>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</si>
  <si>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</si>
  <si>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</si>
  <si>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</si>
  <si>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</si>
  <si>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</si>
  <si>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</si>
  <si>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</si>
  <si>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</si>
  <si>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</si>
  <si>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</si>
  <si>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</si>
  <si>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</si>
  <si>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</si>
  <si>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</si>
  <si>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</si>
  <si>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</si>
  <si>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</si>
  <si>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</si>
  <si>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</si>
  <si>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</si>
  <si>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</si>
  <si>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</si>
  <si>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</si>
  <si>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</si>
  <si>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</si>
  <si>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</si>
  <si>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</si>
  <si>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</si>
  <si>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</si>
  <si>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</si>
  <si>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</si>
  <si>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</si>
  <si>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</si>
  <si>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</si>
  <si>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</si>
  <si>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</si>
  <si>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</si>
  <si>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</si>
  <si>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</si>
  <si>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</si>
  <si>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</si>
  <si>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</si>
  <si>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</si>
  <si>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</si>
  <si>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</si>
  <si>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</si>
  <si>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</si>
  <si>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</si>
  <si>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</si>
  <si>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</si>
  <si>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</si>
  <si>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</si>
  <si>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</si>
  <si>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</si>
  <si>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</si>
  <si>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</si>
  <si>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</si>
  <si>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</si>
  <si>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</si>
  <si>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</si>
  <si>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</si>
  <si>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</si>
  <si>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</si>
  <si>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</si>
  <si>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</si>
  <si>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</si>
  <si>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</si>
  <si>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</si>
  <si>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</si>
  <si>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</si>
  <si>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</si>
  <si>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</si>
  <si>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</si>
  <si>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</si>
  <si>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</si>
  <si>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</si>
  <si>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</si>
  <si>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</si>
  <si>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</si>
  <si>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</si>
  <si>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</si>
  <si>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</si>
  <si>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</si>
  <si>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</si>
  <si>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</si>
  <si>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</si>
  <si>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</si>
  <si>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</si>
  <si>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</si>
  <si>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</si>
  <si>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</si>
  <si>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</si>
  <si>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</si>
  <si>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</si>
  <si>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</si>
  <si>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</si>
  <si>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</si>
  <si>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</si>
  <si>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</si>
  <si>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</si>
  <si>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</si>
  <si>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</si>
  <si>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</si>
  <si>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</si>
  <si>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</si>
  <si>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</si>
  <si>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</si>
  <si>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</si>
  <si>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</si>
  <si>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</si>
  <si>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</si>
  <si>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</si>
  <si>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</si>
  <si>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</si>
  <si>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</si>
  <si>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</si>
  <si>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</si>
  <si>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</si>
  <si>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</si>
  <si>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</si>
  <si>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</si>
  <si>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</si>
  <si>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</si>
  <si>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</si>
  <si>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</si>
  <si>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</si>
  <si>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</si>
  <si>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</si>
  <si>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</si>
  <si>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</si>
  <si>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</si>
  <si>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</si>
  <si>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</si>
  <si>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</si>
  <si>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</si>
  <si>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</si>
  <si>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</si>
  <si>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</si>
  <si>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</si>
  <si>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</si>
  <si>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</si>
  <si>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</si>
  <si>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</si>
  <si>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</si>
  <si>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</si>
  <si>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</si>
  <si>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</si>
  <si>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</si>
  <si>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</si>
  <si>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</si>
  <si>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</si>
  <si>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</si>
  <si>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</si>
  <si>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</si>
  <si>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</si>
  <si>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</si>
  <si>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</si>
  <si>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</si>
  <si>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</si>
  <si>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</si>
  <si>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</si>
  <si>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</si>
  <si>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</si>
  <si>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</si>
  <si>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</si>
  <si>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</si>
  <si>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</si>
  <si>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</si>
  <si>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</si>
  <si>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</si>
  <si>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</si>
  <si>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</si>
  <si>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</si>
  <si>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</si>
  <si>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</si>
  <si>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</si>
  <si>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</si>
  <si>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</si>
  <si>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</si>
  <si>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</si>
  <si>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</si>
  <si>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</si>
  <si>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</si>
  <si>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</si>
  <si>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</si>
  <si>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</si>
  <si>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</si>
  <si>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</si>
  <si>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</si>
  <si>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</si>
  <si>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</si>
  <si>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</si>
  <si>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</si>
  <si>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</si>
  <si>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</si>
  <si>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</si>
  <si>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</si>
  <si>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</si>
  <si>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</si>
  <si>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</si>
  <si>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</si>
  <si>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</si>
  <si>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</si>
  <si>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</si>
  <si>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</si>
  <si>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</si>
  <si>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</si>
  <si>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</si>
  <si>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</si>
  <si>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</si>
  <si>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</si>
  <si>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</si>
  <si>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</si>
  <si>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</si>
  <si>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</si>
  <si>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</si>
  <si>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</si>
  <si>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</si>
  <si>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</si>
  <si>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</si>
  <si>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</si>
  <si>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</si>
  <si>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</si>
  <si>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</si>
  <si>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</si>
  <si>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</si>
  <si>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</si>
  <si>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</si>
  <si>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</si>
  <si>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</si>
  <si>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</si>
  <si>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</si>
  <si>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</si>
  <si>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</si>
  <si>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</si>
  <si>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</si>
  <si>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</si>
  <si>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</si>
  <si>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</si>
  <si>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</si>
  <si>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</si>
  <si>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</si>
  <si>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</si>
  <si>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</si>
  <si>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</si>
  <si>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</si>
  <si>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</si>
  <si>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</si>
  <si>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</si>
  <si>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</si>
  <si>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</si>
  <si>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</si>
  <si>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</si>
  <si>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</si>
  <si>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</si>
  <si>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</si>
  <si>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</si>
  <si>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</si>
  <si>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</si>
  <si>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</si>
  <si>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</si>
  <si>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</si>
  <si>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</si>
  <si>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</si>
  <si>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</si>
  <si>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</si>
  <si>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</si>
  <si>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</si>
  <si>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</si>
  <si>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</si>
  <si>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</si>
  <si>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</si>
  <si>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</si>
  <si>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</si>
  <si>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</si>
  <si>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</si>
  <si>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</si>
  <si>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</si>
  <si>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</si>
  <si>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</si>
  <si>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</si>
  <si>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</si>
  <si>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</si>
  <si>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</si>
  <si>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</si>
  <si>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</si>
  <si>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</si>
  <si>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</si>
  <si>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</si>
  <si>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</si>
  <si>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</si>
  <si>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</si>
  <si>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</si>
  <si>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</si>
  <si>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</si>
  <si>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</si>
  <si>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</si>
  <si>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</si>
  <si>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</si>
  <si>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</si>
  <si>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</si>
  <si>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</si>
  <si>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</si>
  <si>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</si>
  <si>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</si>
  <si>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</si>
  <si>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</si>
  <si>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</si>
  <si>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</si>
  <si>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</si>
  <si>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</si>
  <si>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</si>
  <si>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</si>
  <si>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</si>
  <si>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</si>
  <si>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</si>
  <si>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</si>
  <si>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</si>
  <si>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</si>
  <si>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</si>
  <si>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</si>
  <si>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</si>
  <si>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</si>
  <si>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</si>
  <si>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</si>
  <si>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</si>
  <si>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</si>
  <si>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</si>
  <si>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</si>
  <si>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</si>
  <si>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</si>
  <si>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</si>
  <si>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</si>
  <si>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</si>
  <si>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</si>
  <si>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</si>
  <si>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</si>
  <si>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</si>
  <si>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</si>
  <si>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</si>
  <si>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</si>
  <si>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</si>
  <si>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</si>
  <si>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</si>
  <si>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</si>
  <si>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</si>
  <si>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</si>
  <si>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</si>
  <si>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</si>
  <si>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</si>
  <si>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</si>
  <si>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</si>
  <si>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</si>
  <si>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</si>
  <si>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</si>
  <si>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</si>
  <si>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</si>
  <si>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</si>
  <si>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</si>
  <si>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</si>
  <si>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</si>
  <si>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</si>
  <si>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</si>
  <si>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</si>
  <si>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</si>
  <si>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</si>
  <si>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</si>
  <si>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</si>
  <si>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</si>
  <si>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</si>
  <si>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</si>
  <si>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</si>
  <si>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</si>
  <si>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</si>
  <si>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</si>
  <si>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</si>
  <si>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</si>
  <si>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</si>
  <si>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</si>
  <si>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</si>
  <si>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</si>
  <si>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</si>
  <si>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</si>
  <si>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</si>
  <si>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</si>
  <si>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</si>
  <si>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</si>
  <si>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</si>
  <si>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</si>
  <si>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</si>
  <si>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</si>
  <si>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</si>
  <si>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</si>
  <si>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</si>
  <si>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</si>
  <si>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</si>
  <si>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</si>
  <si>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</si>
  <si>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</si>
  <si>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</si>
  <si>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</si>
  <si>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</si>
  <si>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</si>
  <si>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</si>
  <si>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</si>
  <si>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</si>
  <si>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</si>
  <si>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</si>
  <si>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</si>
  <si>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</si>
  <si>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</si>
  <si>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</si>
  <si>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</si>
  <si>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</si>
  <si>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</si>
  <si>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</si>
  <si>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</si>
  <si>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</si>
  <si>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</si>
  <si>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</si>
  <si>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</si>
  <si>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</si>
  <si>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</si>
  <si>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</si>
  <si>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</si>
  <si>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</si>
  <si>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</si>
  <si>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</si>
  <si>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</si>
  <si>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</si>
  <si>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</si>
  <si>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</si>
  <si>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</si>
  <si>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</si>
  <si>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</si>
  <si>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</si>
  <si>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</si>
  <si>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</si>
  <si>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</si>
  <si>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</si>
  <si>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</si>
  <si>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</si>
  <si>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</si>
  <si>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</si>
  <si>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</si>
  <si>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</si>
  <si>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</si>
  <si>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</si>
  <si>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</si>
  <si>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</si>
  <si>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</si>
  <si>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</si>
  <si>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</si>
  <si>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</si>
  <si>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</si>
  <si>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</si>
  <si>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</si>
  <si>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</si>
  <si>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</si>
  <si>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</si>
  <si>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</si>
  <si>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</si>
  <si>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</si>
  <si>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</si>
  <si>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</si>
  <si>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</si>
  <si>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</si>
  <si>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</si>
  <si>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</si>
  <si>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</si>
  <si>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</si>
  <si>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</si>
  <si>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</si>
  <si>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</si>
  <si>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</si>
  <si>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</si>
  <si>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</si>
  <si>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</si>
  <si>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</si>
  <si>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</si>
  <si>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</si>
  <si>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</si>
  <si>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</si>
  <si>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</si>
  <si>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</si>
  <si>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</si>
  <si>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</si>
  <si>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</si>
  <si>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</si>
  <si>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</si>
  <si>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</si>
  <si>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</si>
  <si>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</si>
  <si>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</si>
  <si>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</si>
  <si>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</si>
  <si>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</si>
  <si>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</si>
  <si>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</si>
  <si>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</si>
  <si>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</si>
  <si>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</si>
  <si>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</si>
  <si>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</si>
  <si>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</si>
  <si>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</si>
  <si>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</si>
  <si>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</si>
  <si>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</si>
  <si>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</si>
  <si>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</si>
  <si>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</si>
  <si>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</si>
  <si>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</si>
  <si>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</si>
  <si>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</si>
  <si>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</si>
  <si>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</si>
  <si>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</si>
  <si>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</si>
  <si>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</si>
  <si>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</si>
  <si>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</si>
  <si>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</si>
  <si>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</si>
  <si>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</si>
  <si>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</si>
  <si>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</si>
  <si>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</si>
  <si>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</si>
  <si>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</si>
  <si>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</si>
  <si>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</si>
  <si>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</si>
  <si>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</si>
  <si>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</si>
  <si>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</si>
  <si>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</si>
  <si>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</si>
  <si>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</si>
  <si>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</si>
  <si>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</si>
  <si>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</si>
  <si>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</si>
  <si>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</si>
  <si>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</si>
  <si>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</si>
  <si>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</si>
  <si>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</si>
  <si>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</si>
  <si>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</si>
  <si>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</si>
  <si>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</si>
  <si>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</si>
  <si>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</si>
  <si>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</si>
  <si>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</si>
  <si>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</si>
  <si>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</si>
  <si>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</si>
  <si>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</si>
  <si>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</si>
  <si>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</si>
  <si>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</si>
  <si>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</si>
  <si>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</si>
  <si>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</si>
  <si>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</si>
  <si>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</si>
  <si>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</si>
  <si>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</si>
  <si>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</si>
  <si>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</si>
  <si>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</si>
  <si>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</si>
  <si>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</si>
  <si>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</si>
  <si>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</si>
  <si>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</si>
  <si>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</si>
  <si>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</si>
  <si>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</si>
  <si>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</si>
  <si>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</si>
  <si>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</si>
  <si>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</si>
  <si>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</si>
  <si>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</si>
  <si>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</si>
  <si>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</si>
  <si>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</si>
  <si>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</si>
  <si>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</si>
  <si>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</si>
  <si>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</si>
  <si>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</si>
  <si>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</si>
  <si>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</si>
  <si>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</si>
  <si>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</si>
  <si>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</si>
  <si>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</si>
  <si>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</si>
  <si>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</si>
  <si>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</si>
  <si>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</si>
  <si>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</si>
  <si>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</si>
  <si>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</si>
  <si>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</si>
  <si>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</si>
  <si>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</si>
  <si>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</si>
  <si>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</si>
  <si>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</si>
  <si>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</si>
  <si>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</si>
  <si>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</si>
  <si>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</si>
  <si>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</si>
  <si>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</si>
  <si>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</si>
  <si>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</si>
  <si>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</si>
  <si>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</si>
  <si>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</si>
  <si>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</si>
  <si>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</si>
  <si>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</si>
  <si>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</si>
  <si>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</si>
  <si>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</si>
  <si>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</si>
  <si>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</si>
  <si>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</si>
  <si>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</si>
  <si>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</si>
  <si>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</si>
  <si>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</si>
  <si>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</si>
  <si>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</si>
  <si>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</si>
  <si>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</si>
  <si>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</si>
  <si>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</si>
  <si>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</si>
  <si>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</si>
  <si>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</si>
  <si>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</si>
  <si>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</si>
  <si>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</si>
  <si>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</si>
  <si>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</si>
  <si>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</si>
  <si>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</si>
  <si>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</si>
  <si>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</si>
  <si>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</si>
  <si>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</si>
  <si>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</si>
  <si>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</si>
  <si>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</si>
  <si>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</si>
  <si>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</si>
  <si>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</si>
  <si>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</si>
  <si>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</si>
  <si>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</si>
  <si>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</si>
  <si>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</si>
  <si>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</si>
  <si>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</si>
  <si>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</si>
  <si>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</si>
  <si>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</si>
  <si>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</si>
  <si>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</si>
  <si>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</si>
  <si>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</si>
  <si>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</si>
  <si>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</si>
  <si>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</si>
  <si>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</si>
  <si>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</si>
  <si>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</si>
  <si>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</si>
  <si>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</si>
  <si>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</si>
  <si>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</si>
  <si>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</si>
  <si>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</si>
  <si>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</si>
  <si>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</si>
  <si>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</si>
  <si>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</si>
  <si>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</si>
  <si>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</si>
  <si>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</si>
  <si>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</si>
  <si>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</si>
  <si>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</si>
  <si>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</si>
  <si>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</si>
  <si>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</si>
  <si>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</si>
  <si>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</si>
  <si>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</si>
  <si>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</si>
  <si>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</si>
  <si>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</si>
  <si>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</si>
  <si>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</si>
  <si>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</si>
  <si>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</si>
  <si>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</si>
  <si>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</si>
  <si>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</si>
  <si>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</si>
  <si>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</si>
  <si>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</si>
  <si>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</si>
  <si>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</si>
  <si>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</si>
  <si>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</si>
  <si>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</si>
  <si>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</si>
  <si>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</si>
  <si>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</si>
  <si>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</si>
  <si>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</si>
  <si>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</si>
  <si>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</si>
  <si>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</si>
  <si>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</si>
  <si>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</si>
  <si>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</si>
  <si>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</si>
  <si>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</si>
  <si>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</si>
  <si>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</si>
  <si>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</si>
  <si>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</si>
  <si>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</si>
  <si>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</si>
  <si>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</si>
  <si>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</si>
  <si>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</si>
  <si>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</si>
  <si>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</si>
  <si>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</si>
  <si>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</si>
  <si>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</si>
  <si>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</si>
  <si>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</si>
  <si>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</si>
  <si>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</si>
  <si>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</si>
  <si>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</si>
  <si>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</si>
  <si>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</si>
  <si>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</si>
  <si>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</si>
  <si>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</si>
  <si>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</si>
  <si>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</si>
  <si>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</si>
  <si>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</si>
  <si>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</si>
  <si>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</si>
  <si>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</si>
  <si>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</si>
  <si>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</si>
  <si>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</si>
  <si>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</si>
  <si>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</si>
  <si>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</si>
  <si>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</si>
  <si>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</si>
  <si>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</si>
  <si>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</si>
  <si>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</si>
  <si>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</si>
  <si>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</si>
  <si>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</si>
  <si>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</si>
  <si>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</si>
  <si>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</si>
  <si>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</si>
  <si>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</si>
  <si>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</si>
  <si>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</si>
  <si>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</si>
  <si>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</si>
  <si>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</si>
  <si>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</si>
  <si>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</si>
  <si>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</si>
  <si>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</si>
  <si>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</si>
  <si>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</si>
  <si>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</si>
  <si>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</si>
  <si>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</si>
  <si>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</si>
  <si>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</si>
  <si>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</si>
  <si>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</si>
  <si>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</si>
  <si>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</si>
  <si>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</si>
  <si>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</si>
  <si>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</si>
  <si>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</si>
  <si>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</si>
  <si>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</si>
  <si>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</si>
  <si>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</si>
  <si>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</si>
  <si>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</si>
  <si>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</si>
  <si>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</si>
  <si>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</si>
  <si>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</si>
  <si>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</si>
  <si>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</si>
  <si>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</si>
  <si>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</si>
  <si>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</si>
  <si>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</si>
  <si>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</si>
  <si>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</si>
  <si>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</si>
  <si>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</si>
  <si>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</si>
  <si>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</si>
  <si>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</si>
  <si>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</si>
  <si>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</si>
  <si>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</si>
  <si>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</si>
  <si>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</si>
  <si>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</si>
  <si>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</si>
  <si>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</si>
  <si>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</si>
  <si>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</si>
  <si>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</si>
  <si>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</si>
  <si>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</si>
  <si>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</si>
  <si>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</si>
  <si>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</si>
  <si>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</si>
  <si>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</si>
  <si>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</si>
  <si>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</si>
  <si>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</si>
  <si>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</si>
  <si>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</si>
  <si>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</si>
  <si>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</si>
  <si>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</si>
  <si>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</si>
  <si>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</si>
  <si>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</si>
  <si>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</si>
  <si>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</si>
  <si>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</si>
  <si>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</si>
  <si>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</si>
  <si>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</si>
  <si>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</si>
  <si>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</si>
  <si>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</si>
  <si>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</si>
  <si>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</si>
  <si>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</si>
  <si>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</si>
  <si>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</si>
  <si>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</si>
  <si>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</si>
  <si>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</si>
  <si>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</si>
  <si>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</si>
  <si>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</si>
  <si>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</si>
  <si>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</si>
  <si>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</si>
  <si>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</si>
  <si>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</si>
  <si>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</si>
  <si>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</si>
  <si>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</si>
  <si>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</si>
  <si>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</si>
  <si>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</si>
  <si>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</si>
  <si>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</si>
  <si>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</si>
  <si>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</si>
  <si>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</si>
  <si>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</si>
  <si>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</si>
  <si>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</si>
  <si>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</si>
  <si>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</si>
  <si>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</si>
  <si>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</si>
  <si>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</si>
  <si>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</si>
  <si>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</si>
  <si>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</si>
  <si>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</si>
  <si>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</si>
  <si>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</si>
  <si>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</si>
  <si>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</si>
  <si>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</si>
  <si>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</si>
  <si>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</si>
  <si>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</si>
  <si>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</si>
  <si>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</si>
  <si>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</si>
  <si>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</si>
  <si>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</si>
  <si>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</si>
  <si>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</si>
  <si>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</si>
  <si>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</si>
  <si>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</si>
  <si>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</si>
  <si>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</si>
  <si>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</si>
  <si>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</si>
  <si>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</si>
  <si>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</si>
  <si>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</si>
  <si>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</si>
  <si>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</si>
  <si>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</si>
  <si>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</si>
  <si>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</si>
  <si>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</si>
  <si>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</si>
  <si>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</si>
  <si>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</si>
  <si>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</si>
  <si>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</si>
  <si>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</si>
  <si>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</si>
  <si>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</si>
  <si>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</si>
  <si>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</si>
  <si>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</si>
  <si>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</si>
  <si>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</si>
  <si>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</si>
  <si>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</si>
  <si>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</si>
  <si>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</si>
  <si>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</si>
  <si>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</si>
  <si>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</si>
  <si>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</si>
  <si>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</si>
  <si>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</si>
  <si>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</si>
  <si>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</si>
  <si>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</si>
  <si>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</si>
  <si>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</si>
  <si>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</si>
  <si>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</si>
  <si>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</si>
  <si>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</si>
  <si>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</si>
  <si>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</si>
  <si>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</si>
  <si>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</si>
  <si>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</si>
  <si>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</si>
  <si>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</si>
  <si>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</si>
  <si>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</si>
  <si>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</si>
  <si>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</si>
  <si>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</si>
  <si>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</si>
  <si>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</si>
  <si>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</si>
  <si>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</si>
  <si>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</si>
  <si>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</si>
  <si>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</si>
  <si>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</si>
  <si>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</si>
  <si>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</si>
  <si>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</si>
  <si>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</si>
  <si>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</si>
  <si>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</si>
  <si>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</si>
  <si>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</si>
  <si>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</si>
  <si>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</si>
  <si>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</si>
  <si>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</si>
  <si>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</si>
  <si>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</si>
  <si>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</si>
  <si>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</si>
  <si>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</si>
  <si>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</si>
  <si>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</si>
  <si>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</si>
  <si>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</si>
  <si>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</si>
  <si>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</si>
  <si>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</si>
  <si>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</si>
  <si>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</si>
  <si>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</si>
  <si>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</si>
  <si>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</si>
  <si>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</si>
  <si>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</si>
  <si>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</si>
  <si>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</si>
  <si>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</si>
  <si>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</si>
  <si>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</si>
  <si>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</si>
  <si>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</si>
  <si>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</si>
  <si>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</si>
  <si>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</si>
  <si>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</si>
  <si>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</si>
  <si>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</si>
  <si>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</si>
  <si>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</si>
  <si>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</si>
  <si>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</si>
  <si>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</si>
  <si>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</si>
  <si>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</si>
  <si>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</si>
  <si>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</si>
  <si>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</si>
  <si>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</si>
  <si>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</si>
  <si>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</si>
  <si>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</si>
  <si>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</si>
  <si>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</si>
  <si>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</si>
  <si>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</si>
  <si>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</si>
  <si>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</si>
  <si>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</si>
  <si>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</si>
  <si>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</si>
  <si>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</si>
  <si>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</si>
  <si>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</si>
  <si>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</si>
  <si>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</si>
  <si>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</si>
  <si>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</si>
  <si>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</si>
  <si>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</si>
  <si>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</si>
  <si>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</si>
  <si>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</si>
  <si>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</si>
  <si>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</si>
  <si>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</si>
  <si>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</si>
  <si>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</si>
  <si>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</si>
  <si>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</si>
  <si>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</si>
  <si>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</si>
  <si>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</si>
  <si>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</si>
  <si>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</si>
  <si>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</si>
  <si>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</si>
  <si>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</si>
  <si>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</si>
  <si>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</si>
  <si>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</si>
  <si>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</si>
  <si>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</si>
  <si>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</si>
  <si>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</si>
  <si>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</si>
  <si>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</si>
  <si>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</si>
  <si>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</si>
  <si>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</si>
  <si>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</si>
  <si>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</si>
  <si>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</si>
  <si>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</si>
  <si>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</si>
  <si>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</si>
  <si>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</si>
  <si>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</si>
  <si>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</si>
  <si>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</si>
  <si>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</si>
  <si>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</si>
  <si>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</si>
  <si>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</si>
  <si>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</si>
  <si>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</si>
  <si>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</si>
  <si>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</si>
  <si>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</si>
  <si>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</si>
  <si>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</si>
  <si>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</si>
  <si>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</si>
  <si>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</si>
  <si>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</si>
  <si>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</si>
  <si>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</si>
  <si>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</si>
  <si>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</si>
  <si>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</si>
  <si>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</si>
  <si>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</si>
  <si>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</si>
  <si>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</si>
  <si>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</si>
  <si>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</si>
  <si>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</si>
  <si>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</si>
  <si>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</si>
  <si>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</si>
  <si>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</si>
  <si>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</si>
  <si>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</si>
  <si>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</si>
  <si>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</si>
  <si>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</si>
  <si>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</si>
  <si>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</si>
  <si>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</si>
  <si>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</si>
  <si>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</si>
  <si>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</si>
  <si>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</si>
  <si>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</si>
  <si>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</si>
  <si>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</si>
  <si>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</si>
  <si>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</si>
  <si>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</si>
  <si>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</si>
  <si>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</si>
  <si>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</si>
  <si>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</si>
  <si>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</si>
  <si>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</si>
  <si>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</si>
  <si>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</si>
  <si>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</si>
  <si>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</si>
  <si>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</si>
  <si>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</si>
  <si>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</si>
  <si>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</si>
  <si>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</si>
  <si>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</si>
  <si>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</si>
  <si>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</si>
  <si>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</si>
  <si>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</si>
  <si>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</si>
  <si>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</si>
  <si>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</si>
  <si>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</si>
  <si>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</si>
  <si>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</si>
  <si>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</si>
  <si>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</si>
  <si>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</si>
  <si>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</si>
  <si>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</si>
  <si>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</si>
  <si>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</si>
  <si>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</si>
  <si>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</si>
  <si>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</si>
  <si>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</si>
  <si>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</si>
  <si>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</si>
  <si>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</si>
  <si>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</si>
  <si>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</si>
  <si>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</si>
  <si>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</si>
  <si>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</si>
  <si>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</si>
  <si>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</si>
  <si>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</si>
  <si>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</si>
  <si>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</si>
  <si>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</si>
  <si>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</si>
  <si>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</si>
  <si>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</si>
  <si>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</si>
  <si>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</si>
  <si>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</si>
  <si>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</si>
  <si>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</si>
  <si>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</si>
  <si>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</si>
  <si>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</si>
  <si>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</si>
  <si>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</si>
  <si>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</si>
  <si>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</si>
  <si>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</si>
  <si>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</si>
  <si>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</si>
  <si>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</si>
  <si>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</si>
  <si>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</si>
  <si>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</si>
  <si>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</si>
  <si>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</si>
  <si>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</si>
  <si>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</si>
  <si>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</si>
  <si>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</si>
  <si>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</si>
  <si>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</si>
  <si>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</si>
  <si>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</si>
  <si>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</si>
  <si>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</si>
  <si>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</si>
  <si>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</si>
  <si>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</si>
  <si>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</si>
  <si>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</si>
  <si>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</si>
  <si>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</si>
  <si>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</si>
  <si>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</si>
  <si>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</si>
  <si>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</si>
  <si>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</si>
  <si>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</si>
  <si>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</si>
  <si>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</si>
  <si>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</si>
  <si>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</si>
  <si>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</si>
  <si>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</si>
  <si>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</si>
  <si>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</si>
  <si>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</si>
  <si>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</si>
  <si>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</si>
  <si>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</si>
  <si>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</si>
  <si>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</si>
  <si>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</si>
  <si>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</si>
  <si>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</si>
  <si>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</si>
  <si>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</si>
  <si>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</si>
  <si>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</si>
  <si>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</si>
  <si>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</si>
  <si>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</si>
  <si>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</si>
  <si>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</si>
  <si>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</si>
  <si>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</si>
  <si>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</si>
  <si>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</si>
  <si>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</si>
  <si>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</si>
  <si>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</si>
  <si>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</si>
  <si>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</si>
  <si>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</si>
  <si>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</si>
  <si>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</si>
  <si>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</si>
  <si>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</si>
  <si>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</si>
  <si>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</si>
  <si>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</si>
  <si>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</si>
  <si>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</si>
  <si>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</si>
  <si>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</si>
  <si>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</si>
  <si>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</si>
  <si>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</si>
  <si>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</si>
  <si>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</si>
  <si>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</si>
  <si>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</si>
  <si>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</si>
  <si>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</si>
  <si>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</si>
  <si>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</si>
  <si>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</si>
  <si>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</si>
  <si>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</si>
  <si>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</si>
  <si>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</si>
  <si>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</si>
  <si>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</si>
  <si>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</si>
  <si>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</si>
  <si>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</si>
  <si>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</si>
  <si>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</si>
  <si>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</si>
  <si>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</si>
  <si>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</si>
  <si>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</si>
  <si>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</si>
  <si>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</si>
  <si>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</si>
  <si>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</si>
  <si>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</si>
  <si>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</si>
  <si>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</si>
  <si>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</si>
  <si>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</si>
  <si>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</si>
  <si>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</si>
  <si>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</si>
  <si>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</si>
  <si>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</si>
  <si>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</si>
  <si>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</si>
  <si>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</si>
  <si>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</si>
  <si>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</si>
  <si>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</si>
  <si>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</si>
  <si>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</si>
  <si>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</si>
  <si>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</si>
  <si>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</si>
  <si>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</si>
  <si>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</si>
  <si>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</si>
  <si>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</si>
  <si>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</si>
  <si>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</si>
  <si>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</si>
  <si>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</si>
  <si>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</si>
  <si>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</si>
  <si>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</si>
  <si>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</si>
  <si>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</si>
  <si>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</si>
  <si>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</si>
  <si>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</si>
  <si>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</si>
  <si>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</si>
  <si>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</si>
  <si>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</si>
  <si>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</si>
  <si>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</si>
  <si>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</si>
  <si>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</si>
  <si>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</si>
  <si>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</si>
  <si>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</si>
  <si>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</si>
  <si>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</si>
  <si>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</si>
  <si>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</si>
  <si>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</si>
  <si>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</si>
  <si>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</si>
  <si>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</si>
  <si>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</si>
  <si>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</si>
  <si>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</si>
  <si>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</si>
  <si>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</si>
  <si>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</si>
  <si>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</si>
  <si>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</si>
  <si>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</si>
  <si>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</si>
  <si>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</si>
  <si>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</si>
  <si>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</si>
  <si>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</si>
  <si>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</si>
  <si>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</si>
  <si>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</si>
  <si>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</si>
  <si>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</si>
  <si>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</si>
  <si>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</si>
  <si>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</si>
  <si>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</si>
  <si>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</si>
  <si>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</si>
  <si>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</si>
  <si>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</si>
  <si>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</si>
  <si>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</si>
  <si>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</si>
  <si>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</si>
  <si>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</si>
  <si>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</si>
  <si>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</si>
  <si>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</si>
  <si>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</si>
  <si>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</si>
  <si>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</si>
  <si>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</si>
  <si>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</si>
  <si>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</si>
  <si>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</si>
  <si>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</si>
  <si>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</si>
  <si>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</si>
  <si>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</si>
  <si>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</si>
  <si>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</si>
  <si>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</si>
  <si>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</si>
  <si>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</si>
  <si>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</si>
  <si>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</si>
  <si>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</si>
  <si>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</si>
  <si>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</si>
  <si>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</si>
  <si>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</si>
  <si>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</si>
  <si>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</si>
  <si>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</si>
  <si>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</si>
  <si>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</si>
  <si>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</si>
  <si>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</si>
  <si>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</si>
  <si>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</si>
  <si>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</si>
  <si>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</si>
  <si>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</si>
  <si>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</si>
  <si>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</si>
  <si>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</si>
  <si>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</si>
  <si>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</si>
  <si>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</si>
  <si>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</si>
  <si>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</si>
  <si>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</si>
  <si>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</si>
  <si>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</si>
  <si>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</si>
  <si>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</si>
  <si>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</si>
  <si>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</si>
  <si>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</si>
  <si>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</si>
  <si>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</si>
  <si>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</si>
  <si>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</si>
  <si>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</si>
  <si>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</si>
  <si>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</si>
  <si>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</si>
  <si>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</si>
  <si>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</si>
  <si>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</si>
  <si>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</si>
  <si>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</si>
  <si>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</si>
  <si>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</si>
  <si>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</si>
  <si>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</si>
  <si>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</si>
  <si>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</si>
  <si>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</si>
  <si>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</si>
  <si>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</si>
  <si>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</si>
  <si>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</si>
  <si>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</si>
  <si>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</si>
  <si>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</si>
  <si>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</si>
  <si>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</si>
  <si>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</si>
  <si>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</si>
  <si>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</si>
  <si>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</si>
  <si>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</si>
  <si>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</si>
  <si>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</si>
  <si>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</si>
  <si>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</si>
  <si>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</si>
  <si>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</si>
  <si>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</si>
  <si>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</si>
  <si>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</si>
  <si>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</si>
  <si>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</si>
  <si>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</si>
  <si>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</si>
  <si>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</si>
  <si>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</si>
  <si>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</si>
  <si>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</si>
  <si>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</si>
  <si>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</si>
  <si>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</si>
  <si>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</si>
  <si>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</si>
  <si>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</si>
  <si>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</si>
  <si>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</si>
  <si>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</si>
  <si>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</si>
  <si>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</si>
  <si>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</si>
  <si>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</si>
  <si>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</si>
  <si>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</si>
  <si>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</si>
  <si>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</si>
  <si>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</si>
  <si>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</si>
  <si>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</si>
  <si>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</si>
  <si>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</si>
  <si>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</si>
  <si>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</si>
  <si>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</si>
  <si>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</si>
  <si>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</si>
  <si>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</si>
  <si>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</si>
  <si>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</si>
  <si>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</si>
  <si>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</si>
  <si>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</si>
  <si>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</si>
  <si>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</si>
  <si>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</si>
  <si>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</si>
  <si>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</si>
  <si>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</si>
  <si>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</si>
  <si>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</si>
  <si>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</si>
  <si>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</si>
  <si>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</si>
  <si>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</si>
  <si>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</si>
  <si>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</si>
  <si>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</si>
  <si>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</si>
  <si>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</si>
  <si>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</si>
  <si>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</si>
  <si>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</si>
  <si>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</si>
  <si>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</si>
  <si>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</si>
  <si>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</si>
  <si>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</si>
  <si>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</si>
  <si>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</si>
  <si>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</si>
  <si>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</si>
  <si>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</si>
  <si>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</si>
  <si>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</si>
  <si>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</si>
  <si>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</si>
  <si>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</si>
  <si>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</si>
  <si>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</si>
  <si>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</si>
  <si>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</si>
  <si>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</si>
  <si>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</si>
  <si>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</si>
  <si>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</si>
  <si>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</si>
  <si>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</si>
  <si>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</si>
  <si>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</si>
  <si>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</si>
  <si>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</si>
  <si>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</si>
  <si>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</si>
  <si>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</si>
  <si>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</si>
  <si>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</si>
  <si>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</si>
  <si>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</si>
  <si>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</si>
  <si>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</si>
  <si>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</si>
  <si>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</si>
  <si>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</si>
  <si>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</si>
  <si>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</si>
  <si>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</si>
  <si>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</si>
  <si>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</si>
  <si>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</si>
  <si>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</si>
  <si>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</si>
  <si>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</si>
  <si>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</si>
  <si>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</si>
  <si>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</si>
  <si>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</si>
  <si>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</si>
  <si>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</si>
  <si>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</si>
  <si>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</si>
  <si>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</si>
  <si>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</si>
  <si>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</si>
  <si>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</si>
  <si>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</si>
  <si>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</si>
  <si>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</si>
  <si>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</si>
  <si>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</si>
  <si>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</si>
  <si>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</si>
  <si>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</si>
  <si>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</si>
  <si>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</si>
  <si>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</si>
  <si>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</si>
  <si>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</si>
  <si>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</si>
  <si>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</si>
  <si>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</si>
  <si>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</si>
  <si>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</si>
  <si>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</si>
  <si>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</si>
  <si>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</si>
  <si>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</si>
  <si>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</si>
  <si>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</si>
  <si>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</si>
  <si>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</si>
  <si>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</si>
  <si>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</si>
  <si>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</si>
  <si>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</si>
  <si>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</si>
  <si>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</si>
  <si>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</si>
  <si>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</si>
  <si>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</si>
  <si>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</si>
  <si>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</si>
  <si>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</si>
  <si>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</si>
  <si>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</si>
  <si>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</si>
  <si>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</si>
  <si>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</si>
  <si>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</si>
  <si>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</si>
  <si>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</si>
  <si>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</si>
  <si>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</si>
  <si>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</si>
  <si>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</si>
  <si>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</si>
  <si>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</si>
  <si>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</si>
  <si>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</si>
  <si>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</si>
  <si>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</si>
  <si>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</si>
  <si>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</si>
  <si>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</si>
  <si>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</si>
  <si>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</si>
  <si>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</si>
  <si>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</si>
  <si>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</si>
  <si>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</si>
  <si>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</si>
  <si>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</si>
  <si>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</si>
  <si>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</si>
  <si>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</si>
  <si>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</si>
  <si>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</si>
  <si>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</si>
  <si>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</si>
  <si>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</si>
  <si>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</si>
  <si>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</si>
  <si>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</si>
  <si>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</si>
  <si>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</si>
  <si>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</si>
  <si>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</si>
  <si>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</si>
  <si>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</si>
  <si>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</si>
  <si>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</si>
  <si>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</si>
  <si>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</si>
  <si>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</si>
  <si>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</si>
  <si>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</si>
  <si>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</si>
  <si>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</si>
  <si>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</si>
  <si>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</si>
  <si>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</si>
  <si>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</si>
  <si>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</si>
  <si>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</si>
  <si>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</si>
  <si>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</si>
  <si>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</si>
  <si>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</si>
  <si>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</si>
  <si>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</si>
  <si>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</si>
  <si>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</si>
  <si>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</si>
  <si>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</si>
  <si>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</si>
  <si>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</si>
  <si>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</si>
  <si>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</si>
  <si>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</si>
  <si>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</si>
  <si>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</si>
  <si>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</si>
  <si>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</si>
  <si>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</si>
  <si>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</si>
  <si>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</si>
  <si>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</si>
  <si>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</si>
  <si>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</si>
  <si>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</si>
  <si>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</si>
  <si>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</si>
  <si>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</si>
  <si>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</si>
  <si>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</si>
  <si>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</si>
  <si>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</si>
  <si>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</si>
  <si>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</si>
  <si>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</si>
  <si>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</si>
  <si>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</si>
  <si>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</si>
  <si>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</si>
  <si>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</si>
  <si>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</si>
  <si>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</si>
  <si>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</si>
  <si>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</si>
  <si>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</si>
  <si>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</si>
  <si>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</si>
  <si>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</si>
  <si>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</si>
  <si>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</si>
  <si>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</si>
  <si>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</si>
  <si>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</si>
  <si>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</si>
  <si>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</si>
  <si>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</si>
  <si>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</si>
  <si>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</si>
  <si>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</si>
  <si>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</si>
  <si>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</si>
  <si>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</si>
  <si>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</si>
  <si>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</si>
  <si>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</si>
  <si>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</si>
  <si>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</si>
  <si>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</si>
  <si>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</si>
  <si>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</si>
  <si>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</si>
  <si>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</si>
  <si>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</si>
  <si>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</si>
  <si>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</si>
  <si>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</si>
  <si>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</si>
  <si>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</si>
  <si>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</si>
  <si>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</si>
  <si>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</si>
  <si>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</si>
  <si>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</si>
  <si>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</si>
  <si>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</si>
  <si>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</si>
  <si>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</si>
  <si>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</si>
  <si>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</si>
  <si>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</si>
  <si>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</si>
  <si>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</si>
  <si>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</si>
  <si>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</si>
  <si>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</si>
  <si>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</si>
  <si>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</si>
  <si>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</si>
  <si>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</si>
  <si>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</si>
  <si>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</si>
  <si>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</si>
  <si>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</si>
  <si>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</si>
  <si>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</si>
  <si>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</si>
  <si>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</si>
  <si>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</si>
  <si>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</si>
  <si>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</si>
  <si>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</si>
  <si>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</si>
  <si>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</si>
  <si>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</si>
  <si>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</si>
  <si>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</si>
  <si>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</si>
  <si>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</si>
  <si>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</si>
  <si>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</si>
  <si>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</si>
  <si>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</si>
  <si>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</si>
  <si>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</si>
  <si>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</si>
  <si>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</si>
  <si>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</si>
  <si>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</si>
  <si>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</si>
  <si>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</si>
  <si>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</si>
  <si>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</si>
  <si>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</si>
  <si>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</si>
  <si>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</si>
  <si>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</si>
  <si>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</si>
  <si>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</si>
  <si>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</si>
  <si>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</si>
  <si>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</si>
  <si>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</si>
  <si>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</si>
  <si>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</si>
  <si>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</si>
  <si>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</si>
  <si>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</si>
  <si>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</si>
  <si>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</si>
  <si>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</si>
  <si>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</si>
  <si>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</si>
  <si>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</si>
  <si>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</si>
  <si>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</si>
  <si>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</si>
  <si>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</si>
  <si>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</si>
  <si>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</si>
  <si>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</si>
  <si>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</si>
  <si>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</si>
  <si>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</si>
  <si>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</si>
  <si>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</si>
  <si>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</si>
  <si>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</si>
  <si>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</si>
  <si>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</si>
  <si>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</si>
  <si>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</si>
  <si>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</si>
  <si>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</si>
  <si>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</si>
  <si>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</si>
  <si>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</si>
  <si>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</si>
  <si>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</si>
  <si>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</si>
  <si>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</si>
  <si>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</si>
  <si>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</si>
  <si>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</si>
  <si>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</si>
  <si>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</si>
  <si>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</si>
  <si>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</si>
  <si>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</si>
  <si>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</si>
  <si>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</si>
  <si>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</si>
  <si>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</si>
  <si>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</si>
  <si>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</si>
  <si>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</si>
  <si>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</si>
  <si>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</si>
  <si>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</si>
  <si>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</si>
  <si>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</si>
  <si>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</si>
  <si>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</si>
  <si>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</si>
  <si>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</si>
  <si>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</si>
  <si>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</si>
  <si>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</si>
  <si>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</si>
  <si>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</si>
  <si>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</si>
  <si>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</si>
  <si>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</si>
  <si>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</si>
  <si>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</si>
  <si>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</si>
  <si>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</si>
  <si>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</si>
  <si>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</si>
  <si>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</si>
  <si>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</si>
  <si>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</si>
  <si>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</si>
  <si>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</si>
  <si>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</si>
  <si>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</si>
  <si>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</si>
  <si>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</si>
  <si>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</si>
  <si>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</si>
  <si>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</si>
  <si>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</si>
  <si>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</si>
  <si>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</si>
  <si>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</si>
  <si>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</si>
  <si>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</si>
  <si>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</si>
  <si>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</si>
  <si>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</si>
  <si>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</si>
  <si>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</si>
  <si>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</si>
  <si>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</si>
  <si>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</si>
  <si>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</si>
  <si>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</si>
  <si>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</si>
  <si>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</si>
  <si>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</si>
  <si>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</si>
  <si>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</si>
  <si>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</si>
  <si>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</si>
  <si>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</si>
  <si>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</si>
  <si>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</si>
  <si>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</si>
  <si>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</si>
  <si>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</si>
  <si>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</si>
  <si>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</si>
  <si>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</si>
  <si>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</si>
  <si>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</si>
  <si>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</si>
  <si>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</si>
  <si>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</si>
  <si>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</si>
  <si>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</si>
  <si>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</si>
  <si>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</si>
  <si>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</si>
  <si>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</si>
  <si>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</si>
  <si>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</si>
  <si>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</si>
  <si>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</si>
  <si>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</si>
  <si>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</si>
  <si>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</si>
  <si>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</si>
  <si>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</si>
  <si>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</si>
  <si>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</si>
  <si>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</si>
  <si>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</si>
  <si>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</si>
  <si>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</si>
  <si>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</si>
  <si>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</si>
  <si>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</si>
  <si>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</si>
  <si>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</si>
  <si>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</si>
  <si>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</si>
  <si>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</si>
  <si>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</si>
  <si>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</si>
  <si>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</si>
  <si>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</si>
  <si>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</si>
  <si>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</si>
  <si>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</si>
  <si>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</si>
  <si>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</si>
  <si>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</si>
  <si>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</si>
  <si>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</si>
  <si>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</si>
  <si>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</si>
  <si>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</si>
  <si>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</si>
  <si>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</si>
  <si>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</si>
  <si>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</si>
  <si>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</si>
  <si>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</si>
  <si>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</si>
  <si>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</si>
  <si>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</si>
  <si>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</si>
  <si>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</si>
  <si>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</si>
  <si>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</si>
  <si>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</si>
  <si>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</si>
  <si>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</si>
  <si>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</si>
  <si>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</si>
  <si>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</si>
  <si>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</si>
  <si>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</si>
  <si>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</si>
  <si>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</si>
  <si>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</si>
  <si>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</si>
  <si>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</si>
  <si>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</si>
  <si>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</si>
  <si>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</si>
  <si>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</si>
  <si>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</si>
  <si>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</si>
  <si>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</si>
  <si>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</si>
  <si>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</si>
  <si>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</si>
  <si>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</si>
  <si>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</si>
  <si>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</si>
  <si>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</si>
  <si>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</si>
  <si>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</si>
  <si>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</si>
  <si>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</si>
  <si>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</si>
  <si>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</si>
  <si>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</si>
  <si>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</si>
  <si>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</si>
  <si>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</si>
  <si>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</si>
  <si>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</si>
  <si>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</si>
  <si>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</si>
  <si>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</si>
  <si>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</si>
  <si>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</si>
  <si>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</si>
  <si>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</si>
  <si>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</si>
  <si>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</si>
  <si>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</si>
  <si>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</si>
  <si>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</si>
  <si>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</si>
  <si>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</si>
  <si>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</si>
  <si>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</si>
  <si>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</si>
  <si>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</si>
  <si>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</si>
  <si>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</si>
  <si>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</si>
  <si>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</si>
  <si>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</si>
  <si>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</si>
  <si>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</si>
  <si>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</si>
  <si>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</si>
  <si>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</si>
  <si>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</si>
  <si>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</si>
  <si>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</si>
  <si>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</si>
  <si>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</si>
  <si>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</si>
  <si>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</si>
  <si>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</si>
  <si>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</si>
  <si>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</si>
  <si>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</si>
  <si>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</si>
  <si>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</si>
  <si>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</si>
  <si>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</si>
  <si>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</si>
  <si>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</si>
  <si>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</si>
  <si>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</si>
  <si>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</si>
  <si>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</si>
  <si>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</si>
  <si>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</si>
  <si>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</si>
  <si>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</si>
  <si>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</si>
  <si>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</si>
  <si>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</si>
  <si>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</si>
  <si>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</si>
  <si>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</si>
  <si>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</si>
  <si>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</si>
  <si>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</si>
  <si>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</si>
  <si>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</si>
  <si>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</si>
  <si>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</si>
  <si>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</si>
  <si>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</si>
  <si>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</si>
  <si>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</si>
  <si>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</si>
  <si>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</si>
  <si>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</si>
  <si>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</si>
  <si>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</si>
  <si>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</si>
  <si>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</si>
  <si>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</si>
  <si>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</si>
  <si>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</si>
  <si>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</si>
  <si>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</si>
  <si>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</si>
  <si>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</si>
  <si>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</si>
  <si>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</si>
  <si>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</si>
  <si>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</si>
  <si>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</si>
  <si>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</si>
  <si>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</si>
  <si>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</si>
  <si>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</si>
  <si>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</si>
  <si>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</si>
  <si>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</si>
  <si>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</si>
  <si>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</si>
  <si>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</si>
  <si>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</si>
  <si>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</si>
  <si>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</si>
  <si>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</si>
  <si>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</si>
  <si>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</si>
  <si>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</si>
  <si>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</si>
  <si>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</si>
  <si>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</si>
  <si>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</si>
  <si>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</si>
  <si>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</si>
  <si>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</si>
  <si>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</si>
  <si>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</si>
  <si>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</si>
  <si>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</si>
  <si>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</si>
  <si>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</si>
  <si>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</si>
  <si>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</si>
  <si>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</si>
  <si>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</si>
  <si>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</si>
  <si>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</si>
  <si>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</si>
  <si>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</si>
  <si>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</si>
  <si>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</si>
  <si>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</si>
  <si>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</si>
  <si>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</si>
  <si>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</si>
  <si>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</si>
  <si>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</si>
  <si>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</si>
  <si>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</si>
  <si>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</si>
  <si>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</si>
  <si>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</si>
  <si>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</si>
  <si>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</si>
  <si>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</si>
  <si>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</si>
  <si>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</si>
  <si>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</si>
  <si>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</si>
  <si>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</si>
  <si>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</si>
  <si>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</si>
  <si>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</si>
  <si>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</si>
  <si>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</si>
  <si>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</si>
  <si>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</si>
  <si>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</si>
  <si>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</si>
  <si>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</si>
  <si>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</si>
  <si>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</si>
  <si>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</si>
  <si>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</si>
  <si>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</si>
  <si>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</si>
  <si>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</si>
  <si>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</si>
  <si>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</si>
  <si>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</si>
  <si>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</si>
  <si>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</si>
  <si>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</si>
  <si>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</si>
  <si>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</si>
  <si>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</si>
  <si>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</si>
  <si>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</si>
  <si>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</si>
  <si>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</si>
  <si>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</si>
  <si>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</si>
  <si>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</si>
  <si>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</si>
  <si>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</si>
  <si>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</si>
  <si>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</si>
  <si>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</si>
  <si>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</si>
  <si>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</si>
  <si>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</si>
  <si>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</si>
  <si>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</si>
  <si>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</si>
  <si>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</si>
  <si>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</si>
  <si>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</si>
  <si>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</si>
  <si>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</si>
  <si>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</si>
  <si>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</si>
  <si>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</si>
  <si>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</si>
  <si>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</si>
  <si>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</si>
  <si>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</si>
  <si>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</si>
  <si>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</si>
  <si>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</si>
  <si>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</si>
  <si>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</si>
  <si>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</si>
  <si>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</si>
  <si>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</si>
  <si>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</si>
  <si>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</si>
  <si>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</si>
  <si>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</si>
  <si>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</si>
  <si>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</si>
  <si>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</si>
  <si>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</si>
  <si>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</si>
  <si>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</si>
  <si>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</si>
  <si>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</si>
  <si>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</si>
  <si>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</si>
  <si>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</si>
  <si>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</si>
  <si>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</si>
  <si>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</si>
  <si>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</si>
  <si>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</si>
  <si>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</si>
  <si>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</si>
  <si>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</si>
  <si>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</si>
  <si>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</si>
  <si>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</si>
  <si>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</si>
  <si>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</si>
  <si>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</si>
  <si>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</si>
  <si>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</si>
  <si>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</si>
  <si>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</si>
  <si>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</si>
  <si>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</si>
  <si>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</si>
  <si>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</si>
  <si>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</si>
  <si>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</si>
  <si>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</si>
  <si>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</si>
  <si>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</si>
  <si>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</si>
  <si>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</si>
  <si>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</si>
  <si>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</si>
  <si>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</si>
  <si>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</si>
  <si>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</si>
  <si>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</si>
  <si>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</si>
  <si>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</si>
  <si>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</si>
  <si>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</si>
  <si>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</si>
  <si>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</si>
  <si>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</si>
  <si>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</si>
  <si>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</si>
  <si>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</si>
  <si>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</si>
  <si>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</si>
  <si>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</si>
  <si>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</si>
  <si>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</si>
  <si>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</si>
  <si>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</si>
  <si>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</si>
  <si>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</si>
  <si>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</si>
  <si>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</si>
  <si>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</si>
  <si>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</si>
  <si>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</si>
  <si>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</si>
  <si>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</si>
  <si>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</si>
  <si>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</si>
  <si>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</si>
  <si>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</si>
  <si>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</si>
  <si>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</si>
  <si>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</si>
  <si>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</si>
  <si>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</si>
  <si>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</si>
  <si>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</si>
  <si>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</si>
  <si>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</si>
  <si>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</si>
  <si>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</si>
  <si>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</si>
  <si>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</si>
  <si>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</si>
  <si>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</si>
  <si>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</si>
  <si>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</si>
  <si>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</si>
  <si>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</si>
  <si>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</si>
  <si>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</si>
  <si>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</si>
  <si>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</si>
  <si>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</si>
  <si>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</si>
  <si>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</si>
  <si>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</si>
  <si>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</si>
  <si>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</si>
  <si>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</si>
  <si>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</si>
  <si>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</si>
  <si>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</si>
  <si>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</si>
  <si>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</si>
  <si>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</si>
  <si>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</si>
  <si>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</si>
  <si>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</si>
  <si>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</si>
  <si>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</si>
  <si>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</si>
  <si>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</si>
  <si>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</si>
  <si>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</si>
  <si>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</si>
  <si>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</si>
  <si>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</si>
  <si>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</si>
  <si>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</si>
  <si>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</si>
  <si>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</si>
  <si>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</si>
  <si>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</si>
  <si>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</si>
  <si>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</si>
  <si>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</si>
  <si>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</si>
  <si>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</si>
  <si>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</si>
  <si>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</si>
  <si>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</si>
  <si>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</si>
  <si>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</si>
  <si>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</si>
  <si>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</si>
  <si>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</si>
  <si>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</si>
  <si>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</si>
  <si>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</si>
  <si>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</si>
  <si>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</si>
  <si>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</si>
  <si>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</si>
  <si>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</si>
  <si>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</si>
  <si>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</si>
  <si>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</si>
  <si>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</si>
  <si>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</si>
  <si>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</si>
  <si>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</si>
  <si>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</si>
  <si>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</si>
  <si>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</si>
  <si>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</si>
  <si>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</si>
  <si>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</si>
  <si>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</si>
  <si>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</si>
  <si>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</si>
  <si>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</si>
  <si>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</si>
  <si>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</si>
  <si>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</si>
  <si>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</si>
  <si>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</si>
  <si>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</si>
  <si>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</si>
  <si>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</si>
  <si>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</si>
  <si>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</si>
  <si>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</si>
  <si>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</si>
  <si>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</si>
  <si>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</si>
  <si>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</si>
  <si>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</si>
  <si>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</si>
  <si>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</si>
  <si>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</si>
  <si>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</si>
  <si>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</si>
  <si>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</si>
  <si>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</si>
  <si>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</si>
  <si>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</si>
  <si>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</si>
  <si>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</si>
  <si>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</si>
  <si>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</si>
  <si>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</si>
  <si>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</si>
  <si>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</si>
  <si>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</si>
  <si>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</si>
  <si>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</si>
  <si>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</si>
  <si>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</si>
  <si>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</si>
  <si>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</si>
  <si>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</si>
  <si>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</si>
  <si>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</si>
  <si>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</si>
  <si>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</si>
  <si>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</si>
  <si>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</si>
  <si>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</si>
  <si>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</si>
  <si>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</si>
  <si>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</si>
  <si>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</si>
  <si>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</si>
  <si>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</si>
  <si>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</si>
  <si>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</si>
  <si>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</si>
  <si>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</si>
  <si>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</si>
  <si>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</si>
  <si>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</si>
  <si>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</si>
  <si>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</si>
  <si>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</si>
  <si>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</si>
  <si>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</si>
  <si>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</si>
  <si>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</si>
  <si>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</si>
  <si>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</si>
  <si>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</si>
  <si>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</si>
  <si>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</si>
  <si>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</si>
  <si>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</si>
  <si>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</si>
  <si>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</si>
  <si>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</si>
  <si>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</si>
  <si>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</si>
  <si>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</si>
  <si>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</si>
  <si>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</si>
  <si>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</si>
  <si>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</si>
  <si>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</si>
  <si>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</si>
  <si>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</si>
  <si>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</si>
  <si>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</si>
  <si>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</si>
  <si>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</si>
  <si>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</si>
  <si>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</si>
  <si>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</si>
  <si>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</si>
  <si>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</si>
  <si>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</si>
  <si>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</si>
  <si>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</si>
  <si>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</si>
  <si>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</si>
  <si>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</si>
  <si>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</si>
  <si>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</si>
  <si>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</si>
  <si>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</si>
  <si>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</si>
  <si>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</si>
  <si>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</si>
  <si>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</si>
  <si>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</si>
  <si>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</si>
  <si>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</si>
  <si>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</si>
  <si>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</si>
  <si>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</si>
  <si>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</si>
  <si>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</si>
  <si>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</si>
  <si>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</si>
  <si>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</si>
  <si>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</si>
  <si>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</si>
  <si>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</si>
  <si>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</si>
  <si>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</si>
  <si>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</si>
  <si>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</si>
  <si>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</si>
  <si>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</si>
  <si>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</si>
  <si>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</si>
  <si>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</si>
  <si>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</si>
  <si>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</si>
  <si>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</si>
  <si>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</si>
  <si>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</si>
  <si>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</si>
  <si>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</si>
  <si>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</si>
  <si>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</si>
  <si>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</si>
  <si>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</si>
  <si>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</si>
  <si>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</si>
  <si>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</si>
  <si>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</si>
  <si>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</si>
  <si>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</si>
  <si>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</si>
  <si>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</si>
  <si>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</si>
  <si>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</si>
  <si>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</si>
  <si>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</si>
  <si>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</si>
  <si>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</si>
  <si>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</si>
  <si>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</si>
  <si>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</si>
  <si>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</si>
  <si>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</si>
  <si>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</si>
  <si>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</si>
  <si>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</si>
  <si>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</si>
  <si>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</si>
  <si>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</si>
  <si>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</si>
  <si>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</si>
  <si>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</si>
  <si>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</si>
  <si>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</si>
  <si>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</si>
  <si>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</si>
  <si>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</si>
  <si>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</si>
  <si>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</si>
  <si>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</si>
  <si>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</si>
  <si>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</si>
  <si>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</si>
  <si>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</si>
  <si>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</si>
  <si>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</si>
  <si>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</si>
  <si>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</si>
  <si>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</si>
  <si>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</si>
  <si>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</si>
  <si>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</si>
  <si>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</si>
  <si>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</si>
  <si>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</si>
  <si>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</si>
  <si>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</si>
  <si>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</si>
  <si>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</si>
  <si>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</si>
  <si>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</si>
  <si>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</si>
  <si>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</si>
  <si>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</si>
  <si>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</si>
  <si>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</si>
  <si>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</si>
  <si>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</si>
  <si>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</si>
  <si>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</si>
  <si>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</si>
  <si>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</si>
  <si>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</si>
  <si>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</si>
  <si>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</si>
  <si>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</si>
  <si>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</si>
  <si>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</si>
  <si>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</si>
  <si>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</si>
  <si>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</si>
  <si>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</si>
  <si>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</si>
  <si>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</si>
  <si>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</si>
  <si>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</si>
  <si>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</si>
  <si>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</si>
  <si>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</si>
  <si>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</si>
  <si>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</si>
  <si>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</si>
  <si>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</si>
  <si>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</si>
  <si>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</si>
  <si>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</si>
  <si>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</si>
  <si>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</si>
  <si>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</si>
  <si>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</si>
  <si>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</si>
  <si>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</si>
  <si>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</si>
  <si>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</si>
  <si>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</si>
  <si>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</si>
  <si>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</si>
  <si>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</si>
  <si>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</si>
  <si>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</si>
  <si>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</si>
  <si>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</si>
  <si>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</si>
  <si>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</si>
  <si>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</si>
  <si>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</si>
  <si>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</si>
  <si>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</si>
  <si>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</si>
  <si>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</si>
  <si>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</si>
  <si>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</si>
  <si>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</si>
  <si>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</si>
  <si>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</si>
  <si>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</si>
  <si>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</si>
  <si>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</si>
  <si>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</si>
  <si>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</si>
  <si>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</si>
  <si>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</si>
  <si>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</si>
  <si>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</si>
  <si>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</si>
  <si>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</si>
  <si>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</si>
  <si>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</si>
  <si>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</si>
  <si>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</si>
  <si>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</si>
  <si>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</si>
  <si>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</si>
  <si>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</si>
  <si>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</si>
  <si>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</si>
  <si>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</si>
  <si>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</si>
  <si>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</si>
  <si>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</si>
  <si>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</si>
  <si>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</si>
  <si>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</si>
  <si>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</si>
  <si>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</si>
  <si>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</si>
  <si>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</si>
  <si>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</si>
  <si>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</si>
  <si>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</si>
  <si>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</si>
  <si>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</si>
  <si>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</si>
  <si>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</si>
  <si>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</si>
  <si>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</si>
  <si>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</si>
  <si>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</si>
  <si>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</si>
  <si>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</si>
  <si>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</si>
  <si>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</si>
  <si>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</si>
  <si>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</si>
  <si>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</si>
  <si>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</si>
  <si>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</si>
  <si>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</si>
  <si>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</si>
  <si>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</si>
  <si>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</si>
  <si>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</si>
  <si>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</si>
  <si>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</si>
  <si>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</si>
  <si>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</si>
  <si>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</si>
  <si>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</si>
  <si>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</si>
  <si>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</si>
  <si>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</si>
  <si>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</si>
  <si>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</si>
  <si>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</si>
  <si>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</si>
  <si>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</si>
  <si>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</si>
  <si>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</si>
  <si>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</si>
  <si>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</si>
  <si>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</si>
  <si>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</si>
  <si>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</si>
  <si>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</si>
  <si>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</si>
  <si>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</si>
  <si>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</si>
  <si>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</si>
  <si>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</si>
  <si>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</si>
  <si>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</si>
  <si>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</si>
  <si>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</si>
  <si>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</si>
  <si>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</si>
  <si>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</si>
  <si>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</si>
  <si>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</si>
  <si>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</si>
  <si>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</si>
  <si>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</si>
  <si>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</si>
  <si>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</si>
  <si>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</si>
  <si>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</si>
  <si>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</si>
  <si>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</si>
  <si>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</si>
  <si>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</si>
  <si>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</si>
  <si>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</si>
  <si>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</si>
  <si>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</si>
  <si>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</si>
  <si>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</si>
  <si>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</si>
  <si>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</si>
  <si>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</si>
  <si>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</si>
  <si>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</si>
  <si>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</si>
  <si>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</si>
  <si>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</si>
  <si>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</si>
  <si>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</si>
  <si>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</si>
  <si>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</si>
  <si>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</si>
  <si>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</si>
  <si>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</si>
  <si>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</si>
  <si>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</si>
  <si>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</si>
  <si>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</si>
  <si>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</si>
  <si>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</si>
  <si>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</si>
  <si>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</si>
  <si>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</si>
  <si>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</si>
  <si>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</si>
  <si>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</si>
  <si>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</si>
  <si>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</si>
  <si>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</si>
  <si>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</si>
  <si>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</si>
  <si>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</si>
  <si>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</si>
  <si>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</si>
  <si>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</si>
  <si>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</si>
  <si>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</si>
  <si>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</si>
  <si>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</si>
  <si>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</si>
  <si>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</si>
  <si>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</si>
  <si>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</si>
  <si>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</si>
  <si>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</si>
  <si>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</si>
  <si>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</si>
  <si>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</si>
  <si>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</si>
  <si>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</si>
  <si>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</si>
  <si>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</si>
  <si>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</si>
  <si>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</si>
  <si>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</si>
  <si>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</si>
  <si>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</si>
  <si>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</si>
  <si>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</si>
  <si>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</si>
  <si>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</si>
  <si>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</si>
  <si>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</si>
  <si>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</si>
  <si>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</si>
  <si>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</si>
  <si>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</si>
  <si>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</si>
  <si>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</si>
  <si>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</si>
  <si>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</si>
  <si>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</si>
  <si>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</si>
  <si>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</si>
  <si>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</si>
  <si>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</si>
  <si>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</si>
  <si>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</si>
  <si>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</si>
  <si>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</si>
  <si>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</si>
  <si>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</si>
  <si>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</si>
  <si>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</si>
  <si>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</si>
  <si>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</si>
  <si>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</si>
  <si>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</si>
  <si>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</si>
  <si>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</si>
  <si>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</si>
  <si>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</si>
  <si>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</si>
  <si>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</si>
  <si>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</si>
  <si>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</si>
  <si>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</si>
  <si>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</si>
  <si>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</si>
  <si>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</si>
  <si>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</si>
  <si>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</si>
  <si>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</si>
  <si>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</si>
  <si>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</si>
  <si>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</si>
  <si>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</si>
  <si>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</si>
  <si>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</si>
  <si>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</si>
  <si>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</si>
  <si>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</si>
  <si>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</si>
  <si>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</si>
  <si>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</si>
  <si>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</si>
  <si>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</si>
  <si>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</si>
  <si>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</si>
  <si>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</si>
  <si>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</si>
  <si>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</si>
  <si>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</si>
  <si>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</si>
  <si>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</si>
  <si>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</si>
  <si>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</si>
  <si>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</si>
  <si>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</si>
  <si>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</si>
  <si>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</si>
  <si>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</si>
  <si>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</si>
  <si>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</si>
  <si>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</si>
  <si>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</si>
  <si>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</si>
  <si>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</si>
  <si>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</si>
  <si>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</si>
  <si>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</si>
  <si>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</si>
  <si>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</si>
  <si>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</si>
  <si>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</si>
  <si>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</si>
  <si>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</si>
  <si>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</si>
  <si>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</si>
  <si>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</si>
  <si>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</si>
  <si>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</si>
  <si>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</si>
  <si>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</si>
  <si>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</si>
  <si>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</si>
  <si>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</si>
  <si>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</si>
  <si>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</si>
  <si>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</si>
  <si>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</si>
  <si>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</si>
  <si>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</si>
  <si>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</si>
  <si>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</si>
  <si>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</si>
  <si>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</si>
  <si>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</si>
  <si>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</si>
  <si>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</si>
  <si>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</si>
  <si>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</si>
  <si>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</si>
  <si>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</si>
  <si>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</si>
  <si>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</si>
  <si>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</si>
  <si>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</si>
  <si>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</si>
  <si>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</si>
  <si>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</si>
  <si>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</si>
  <si>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</si>
  <si>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</si>
  <si>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</si>
  <si>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</si>
  <si>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</si>
  <si>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</si>
  <si>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</si>
  <si>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</si>
  <si>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</si>
  <si>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</si>
  <si>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</si>
  <si>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</si>
  <si>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</si>
  <si>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</si>
  <si>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</si>
  <si>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</si>
  <si>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</si>
  <si>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</si>
  <si>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</si>
  <si>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</si>
  <si>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</si>
  <si>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</si>
  <si>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</si>
  <si>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</si>
  <si>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</si>
  <si>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</si>
  <si>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</si>
  <si>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</si>
  <si>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</si>
  <si>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</si>
  <si>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</si>
  <si>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</si>
  <si>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</si>
  <si>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</si>
  <si>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</si>
  <si>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</si>
  <si>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</si>
  <si>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</si>
  <si>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</si>
  <si>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</si>
  <si>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</si>
  <si>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</si>
  <si>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</si>
  <si>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</si>
  <si>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</si>
  <si>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</si>
  <si>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</si>
  <si>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</si>
  <si>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</si>
  <si>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</si>
  <si>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</si>
  <si>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</si>
  <si>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</si>
  <si>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</si>
  <si>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</si>
  <si>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</si>
  <si>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</si>
  <si>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</si>
  <si>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</si>
  <si>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</si>
  <si>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</si>
  <si>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</si>
  <si>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</si>
  <si>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</si>
  <si>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</si>
  <si>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</si>
  <si>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</si>
  <si>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</si>
  <si>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</si>
  <si>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</si>
  <si>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</si>
  <si>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</si>
  <si>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</si>
  <si>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</si>
  <si>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</si>
  <si>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</si>
  <si>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</si>
  <si>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</si>
  <si>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</si>
  <si>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</si>
  <si>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</si>
  <si>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</si>
  <si>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</si>
  <si>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</si>
  <si>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</si>
  <si>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</si>
  <si>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</si>
  <si>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</si>
  <si>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</si>
  <si>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</si>
  <si>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</si>
  <si>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</si>
  <si>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</si>
  <si>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</si>
  <si>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</si>
  <si>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</si>
  <si>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</si>
  <si>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</si>
  <si>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</si>
  <si>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</si>
  <si>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</si>
  <si>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</si>
  <si>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</si>
  <si>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</si>
  <si>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</si>
  <si>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</si>
  <si>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</si>
  <si>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</si>
  <si>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</si>
  <si>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</si>
  <si>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</si>
  <si>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</si>
  <si>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</si>
  <si>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</si>
  <si>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</si>
  <si>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</si>
  <si>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</si>
  <si>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</si>
  <si>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</si>
  <si>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</si>
  <si>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</si>
  <si>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</si>
  <si>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</si>
  <si>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</si>
  <si>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</si>
  <si>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</si>
  <si>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</si>
  <si>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</si>
  <si>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</si>
  <si>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</si>
  <si>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</si>
  <si>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</si>
  <si>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</si>
  <si>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</si>
  <si>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</si>
  <si>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</si>
  <si>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</si>
  <si>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</si>
  <si>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</si>
  <si>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</si>
  <si>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</si>
  <si>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</si>
  <si>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</si>
  <si>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</si>
  <si>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</si>
  <si>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</si>
  <si>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</si>
  <si>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</si>
  <si>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</si>
  <si>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</si>
  <si>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</si>
  <si>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</si>
  <si>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</si>
  <si>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</si>
  <si>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</si>
  <si>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</si>
  <si>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</si>
  <si>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</si>
  <si>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</si>
  <si>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</si>
  <si>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</si>
  <si>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</si>
  <si>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</si>
  <si>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</si>
  <si>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</si>
  <si>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</si>
  <si>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</si>
  <si>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</si>
  <si>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</si>
  <si>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</si>
  <si>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</si>
  <si>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</si>
  <si>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</si>
  <si>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</si>
  <si>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</si>
  <si>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</si>
  <si>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</si>
  <si>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</si>
  <si>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</si>
  <si>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</si>
  <si>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</si>
  <si>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</si>
  <si>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</si>
  <si>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</si>
  <si>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</si>
  <si>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</si>
  <si>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</si>
  <si>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</si>
  <si>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</si>
  <si>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</si>
  <si>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</si>
  <si>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</si>
  <si>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</si>
  <si>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</si>
  <si>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</si>
  <si>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</si>
  <si>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</si>
  <si>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</si>
  <si>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</si>
  <si>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</si>
  <si>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</si>
  <si>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</si>
  <si>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</si>
  <si>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</si>
  <si>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</si>
  <si>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</si>
  <si>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</si>
  <si>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</si>
  <si>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</si>
  <si>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</si>
  <si>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</si>
  <si>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</si>
  <si>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</si>
  <si>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</si>
  <si>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</si>
  <si>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</si>
  <si>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</si>
  <si>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</si>
  <si>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</si>
  <si>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</si>
  <si>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</si>
  <si>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</si>
  <si>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</si>
  <si>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</si>
  <si>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</si>
  <si>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</si>
  <si>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</si>
  <si>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</si>
  <si>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</si>
  <si>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</si>
  <si>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</si>
  <si>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</si>
  <si>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</si>
  <si>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</si>
  <si>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</si>
  <si>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</si>
  <si>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</si>
  <si>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</si>
  <si>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</si>
  <si>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</si>
  <si>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</si>
  <si>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</si>
  <si>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</si>
  <si>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</si>
  <si>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</si>
  <si>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</si>
  <si>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</si>
  <si>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</si>
  <si>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</si>
  <si>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</si>
  <si>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</si>
  <si>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</si>
  <si>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</si>
  <si>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</si>
  <si>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</si>
  <si>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</si>
  <si>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</si>
  <si>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</si>
  <si>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</si>
  <si>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</si>
  <si>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</si>
  <si>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</si>
  <si>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</si>
  <si>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</si>
  <si>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</si>
  <si>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</si>
  <si>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</si>
  <si>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</si>
  <si>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</si>
  <si>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</si>
  <si>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</si>
  <si>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</si>
  <si>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</si>
  <si>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</si>
  <si>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</si>
  <si>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</si>
  <si>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</si>
  <si>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</si>
  <si>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</si>
  <si>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</si>
  <si>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</si>
  <si>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</si>
  <si>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</si>
  <si>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</si>
  <si>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</si>
  <si>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</si>
  <si>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</si>
  <si>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</si>
  <si>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</si>
  <si>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</si>
  <si>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</si>
  <si>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</si>
  <si>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</si>
  <si>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</si>
  <si>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</si>
  <si>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</si>
  <si>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</si>
  <si>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</si>
  <si>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</si>
  <si>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</si>
  <si>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</si>
  <si>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</si>
  <si>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</si>
  <si>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</si>
  <si>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</si>
  <si>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</si>
  <si>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</si>
  <si>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</si>
  <si>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</si>
  <si>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</si>
  <si>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</si>
  <si>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</si>
  <si>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</si>
  <si>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</si>
  <si>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</si>
  <si>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</si>
  <si>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</si>
  <si>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</si>
  <si>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</si>
  <si>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</si>
  <si>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</si>
  <si>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</si>
  <si>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</si>
  <si>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</si>
  <si>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</si>
  <si>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</si>
  <si>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</si>
  <si>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</si>
  <si>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</si>
  <si>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</si>
  <si>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</si>
  <si>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</si>
  <si>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</si>
  <si>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</si>
  <si>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</si>
  <si>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</si>
  <si>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</si>
  <si>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</si>
  <si>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</si>
  <si>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</si>
  <si>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</si>
  <si>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</si>
  <si>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</si>
  <si>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</si>
  <si>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</si>
  <si>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</si>
  <si>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</si>
  <si>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</si>
  <si>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</si>
  <si>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</si>
  <si>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</si>
  <si>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</si>
  <si>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</si>
  <si>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</si>
  <si>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</si>
  <si>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</si>
  <si>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</si>
  <si>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</si>
  <si>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</si>
  <si>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</si>
  <si>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</si>
  <si>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</si>
  <si>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</si>
  <si>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</si>
  <si>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</si>
  <si>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</si>
  <si>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</si>
  <si>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</si>
  <si>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</si>
  <si>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</si>
  <si>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</si>
  <si>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</si>
  <si>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</si>
  <si>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</si>
  <si>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</si>
  <si>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</si>
  <si>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</si>
  <si>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</si>
  <si>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</si>
  <si>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</si>
  <si>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</si>
  <si>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</si>
  <si>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</si>
  <si>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</si>
  <si>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</si>
  <si>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</si>
  <si>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</si>
  <si>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</si>
  <si>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</si>
  <si>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</si>
  <si>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</si>
  <si>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</si>
  <si>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</si>
  <si>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</si>
  <si>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</si>
  <si>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</si>
  <si>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</si>
  <si>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</si>
  <si>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</si>
  <si>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</si>
  <si>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</si>
  <si>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</si>
  <si>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</si>
  <si>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</si>
  <si>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</si>
  <si>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</si>
  <si>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</si>
  <si>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</si>
  <si>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</si>
  <si>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</si>
  <si>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</si>
  <si>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</si>
  <si>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</si>
  <si>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</si>
  <si>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</si>
  <si>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</si>
  <si>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</si>
  <si>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</si>
  <si>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</si>
  <si>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</si>
  <si>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</si>
  <si>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</si>
  <si>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</si>
  <si>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</si>
  <si>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</si>
  <si>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</si>
  <si>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</si>
  <si>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</si>
  <si>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</si>
  <si>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</si>
  <si>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</si>
  <si>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</si>
  <si>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</si>
  <si>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</si>
  <si>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</si>
  <si>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</si>
  <si>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</si>
  <si>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</si>
  <si>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</si>
  <si>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</si>
  <si>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</si>
  <si>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</si>
  <si>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</si>
  <si>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</si>
  <si>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</si>
  <si>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</si>
  <si>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</si>
  <si>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</si>
  <si>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</si>
  <si>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</si>
  <si>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</si>
  <si>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</si>
  <si>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</si>
  <si>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</si>
  <si>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</si>
  <si>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</si>
  <si>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</si>
  <si>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</si>
  <si>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</si>
  <si>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</si>
  <si>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</si>
  <si>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</si>
  <si>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</si>
  <si>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</si>
  <si>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</si>
  <si>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</si>
  <si>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</si>
  <si>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</si>
  <si>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</si>
  <si>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</si>
  <si>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</si>
  <si>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</si>
  <si>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</si>
  <si>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</si>
  <si>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</si>
  <si>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</si>
  <si>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</si>
  <si>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</si>
  <si>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</si>
  <si>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</si>
  <si>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</si>
  <si>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</si>
  <si>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</si>
  <si>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</si>
  <si>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</si>
  <si>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</si>
  <si>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</si>
  <si>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</si>
  <si>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</si>
  <si>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</si>
  <si>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</si>
  <si>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</si>
  <si>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</si>
  <si>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</si>
  <si>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</si>
  <si>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</si>
  <si>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</si>
  <si>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</si>
  <si>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</si>
  <si>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</si>
  <si>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</si>
  <si>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</si>
  <si>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</si>
  <si>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</si>
  <si>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</si>
  <si>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</si>
  <si>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</si>
  <si>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</si>
  <si>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</si>
  <si>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</si>
  <si>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</si>
  <si>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</si>
  <si>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</si>
  <si>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</si>
  <si>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</si>
  <si>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</si>
  <si>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</si>
  <si>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</si>
  <si>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</si>
  <si>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</si>
  <si>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</si>
  <si>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</si>
  <si>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</si>
  <si>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</si>
  <si>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</si>
  <si>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</si>
  <si>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</si>
  <si>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</si>
  <si>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</si>
  <si>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</si>
  <si>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</si>
  <si>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</si>
  <si>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</si>
  <si>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</si>
  <si>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</si>
  <si>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</si>
  <si>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</si>
  <si>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</si>
  <si>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</si>
  <si>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</si>
  <si>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</si>
  <si>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</si>
  <si>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</si>
  <si>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</si>
  <si>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</si>
  <si>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</si>
  <si>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</si>
  <si>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</si>
  <si>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</si>
  <si>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</si>
  <si>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</si>
  <si>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</si>
  <si>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</si>
  <si>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</si>
  <si>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</si>
  <si>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</si>
  <si>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</si>
  <si>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</si>
  <si>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</si>
  <si>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</si>
  <si>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</si>
  <si>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</si>
  <si>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</si>
  <si>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</si>
  <si>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</si>
  <si>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</si>
  <si>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</si>
  <si>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</si>
  <si>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</si>
  <si>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</si>
  <si>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</si>
  <si>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</si>
  <si>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</si>
  <si>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</si>
  <si>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</si>
  <si>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</si>
  <si>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</si>
  <si>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</si>
  <si>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</si>
  <si>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</si>
  <si>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</si>
  <si>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</si>
  <si>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</si>
  <si>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</si>
  <si>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</si>
  <si>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</si>
  <si>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</si>
  <si>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</si>
  <si>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</si>
  <si>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</si>
  <si>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</si>
  <si>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</si>
  <si>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</si>
  <si>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</si>
  <si>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</si>
  <si>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</si>
  <si>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</si>
  <si>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</si>
  <si>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</si>
  <si>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</si>
  <si>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</si>
  <si>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</si>
  <si>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</si>
  <si>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</si>
  <si>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</si>
  <si>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</si>
  <si>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</si>
  <si>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</si>
  <si>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</si>
  <si>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</si>
  <si>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</si>
  <si>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</si>
  <si>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</si>
  <si>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</si>
  <si>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</si>
  <si>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</si>
  <si>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</si>
  <si>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</si>
  <si>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</si>
  <si>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</si>
  <si>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</si>
  <si>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</si>
  <si>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</si>
  <si>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</si>
  <si>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</si>
  <si>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</si>
  <si>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</si>
  <si>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</si>
  <si>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</si>
  <si>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</si>
  <si>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</si>
  <si>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</si>
  <si>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</si>
  <si>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</si>
  <si>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</si>
  <si>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</si>
  <si>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</si>
  <si>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</si>
  <si>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</si>
  <si>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</si>
  <si>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</si>
  <si>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</si>
  <si>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</si>
  <si>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</si>
  <si>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</si>
  <si>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</si>
  <si>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</si>
  <si>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</si>
  <si>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</si>
  <si>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</si>
  <si>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</si>
  <si>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</si>
  <si>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</si>
  <si>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</si>
  <si>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</si>
  <si>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</si>
  <si>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</si>
  <si>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</si>
  <si>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</si>
  <si>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</si>
  <si>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</si>
  <si>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</si>
  <si>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</si>
  <si>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</si>
  <si>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</si>
  <si>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</si>
  <si>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</si>
  <si>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</si>
  <si>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</si>
  <si>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</si>
  <si>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</si>
  <si>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</si>
  <si>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</si>
  <si>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</si>
  <si>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</si>
  <si>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</si>
  <si>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</si>
  <si>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</si>
  <si>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</si>
  <si>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</si>
  <si>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</si>
  <si>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</si>
  <si>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</si>
  <si>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</si>
  <si>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</si>
  <si>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</si>
  <si>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</si>
  <si>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</si>
  <si>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</si>
  <si>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</si>
  <si>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</si>
  <si>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</si>
  <si>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</si>
  <si>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</si>
  <si>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</si>
  <si>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</si>
  <si>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</si>
  <si>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</si>
  <si>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</si>
  <si>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</si>
  <si>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</si>
  <si>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</si>
  <si>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</si>
  <si>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</si>
  <si>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</si>
  <si>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</si>
  <si>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</si>
  <si>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</si>
  <si>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</si>
  <si>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</si>
  <si>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</si>
  <si>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</si>
  <si>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</si>
  <si>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</si>
  <si>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</si>
  <si>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</si>
  <si>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</si>
  <si>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</si>
  <si>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</si>
  <si>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</si>
  <si>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</si>
  <si>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</si>
  <si>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</si>
  <si>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</si>
  <si>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</si>
  <si>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</si>
  <si>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</si>
  <si>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</si>
  <si>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</si>
  <si>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</si>
  <si>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</si>
  <si>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</si>
  <si>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</si>
  <si>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</si>
  <si>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</si>
  <si>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</si>
  <si>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</si>
  <si>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</si>
  <si>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</si>
  <si>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</si>
  <si>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</si>
  <si>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</si>
  <si>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</si>
  <si>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</si>
  <si>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</si>
  <si>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</si>
  <si>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</si>
  <si>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</si>
  <si>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</si>
  <si>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</si>
  <si>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</si>
  <si>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</si>
  <si>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</si>
  <si>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</si>
  <si>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</si>
  <si>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</si>
  <si>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</si>
  <si>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</si>
  <si>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</si>
  <si>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</si>
  <si>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</si>
  <si>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</si>
  <si>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</si>
  <si>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</si>
  <si>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</si>
  <si>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</si>
  <si>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</si>
  <si>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</si>
  <si>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</si>
  <si>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</si>
  <si>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</si>
  <si>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</si>
  <si>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</si>
  <si>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</si>
  <si>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</si>
  <si>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</si>
  <si>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</si>
  <si>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</si>
  <si>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</si>
  <si>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</si>
  <si>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</si>
  <si>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</si>
  <si>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</si>
  <si>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</si>
  <si>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</si>
  <si>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</si>
  <si>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</si>
  <si>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</si>
  <si>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</si>
  <si>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</si>
  <si>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</si>
  <si>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</si>
  <si>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</si>
  <si>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</si>
  <si>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</si>
  <si>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</si>
  <si>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</si>
  <si>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</si>
  <si>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</si>
  <si>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</si>
  <si>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</si>
  <si>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</si>
  <si>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</si>
  <si>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</si>
  <si>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</si>
  <si>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</si>
  <si>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</si>
  <si>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</si>
  <si>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</si>
  <si>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</si>
  <si>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</si>
  <si>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</si>
  <si>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</si>
  <si>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</si>
  <si>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</si>
  <si>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</si>
  <si>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</si>
  <si>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</si>
  <si>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</si>
  <si>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</si>
  <si>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</si>
  <si>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</si>
  <si>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</si>
  <si>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</si>
  <si>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</si>
  <si>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</si>
  <si>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</si>
  <si>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</si>
  <si>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</si>
  <si>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</si>
  <si>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</si>
  <si>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</si>
  <si>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</si>
  <si>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</si>
  <si>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</si>
  <si>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</si>
  <si>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</si>
  <si>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</si>
  <si>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</si>
  <si>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</si>
  <si>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</si>
  <si>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</si>
  <si>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</si>
  <si>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</si>
  <si>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</si>
  <si>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</si>
  <si>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</si>
  <si>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</si>
  <si>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</si>
  <si>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</si>
  <si>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</si>
  <si>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</si>
  <si>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</si>
  <si>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</si>
  <si>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</si>
  <si>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</si>
  <si>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</si>
  <si>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</si>
  <si>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</si>
  <si>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</si>
  <si>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</si>
  <si>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</si>
  <si>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</si>
  <si>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</si>
  <si>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</si>
  <si>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</si>
  <si>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</si>
  <si>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</si>
  <si>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</si>
  <si>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</si>
  <si>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</si>
  <si>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</si>
  <si>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</si>
  <si>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</si>
  <si>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</si>
  <si>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</si>
  <si>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</si>
  <si>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</si>
  <si>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</si>
  <si>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</si>
  <si>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</si>
  <si>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</si>
  <si>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</si>
  <si>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</si>
  <si>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</si>
  <si>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</si>
  <si>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</si>
  <si>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</si>
  <si>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</si>
  <si>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</si>
  <si>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</si>
  <si>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</si>
  <si>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</si>
  <si>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</si>
  <si>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</si>
  <si>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</si>
  <si>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</si>
  <si>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</si>
  <si>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</si>
  <si>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</si>
  <si>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</si>
  <si>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</si>
  <si>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</si>
  <si>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</si>
  <si>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</si>
  <si>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</si>
  <si>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</si>
  <si>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</si>
  <si>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</si>
  <si>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</si>
  <si>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</si>
  <si>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</si>
  <si>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</si>
  <si>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</si>
  <si>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</si>
  <si>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</si>
  <si>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</si>
  <si>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</si>
  <si>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</si>
  <si>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</si>
  <si>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</si>
  <si>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</si>
  <si>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</si>
  <si>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</si>
  <si>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</si>
  <si>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</si>
  <si>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</si>
  <si>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</si>
  <si>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</si>
  <si>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</si>
  <si>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</si>
  <si>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</si>
  <si>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</si>
  <si>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</si>
  <si>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</si>
  <si>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</si>
  <si>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</si>
  <si>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</si>
  <si>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</si>
  <si>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</si>
  <si>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</si>
  <si>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</si>
  <si>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</si>
  <si>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</si>
  <si>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</si>
  <si>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</si>
  <si>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</si>
  <si>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</si>
  <si>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</si>
  <si>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</si>
  <si>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</si>
  <si>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</si>
  <si>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</si>
  <si>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</si>
  <si>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</si>
  <si>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</si>
  <si>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</si>
  <si>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</si>
  <si>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</si>
  <si>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</si>
  <si>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</si>
  <si>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</si>
  <si>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</si>
  <si>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</si>
  <si>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</si>
  <si>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</si>
  <si>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</si>
  <si>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</si>
  <si>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</si>
  <si>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</si>
  <si>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</si>
  <si>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</si>
  <si>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</si>
  <si>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</si>
  <si>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</si>
  <si>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</si>
  <si>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</si>
  <si>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</si>
  <si>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</si>
  <si>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</si>
  <si>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</si>
  <si>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</si>
  <si>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</si>
  <si>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</si>
  <si>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</si>
  <si>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</si>
  <si>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</si>
  <si>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</si>
  <si>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</si>
  <si>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</si>
  <si>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</si>
  <si>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</si>
  <si>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</si>
  <si>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</si>
  <si>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</si>
  <si>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</si>
  <si>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</si>
  <si>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</si>
  <si>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</si>
  <si>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</si>
  <si>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</si>
  <si>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</si>
  <si>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</si>
  <si>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</si>
  <si>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</si>
  <si>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</si>
  <si>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</si>
  <si>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</si>
  <si>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</si>
  <si>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</si>
  <si>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</si>
  <si>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</si>
  <si>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</si>
  <si>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</si>
  <si>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</si>
  <si>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</si>
  <si>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</si>
  <si>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</si>
  <si>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</si>
  <si>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</si>
  <si>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</si>
  <si>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</si>
  <si>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</si>
  <si>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</si>
  <si>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</si>
  <si>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</si>
  <si>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</si>
  <si>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</si>
  <si>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</si>
  <si>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</si>
  <si>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</si>
  <si>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</si>
  <si>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</si>
  <si>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</si>
  <si>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</si>
  <si>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</si>
  <si>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</si>
  <si>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</si>
  <si>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</si>
  <si>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</si>
  <si>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</si>
  <si>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</si>
  <si>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</si>
  <si>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</si>
  <si>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</si>
  <si>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</si>
  <si>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</si>
  <si>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</si>
  <si>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</si>
  <si>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</si>
  <si>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</si>
  <si>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</si>
  <si>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</si>
  <si>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</si>
  <si>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</si>
  <si>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</si>
  <si>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</si>
  <si>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</si>
  <si>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</si>
  <si>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</si>
  <si>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</si>
  <si>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</si>
  <si>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</si>
  <si>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</si>
  <si>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</si>
  <si>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</si>
  <si>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</si>
  <si>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</si>
  <si>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</si>
  <si>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</si>
  <si>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</si>
  <si>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</si>
  <si>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</si>
  <si>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</si>
  <si>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</si>
  <si>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</si>
  <si>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</si>
  <si>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</si>
  <si>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</si>
  <si>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</si>
  <si>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</si>
  <si>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</si>
  <si>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</si>
  <si>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</si>
  <si>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</si>
  <si>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</si>
  <si>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</si>
  <si>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</si>
  <si>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</si>
  <si>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</si>
  <si>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</si>
  <si>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</si>
  <si>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</si>
  <si>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</si>
  <si>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</si>
  <si>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</si>
  <si>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</si>
  <si>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</si>
  <si>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</si>
  <si>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</si>
  <si>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</si>
  <si>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</si>
  <si>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</si>
  <si>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</si>
  <si>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</si>
  <si>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</si>
  <si>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</si>
  <si>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</si>
  <si>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</si>
  <si>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</si>
  <si>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</si>
  <si>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</si>
  <si>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</si>
  <si>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</si>
  <si>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</si>
  <si>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</si>
  <si>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</si>
  <si>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</si>
  <si>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</si>
  <si>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</si>
  <si>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</si>
  <si>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</si>
  <si>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</si>
  <si>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</si>
  <si>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</si>
  <si>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</si>
  <si>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</si>
  <si>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</si>
  <si>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</si>
  <si>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</si>
  <si>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</si>
  <si>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</si>
  <si>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</si>
  <si>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</si>
  <si>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</si>
  <si>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</si>
  <si>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</si>
  <si>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</si>
  <si>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</si>
  <si>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</si>
  <si>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</si>
  <si>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</si>
  <si>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</si>
  <si>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</si>
  <si>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</si>
  <si>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</si>
  <si>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</si>
  <si>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</si>
  <si>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</si>
  <si>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</si>
  <si>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</si>
  <si>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</si>
  <si>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</si>
  <si>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</si>
  <si>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</si>
  <si>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</si>
  <si>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</si>
  <si>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</si>
  <si>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</si>
  <si>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</si>
  <si>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</si>
  <si>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</si>
  <si>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</si>
  <si>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</si>
  <si>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</si>
  <si>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</si>
  <si>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</si>
  <si>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</si>
  <si>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</si>
  <si>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</si>
  <si>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</si>
  <si>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</si>
  <si>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</si>
  <si>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</si>
  <si>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</si>
  <si>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</si>
  <si>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</si>
  <si>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</si>
  <si>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</si>
  <si>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</si>
  <si>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</si>
  <si>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</si>
  <si>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</si>
  <si>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</si>
  <si>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</si>
  <si>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</si>
  <si>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</si>
  <si>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</si>
  <si>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</si>
  <si>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</si>
  <si>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</si>
  <si>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</si>
  <si>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</si>
  <si>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</si>
  <si>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</si>
  <si>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</si>
  <si>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</si>
  <si>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</si>
  <si>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</si>
  <si>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</si>
  <si>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</si>
  <si>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</si>
  <si>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</si>
  <si>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</si>
  <si>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</si>
  <si>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</si>
  <si>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</si>
  <si>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</si>
  <si>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</si>
  <si>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</si>
  <si>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</si>
  <si>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</si>
  <si>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</si>
  <si>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</si>
  <si>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</si>
  <si>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</si>
  <si>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</si>
  <si>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</si>
  <si>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</si>
  <si>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</si>
  <si>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</si>
  <si>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</si>
  <si>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</si>
  <si>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</si>
  <si>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</si>
  <si>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</si>
  <si>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</si>
  <si>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</si>
  <si>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</si>
  <si>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</si>
  <si>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</si>
  <si>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</si>
  <si>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</si>
  <si>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</si>
  <si>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</si>
  <si>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</si>
  <si>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</si>
  <si>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</si>
  <si>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</si>
  <si>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</si>
  <si>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</si>
  <si>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</si>
  <si>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</si>
  <si>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</si>
  <si>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</si>
  <si>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</si>
  <si>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</si>
  <si>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</si>
  <si>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</si>
  <si>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</si>
  <si>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</si>
  <si>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</si>
  <si>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</si>
  <si>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</si>
  <si>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</si>
  <si>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</si>
  <si>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</si>
  <si>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</si>
  <si>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</si>
  <si>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</si>
  <si>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</si>
  <si>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</si>
  <si>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</si>
  <si>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</si>
  <si>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</si>
  <si>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</si>
  <si>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</si>
  <si>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</si>
  <si>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</si>
  <si>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</si>
  <si>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</si>
  <si>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</si>
  <si>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</si>
  <si>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</si>
  <si>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</si>
  <si>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</si>
  <si>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</si>
  <si>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</si>
  <si>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</si>
  <si>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</si>
  <si>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</si>
  <si>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</si>
  <si>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</si>
  <si>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</si>
  <si>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</si>
  <si>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</si>
  <si>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</si>
  <si>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</si>
  <si>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</si>
  <si>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</si>
  <si>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</si>
  <si>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</si>
  <si>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</si>
  <si>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</si>
  <si>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</si>
  <si>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</si>
  <si>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</si>
  <si>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</si>
  <si>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</si>
  <si>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</si>
  <si>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</si>
  <si>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</si>
  <si>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</si>
  <si>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</si>
  <si>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</si>
  <si>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</si>
  <si>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</si>
  <si>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</si>
  <si>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</si>
  <si>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</si>
  <si>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</si>
  <si>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</si>
  <si>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</si>
  <si>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</si>
  <si>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</si>
  <si>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</si>
  <si>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</si>
  <si>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</si>
  <si>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</si>
  <si>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</si>
  <si>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</si>
  <si>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</si>
  <si>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</si>
  <si>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</si>
  <si>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</si>
  <si>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</si>
  <si>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</si>
  <si>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</si>
  <si>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</si>
  <si>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</si>
  <si>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</si>
  <si>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</si>
  <si>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</si>
  <si>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</si>
  <si>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</si>
  <si>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</si>
  <si>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</si>
  <si>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</si>
  <si>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</si>
  <si>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</si>
  <si>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</si>
  <si>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</si>
  <si>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</si>
  <si>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</si>
  <si>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</si>
  <si>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</si>
  <si>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</si>
  <si>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</si>
  <si>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</si>
  <si>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</si>
  <si>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</si>
  <si>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</si>
  <si>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</si>
  <si>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</si>
  <si>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</si>
  <si>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</si>
  <si>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</si>
  <si>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</si>
  <si>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</si>
  <si>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</si>
  <si>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</si>
  <si>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</si>
  <si>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</si>
  <si>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</si>
  <si>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</si>
  <si>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</si>
  <si>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</si>
  <si>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</si>
  <si>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</si>
  <si>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</si>
  <si>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</si>
  <si>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</si>
  <si>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</si>
  <si>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</si>
  <si>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</si>
  <si>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</si>
  <si>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</si>
  <si>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</si>
  <si>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</si>
  <si>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</si>
  <si>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</si>
  <si>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</si>
  <si>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</si>
  <si>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</si>
  <si>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</si>
  <si>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</si>
  <si>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</si>
  <si>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</si>
  <si>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</si>
  <si>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</si>
  <si>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</si>
  <si>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</si>
  <si>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</si>
  <si>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</si>
  <si>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</si>
  <si>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</si>
  <si>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</si>
  <si>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</si>
  <si>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</si>
  <si>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</si>
  <si>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</si>
  <si>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</si>
  <si>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</si>
  <si>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</si>
  <si>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</si>
  <si>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</si>
  <si>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</si>
  <si>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</si>
  <si>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</si>
  <si>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</si>
  <si>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</si>
  <si>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</si>
  <si>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</si>
  <si>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</si>
  <si>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</si>
  <si>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</si>
  <si>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</si>
  <si>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</si>
  <si>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</si>
  <si>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</si>
  <si>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</si>
  <si>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</si>
  <si>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</si>
  <si>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</si>
  <si>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</si>
  <si>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</si>
  <si>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</si>
  <si>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</si>
  <si>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</si>
  <si>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</si>
  <si>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</si>
  <si>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</si>
  <si>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</si>
  <si>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</si>
  <si>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</si>
  <si>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</si>
  <si>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</si>
  <si>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</si>
  <si>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</si>
  <si>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</si>
  <si>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</si>
  <si>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</si>
  <si>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</si>
  <si>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</si>
  <si>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</si>
  <si>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</si>
  <si>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</si>
  <si>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</si>
  <si>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</si>
  <si>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</si>
  <si>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</si>
  <si>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</si>
  <si>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</si>
  <si>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</si>
  <si>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</si>
  <si>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</si>
  <si>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</si>
  <si>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</si>
  <si>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</si>
  <si>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</si>
  <si>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</si>
  <si>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</si>
  <si>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</si>
  <si>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</si>
  <si>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</si>
  <si>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</si>
  <si>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</si>
  <si>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</si>
  <si>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</si>
  <si>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</si>
  <si>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</si>
  <si>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</si>
  <si>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</si>
  <si>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</si>
  <si>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</si>
  <si>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</si>
  <si>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</si>
  <si>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</si>
  <si>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</si>
  <si>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</si>
  <si>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</si>
  <si>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</si>
  <si>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</si>
  <si>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</si>
  <si>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</si>
  <si>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</si>
  <si>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</si>
  <si>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</si>
  <si>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</si>
  <si>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</si>
  <si>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</si>
  <si>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</si>
  <si>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</si>
  <si>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</si>
  <si>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</si>
  <si>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</si>
  <si>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</si>
  <si>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</si>
  <si>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</si>
  <si>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</si>
  <si>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</si>
  <si>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</si>
  <si>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</si>
  <si>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</si>
  <si>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</si>
  <si>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</si>
  <si>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</si>
  <si>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</si>
  <si>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</si>
  <si>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</si>
  <si>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</si>
  <si>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</si>
  <si>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</si>
  <si>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</si>
  <si>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</si>
  <si>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</si>
  <si>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</si>
  <si>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</si>
  <si>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</si>
  <si>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</si>
  <si>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</si>
  <si>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</si>
  <si>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</si>
  <si>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</si>
  <si>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</si>
  <si>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</si>
  <si>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</si>
  <si>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</si>
  <si>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</si>
  <si>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</si>
  <si>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</si>
  <si>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</si>
  <si>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</si>
  <si>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</si>
  <si>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</si>
  <si>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</si>
  <si>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</si>
  <si>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</si>
  <si>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</si>
  <si>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</si>
  <si>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</si>
  <si>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</si>
  <si>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</si>
  <si>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</si>
  <si>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</si>
  <si>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</si>
  <si>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</si>
  <si>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</si>
  <si>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</si>
  <si>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</si>
  <si>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</si>
  <si>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</si>
  <si>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</si>
  <si>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</si>
  <si>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</si>
  <si>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</si>
  <si>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</si>
  <si>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</si>
  <si>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</si>
  <si>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</si>
  <si>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</si>
  <si>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</si>
  <si>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</si>
  <si>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</si>
  <si>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</si>
  <si>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</si>
  <si>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</si>
  <si>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</si>
  <si>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</si>
  <si>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</si>
  <si>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</si>
  <si>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</si>
  <si>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</si>
  <si>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</si>
  <si>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</si>
  <si>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</si>
  <si>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</si>
  <si>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</si>
  <si>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</si>
  <si>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</si>
  <si>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</si>
  <si>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</si>
  <si>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</si>
  <si>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</si>
  <si>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</si>
  <si>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</si>
  <si>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</si>
  <si>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</si>
  <si>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</si>
  <si>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</si>
  <si>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</si>
  <si>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</si>
  <si>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</si>
  <si>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</si>
  <si>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</si>
  <si>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</si>
  <si>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</si>
  <si>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</si>
  <si>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</si>
  <si>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</si>
  <si>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</si>
  <si>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</si>
  <si>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</si>
  <si>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</si>
  <si>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</si>
  <si>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</si>
  <si>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</si>
  <si>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</si>
  <si>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</si>
  <si>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</si>
  <si>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</si>
  <si>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</si>
  <si>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</si>
  <si>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</si>
  <si>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</si>
  <si>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</si>
  <si>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</si>
  <si>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</si>
  <si>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</si>
  <si>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</si>
  <si>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</si>
  <si>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</si>
  <si>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</si>
  <si>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</si>
  <si>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</si>
  <si>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</si>
  <si>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</si>
  <si>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</si>
  <si>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</si>
  <si>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</si>
  <si>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</si>
  <si>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</si>
  <si>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</si>
  <si>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</si>
  <si>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</si>
  <si>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</si>
  <si>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</si>
  <si>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</si>
  <si>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</si>
  <si>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</si>
  <si>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</si>
  <si>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</si>
  <si>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</si>
  <si>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</si>
  <si>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</si>
  <si>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</si>
  <si>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</si>
  <si>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</si>
  <si>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</si>
  <si>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</si>
  <si>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</si>
  <si>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</si>
  <si>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</si>
  <si>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</si>
  <si>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</si>
  <si>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</si>
  <si>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</si>
  <si>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</si>
  <si>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</si>
  <si>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</si>
  <si>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</si>
  <si>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</si>
  <si>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</si>
  <si>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</si>
  <si>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</si>
  <si>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</si>
  <si>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</si>
  <si>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</si>
  <si>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</si>
  <si>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</si>
  <si>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</si>
  <si>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</si>
  <si>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</si>
  <si>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</si>
  <si>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</si>
  <si>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</si>
  <si>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</si>
  <si>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</si>
  <si>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</si>
  <si>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</si>
  <si>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</si>
  <si>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</si>
  <si>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</si>
  <si>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</si>
  <si>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</si>
  <si>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</si>
  <si>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</si>
  <si>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</si>
  <si>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</si>
  <si>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</si>
  <si>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</si>
  <si>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</si>
  <si>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</si>
  <si>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</si>
  <si>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</si>
  <si>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</si>
  <si>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</si>
  <si>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</si>
  <si>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</si>
  <si>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</si>
  <si>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</si>
  <si>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</si>
  <si>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</si>
  <si>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</si>
  <si>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</si>
  <si>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</si>
  <si>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</si>
  <si>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</si>
  <si>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</si>
  <si>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</si>
  <si>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</si>
  <si>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</si>
  <si>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</si>
  <si>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</si>
  <si>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</si>
  <si>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</si>
  <si>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</si>
  <si>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</si>
  <si>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</si>
  <si>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</si>
  <si>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</si>
  <si>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</si>
  <si>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</si>
  <si>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</si>
  <si>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</si>
  <si>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</si>
  <si>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</si>
  <si>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</si>
  <si>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</si>
  <si>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</si>
  <si>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</si>
  <si>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</si>
  <si>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</si>
  <si>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</si>
  <si>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</si>
  <si>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</si>
  <si>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</si>
  <si>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</si>
  <si>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</si>
  <si>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</si>
  <si>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</si>
  <si>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</si>
  <si>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</si>
  <si>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</si>
  <si>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</si>
  <si>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</si>
  <si>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</si>
  <si>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</si>
  <si>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</si>
  <si>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</si>
  <si>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</si>
  <si>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</si>
  <si>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</si>
  <si>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</si>
  <si>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</si>
  <si>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</si>
  <si>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</si>
  <si>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</si>
  <si>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</si>
  <si>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</si>
  <si>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</si>
  <si>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</si>
  <si>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</si>
  <si>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</si>
  <si>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</si>
  <si>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</si>
  <si>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</si>
  <si>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</si>
  <si>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</si>
  <si>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</si>
  <si>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</si>
  <si>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</si>
  <si>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</si>
  <si>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</si>
  <si>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</si>
  <si>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</si>
  <si>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</si>
  <si>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</si>
  <si>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</si>
  <si>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</si>
  <si>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</si>
  <si>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</si>
  <si>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</si>
  <si>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</si>
  <si>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</si>
  <si>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</si>
  <si>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</si>
  <si>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</si>
  <si>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</si>
  <si>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</si>
  <si>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</si>
  <si>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</si>
  <si>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</si>
  <si>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</si>
  <si>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</si>
  <si>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</si>
  <si>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</si>
  <si>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</si>
  <si>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</si>
  <si>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</si>
  <si>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</si>
  <si>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</si>
  <si>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</si>
  <si>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</si>
  <si>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</si>
  <si>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</si>
  <si>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</si>
  <si>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</si>
  <si>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</si>
  <si>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</si>
  <si>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</si>
  <si>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</si>
  <si>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</si>
  <si>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</si>
  <si>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</si>
  <si>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</si>
  <si>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</si>
  <si>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</si>
  <si>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</si>
  <si>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</si>
  <si>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</si>
  <si>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</si>
  <si>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</si>
  <si>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</si>
  <si>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</si>
  <si>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</si>
  <si>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</si>
  <si>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</si>
  <si>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</si>
  <si>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</si>
  <si>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</si>
  <si>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</si>
  <si>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</si>
  <si>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</si>
  <si>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</si>
  <si>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</si>
  <si>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</si>
  <si>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</si>
  <si>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</si>
  <si>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</si>
  <si>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</si>
  <si>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</si>
  <si>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</si>
  <si>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</si>
  <si>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</si>
  <si>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</si>
  <si>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</si>
  <si>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</si>
  <si>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</si>
  <si>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</si>
  <si>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</si>
  <si>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</si>
  <si>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</si>
  <si>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</si>
  <si>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</si>
  <si>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</si>
  <si>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</si>
  <si>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</si>
  <si>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</si>
  <si>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</si>
  <si>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</si>
  <si>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</si>
  <si>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</si>
  <si>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</si>
  <si>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</si>
  <si>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</si>
  <si>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</si>
  <si>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</si>
  <si>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</si>
  <si>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</si>
  <si>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</si>
  <si>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</si>
  <si>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</si>
  <si>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</si>
  <si>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</si>
  <si>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</si>
  <si>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</si>
  <si>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</si>
  <si>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</si>
  <si>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</si>
  <si>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</si>
  <si>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</si>
  <si>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</si>
  <si>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</si>
  <si>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</si>
  <si>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</si>
  <si>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</si>
  <si>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</si>
  <si>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</si>
  <si>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</si>
  <si>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</si>
  <si>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</si>
  <si>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</si>
  <si>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</si>
  <si>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</si>
  <si>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</si>
  <si>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</si>
  <si>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</si>
  <si>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</si>
  <si>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</si>
  <si>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</si>
  <si>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</si>
  <si>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</si>
  <si>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</si>
  <si>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</si>
  <si>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</si>
  <si>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</si>
  <si>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</si>
  <si>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</si>
  <si>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</si>
  <si>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</si>
  <si>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</si>
  <si>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</si>
  <si>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</si>
  <si>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</si>
  <si>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</si>
  <si>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</si>
  <si>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</si>
  <si>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</si>
  <si>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</si>
  <si>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</si>
  <si>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</si>
  <si>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</si>
  <si>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</si>
  <si>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</si>
  <si>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</si>
  <si>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</si>
  <si>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</si>
  <si>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</si>
  <si>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</si>
  <si>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</si>
  <si>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</si>
  <si>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</si>
  <si>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</si>
  <si>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</si>
  <si>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</si>
  <si>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</si>
  <si>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</si>
  <si>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</si>
  <si>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</si>
  <si>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</si>
  <si>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</si>
  <si>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</si>
  <si>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</si>
  <si>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</si>
  <si>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</si>
  <si>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</si>
  <si>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</si>
  <si>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</si>
  <si>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</si>
  <si>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</si>
  <si>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</si>
  <si>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</si>
  <si>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</si>
  <si>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</si>
  <si>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</si>
  <si>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</si>
  <si>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</si>
  <si>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</si>
  <si>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</si>
  <si>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</si>
  <si>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</si>
  <si>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</si>
  <si>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</si>
  <si>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</si>
  <si>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</si>
  <si>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</si>
  <si>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</si>
  <si>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</si>
  <si>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</si>
  <si>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</si>
  <si>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</si>
  <si>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</si>
  <si>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</si>
  <si>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</si>
  <si>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</si>
  <si>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</si>
  <si>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</si>
  <si>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</si>
  <si>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</si>
  <si>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</si>
  <si>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</si>
  <si>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</si>
  <si>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</si>
  <si>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</si>
  <si>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</si>
  <si>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</si>
  <si>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</si>
  <si>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</si>
  <si>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</si>
  <si>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</si>
  <si>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</si>
  <si>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</si>
  <si>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</si>
  <si>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</si>
  <si>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</si>
  <si>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</si>
  <si>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</si>
  <si>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</si>
  <si>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</si>
  <si>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</si>
  <si>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</si>
  <si>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</si>
  <si>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</si>
  <si>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</si>
  <si>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</si>
  <si>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</si>
  <si>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</si>
  <si>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</si>
  <si>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</si>
  <si>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</si>
  <si>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</si>
  <si>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</si>
  <si>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</si>
  <si>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</si>
  <si>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</si>
  <si>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</si>
  <si>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</si>
  <si>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</si>
  <si>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</si>
  <si>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</si>
  <si>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</si>
  <si>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</si>
  <si>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</si>
  <si>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</si>
  <si>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</si>
  <si>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</si>
  <si>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</si>
  <si>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</si>
  <si>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</si>
  <si>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</si>
  <si>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</si>
  <si>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</si>
  <si>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</si>
  <si>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</si>
  <si>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</si>
  <si>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</si>
  <si>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</si>
  <si>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</si>
  <si>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</si>
  <si>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</si>
  <si>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</si>
  <si>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</si>
  <si>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</si>
  <si>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</si>
  <si>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</si>
  <si>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</si>
  <si>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</si>
  <si>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</si>
  <si>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</si>
  <si>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</si>
  <si>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</si>
  <si>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</si>
  <si>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</si>
  <si>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</si>
  <si>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</si>
  <si>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</si>
  <si>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</si>
  <si>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</si>
  <si>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</si>
  <si>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</si>
  <si>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</si>
  <si>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</si>
  <si>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</si>
  <si>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</si>
  <si>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</si>
  <si>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</si>
  <si>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</si>
  <si>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</si>
  <si>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</si>
  <si>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</si>
  <si>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</si>
  <si>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</si>
  <si>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</si>
  <si>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</si>
  <si>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</si>
  <si>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</si>
  <si>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</si>
  <si>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</si>
  <si>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</si>
  <si>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</si>
  <si>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</si>
  <si>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</si>
  <si>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</si>
  <si>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</si>
  <si>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</si>
  <si>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</si>
  <si>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</si>
  <si>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</si>
  <si>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</si>
  <si>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</si>
  <si>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</si>
  <si>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</si>
  <si>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</si>
  <si>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</si>
  <si>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</si>
  <si>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</si>
  <si>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</si>
  <si>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</si>
  <si>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</si>
  <si>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</si>
  <si>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</si>
  <si>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</si>
  <si>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</si>
  <si>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</si>
  <si>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</si>
  <si>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</si>
  <si>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</si>
  <si>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</si>
  <si>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</si>
  <si>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</si>
  <si>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</si>
  <si>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</si>
  <si>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</si>
  <si>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</si>
  <si>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</si>
  <si>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</si>
  <si>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</si>
  <si>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</si>
  <si>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</si>
  <si>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</si>
  <si>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</si>
  <si>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</si>
  <si>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</si>
  <si>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</si>
  <si>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</si>
  <si>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</si>
  <si>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</si>
  <si>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</si>
  <si>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</si>
  <si>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</si>
  <si>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</si>
  <si>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</si>
  <si>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</si>
  <si>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</si>
  <si>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</si>
  <si>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</si>
  <si>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</si>
  <si>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</si>
  <si>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</si>
  <si>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</si>
  <si>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</si>
  <si>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</si>
  <si>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</si>
  <si>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</si>
  <si>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</si>
  <si>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</si>
  <si>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</si>
  <si>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</si>
  <si>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</si>
  <si>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</si>
  <si>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</si>
  <si>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</si>
  <si>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</si>
  <si>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</si>
  <si>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</si>
  <si>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</si>
  <si>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</si>
  <si>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</si>
  <si>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</si>
  <si>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</si>
  <si>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</si>
  <si>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</si>
  <si>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</si>
  <si>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</si>
  <si>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</si>
  <si>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</si>
  <si>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</si>
  <si>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</si>
  <si>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</si>
  <si>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</si>
  <si>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</si>
  <si>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</si>
  <si>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</si>
  <si>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</si>
  <si>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</si>
  <si>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</si>
  <si>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</si>
  <si>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</si>
  <si>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</si>
  <si>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</si>
  <si>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</si>
  <si>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</si>
  <si>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</si>
  <si>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</si>
  <si>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</si>
  <si>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</si>
  <si>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</si>
  <si>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</si>
  <si>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</si>
  <si>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</si>
  <si>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</si>
  <si>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</si>
  <si>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</si>
  <si>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</si>
  <si>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</si>
  <si>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</si>
  <si>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</si>
  <si>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</si>
  <si>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</si>
  <si>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</si>
  <si>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</si>
  <si>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</si>
  <si>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</si>
  <si>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</si>
  <si>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</si>
  <si>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</si>
  <si>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</si>
  <si>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</si>
  <si>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</si>
  <si>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</si>
  <si>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</si>
  <si>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</si>
  <si>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</si>
  <si>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</si>
  <si>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</si>
  <si>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</si>
  <si>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</si>
  <si>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</si>
  <si>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</si>
  <si>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</si>
  <si>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</si>
  <si>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</si>
  <si>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</si>
  <si>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</si>
  <si>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</si>
  <si>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</si>
  <si>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</si>
  <si>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</si>
  <si>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</si>
  <si>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</si>
  <si>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</si>
  <si>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</si>
  <si>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</si>
  <si>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</si>
  <si>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</si>
  <si>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</si>
  <si>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</si>
  <si>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</si>
  <si>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</si>
  <si>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</si>
  <si>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</si>
  <si>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</si>
  <si>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</si>
  <si>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</si>
  <si>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</si>
  <si>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</si>
  <si>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</si>
  <si>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</si>
  <si>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</si>
  <si>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</si>
  <si>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</si>
  <si>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</si>
  <si>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</si>
  <si>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</si>
  <si>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</si>
  <si>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</si>
  <si>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</si>
  <si>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</si>
  <si>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</si>
  <si>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</si>
  <si>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</si>
  <si>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</si>
  <si>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</si>
  <si>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</si>
  <si>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</si>
  <si>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</si>
  <si>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</si>
  <si>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</si>
  <si>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</si>
  <si>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</si>
  <si>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</si>
  <si>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</si>
  <si>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</si>
  <si>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</si>
  <si>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</si>
  <si>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</si>
  <si>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</si>
  <si>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</si>
  <si>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</si>
  <si>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</si>
  <si>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</si>
  <si>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</si>
  <si>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</si>
  <si>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</si>
  <si>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</si>
  <si>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</si>
  <si>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</si>
  <si>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</si>
  <si>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</si>
  <si>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</si>
  <si>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</si>
  <si>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</si>
  <si>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</si>
  <si>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</si>
  <si>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</si>
  <si>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</si>
  <si>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</si>
  <si>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</si>
  <si>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</si>
  <si>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</si>
  <si>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</si>
  <si>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</si>
  <si>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</si>
  <si>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</si>
  <si>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</si>
  <si>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</si>
  <si>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</si>
  <si>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</si>
  <si>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</si>
  <si>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</si>
  <si>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</si>
  <si>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</si>
  <si>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</si>
  <si>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</si>
  <si>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</si>
  <si>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</si>
  <si>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</si>
  <si>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</si>
  <si>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</si>
  <si>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</si>
  <si>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</si>
  <si>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</si>
  <si>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</si>
  <si>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</si>
  <si>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</si>
  <si>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</si>
  <si>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</si>
  <si>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</si>
  <si>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</si>
  <si>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</si>
  <si>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</si>
  <si>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</si>
  <si>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</si>
  <si>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</si>
  <si>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</si>
  <si>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</si>
  <si>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</si>
  <si>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</si>
  <si>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</si>
  <si>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</si>
  <si>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</si>
  <si>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</si>
  <si>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</si>
  <si>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</si>
  <si>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</si>
  <si>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</si>
  <si>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</si>
  <si>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</si>
  <si>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</si>
  <si>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</si>
  <si>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</si>
  <si>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</si>
  <si>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</si>
  <si>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</si>
  <si>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</si>
  <si>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</si>
  <si>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</si>
  <si>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</si>
  <si>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</si>
  <si>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</si>
  <si>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</si>
  <si>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</si>
  <si>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</si>
  <si>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</si>
  <si>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</si>
  <si>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</si>
  <si>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</si>
  <si>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</si>
  <si>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</si>
  <si>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</si>
  <si>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</si>
  <si>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</si>
  <si>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</si>
  <si>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</si>
  <si>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</si>
  <si>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</si>
  <si>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</si>
  <si>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</si>
  <si>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</si>
  <si>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</si>
  <si>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</si>
  <si>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</si>
  <si>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</si>
  <si>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</si>
  <si>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</si>
  <si>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</si>
  <si>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</si>
  <si>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</si>
  <si>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</si>
  <si>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</si>
  <si>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</si>
  <si>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</si>
  <si>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</si>
  <si>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</si>
  <si>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</si>
  <si>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</si>
  <si>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</si>
  <si>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</si>
  <si>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</si>
  <si>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</si>
  <si>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</si>
  <si>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</si>
  <si>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</si>
  <si>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</si>
  <si>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</si>
  <si>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</si>
  <si>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</si>
  <si>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</si>
  <si>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</si>
  <si>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</si>
  <si>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</si>
  <si>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</si>
  <si>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</si>
  <si>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</si>
  <si>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</si>
  <si>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</si>
  <si>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</si>
  <si>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</si>
  <si>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</si>
  <si>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</si>
  <si>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</si>
  <si>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</si>
  <si>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</si>
  <si>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</si>
  <si>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</si>
  <si>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</si>
  <si>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</si>
  <si>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</si>
  <si>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</si>
  <si>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</si>
  <si>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</si>
  <si>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</si>
  <si>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</si>
  <si>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</si>
  <si>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</si>
  <si>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</si>
  <si>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</si>
  <si>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</si>
  <si>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</si>
  <si>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</si>
  <si>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</si>
  <si>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</si>
  <si>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</si>
  <si>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</si>
  <si>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</si>
  <si>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</si>
  <si>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</si>
  <si>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</si>
  <si>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</si>
  <si>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</si>
  <si>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</si>
  <si>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</si>
  <si>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</si>
  <si>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</si>
  <si>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</si>
  <si>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</si>
  <si>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</si>
  <si>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</si>
  <si>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</si>
  <si>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</si>
  <si>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</si>
  <si>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</si>
  <si>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</si>
  <si>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</si>
  <si>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</si>
  <si>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</si>
  <si>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</si>
  <si>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</si>
  <si>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</si>
  <si>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</si>
  <si>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</si>
  <si>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</si>
  <si>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</si>
  <si>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</si>
  <si>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</si>
  <si>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</si>
  <si>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</si>
  <si>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</si>
  <si>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</si>
  <si>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</si>
  <si>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</si>
  <si>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</si>
  <si>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</si>
  <si>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</si>
  <si>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</si>
  <si>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</si>
  <si>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</si>
  <si>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</si>
  <si>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</si>
  <si>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</si>
  <si>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</si>
  <si>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</si>
  <si>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</si>
  <si>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</si>
  <si>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</si>
  <si>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</si>
  <si>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</si>
  <si>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</si>
  <si>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</si>
  <si>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</si>
  <si>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</si>
  <si>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</si>
  <si>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</si>
  <si>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</si>
  <si>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</si>
  <si>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</si>
  <si>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</si>
  <si>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</si>
  <si>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</si>
  <si>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</si>
  <si>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</si>
  <si>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</si>
  <si>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</si>
  <si>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</si>
  <si>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</si>
  <si>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</si>
  <si>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</si>
  <si>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</si>
  <si>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</si>
  <si>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</si>
  <si>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</si>
  <si>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</si>
  <si>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</si>
  <si>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</si>
  <si>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</si>
  <si>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</si>
  <si>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</si>
  <si>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</si>
  <si>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</si>
  <si>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</si>
  <si>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</si>
  <si>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</si>
  <si>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</si>
  <si>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</si>
  <si>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</si>
  <si>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</si>
  <si>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</si>
  <si>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</si>
  <si>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</si>
  <si>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</si>
  <si>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</si>
  <si>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</si>
  <si>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</si>
  <si>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</si>
  <si>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</si>
  <si>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</si>
  <si>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</si>
  <si>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</si>
  <si>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</si>
  <si>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</si>
  <si>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</si>
  <si>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</si>
  <si>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</si>
  <si>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</si>
  <si>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</si>
  <si>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</si>
  <si>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</si>
  <si>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</si>
  <si>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</si>
  <si>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</si>
  <si>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</si>
  <si>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</si>
  <si>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</si>
  <si>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</si>
  <si>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</si>
  <si>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</si>
  <si>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</si>
  <si>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</si>
  <si>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</si>
  <si>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</si>
  <si>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</si>
  <si>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</si>
  <si>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</si>
  <si>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</si>
  <si>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</si>
  <si>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</si>
  <si>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</si>
  <si>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</si>
  <si>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</si>
  <si>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</si>
  <si>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</si>
  <si>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</si>
  <si>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</si>
  <si>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</si>
  <si>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</si>
  <si>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</si>
  <si>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</si>
  <si>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</si>
  <si>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</si>
  <si>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</si>
  <si>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</si>
  <si>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</si>
  <si>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</si>
  <si>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</si>
  <si>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</si>
  <si>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</si>
  <si>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</si>
  <si>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</si>
  <si>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</si>
  <si>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</si>
  <si>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</si>
  <si>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</si>
  <si>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</si>
  <si>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</si>
  <si>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</si>
  <si>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</si>
  <si>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</si>
  <si>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</si>
  <si>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</si>
  <si>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</si>
  <si>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</si>
  <si>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</si>
  <si>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</si>
  <si>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</si>
  <si>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</si>
  <si>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</si>
  <si>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</si>
  <si>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</si>
  <si>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</si>
  <si>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</si>
  <si>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</si>
  <si>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</si>
  <si>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</si>
  <si>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</si>
  <si>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</si>
  <si>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</si>
  <si>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</si>
  <si>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</si>
  <si>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</si>
  <si>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</si>
  <si>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</si>
  <si>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</si>
  <si>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</si>
  <si>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</si>
  <si>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</si>
  <si>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</si>
  <si>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</si>
  <si>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</si>
  <si>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</si>
  <si>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</si>
  <si>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</si>
  <si>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</si>
  <si>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</si>
  <si>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</si>
  <si>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</si>
  <si>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</si>
  <si>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</si>
  <si>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</si>
  <si>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</si>
  <si>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</si>
  <si>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</si>
  <si>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</si>
  <si>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</si>
  <si>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</si>
  <si>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</si>
  <si>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</si>
  <si>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</si>
  <si>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</si>
  <si>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</si>
  <si>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</si>
  <si>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</si>
  <si>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</si>
  <si>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</si>
  <si>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</si>
  <si>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</si>
  <si>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</si>
  <si>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</si>
  <si>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</si>
  <si>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</si>
  <si>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</si>
  <si>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</si>
  <si>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</si>
  <si>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</si>
  <si>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</si>
  <si>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</si>
  <si>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</si>
  <si>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</si>
  <si>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</si>
  <si>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</si>
  <si>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</si>
  <si>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</si>
  <si>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</si>
  <si>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</si>
  <si>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</si>
  <si>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</si>
  <si>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</si>
  <si>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</si>
  <si>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</si>
  <si>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</si>
  <si>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</si>
  <si>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</si>
  <si>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</si>
  <si>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</si>
  <si>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</si>
  <si>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</si>
  <si>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</si>
  <si>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</si>
  <si>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</si>
  <si>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</si>
  <si>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</si>
  <si>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</si>
  <si>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</si>
  <si>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</si>
  <si>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</si>
  <si>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</si>
  <si>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</si>
  <si>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</si>
  <si>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</si>
  <si>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</si>
  <si>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</si>
  <si>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</si>
  <si>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</si>
  <si>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</si>
  <si>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</si>
  <si>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</si>
  <si>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</si>
  <si>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</si>
  <si>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</si>
  <si>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</si>
  <si>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</si>
  <si>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</si>
  <si>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</si>
  <si>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</si>
  <si>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</si>
  <si>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</si>
  <si>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</si>
  <si>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</si>
  <si>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</si>
  <si>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</si>
  <si>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</si>
  <si>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</si>
  <si>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</si>
  <si>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</si>
  <si>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</si>
  <si>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</si>
  <si>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</si>
  <si>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</si>
  <si>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</si>
  <si>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</si>
  <si>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</si>
  <si>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</si>
  <si>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</si>
  <si>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</si>
  <si>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</si>
  <si>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</si>
  <si>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</si>
  <si>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</si>
  <si>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</si>
  <si>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</si>
  <si>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</si>
  <si>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</si>
  <si>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</si>
  <si>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</si>
  <si>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</si>
  <si>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</si>
  <si>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</si>
  <si>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</si>
  <si>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</si>
  <si>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</si>
  <si>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</si>
  <si>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</si>
  <si>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</si>
  <si>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</si>
  <si>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</si>
  <si>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</si>
  <si>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</si>
  <si>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</si>
  <si>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</si>
  <si>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</si>
  <si>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</si>
  <si>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</si>
  <si>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</si>
  <si>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</si>
  <si>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</si>
  <si>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</si>
  <si>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</si>
  <si>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</si>
  <si>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</si>
  <si>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</si>
  <si>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</si>
  <si>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</si>
  <si>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</si>
  <si>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</si>
  <si>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</si>
  <si>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</si>
  <si>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</si>
  <si>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</si>
  <si>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</si>
  <si>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</si>
  <si>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</si>
  <si>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</si>
  <si>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</si>
  <si>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</si>
  <si>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</si>
  <si>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</si>
  <si>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</si>
  <si>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</si>
  <si>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</si>
  <si>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</si>
  <si>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</si>
  <si>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</si>
  <si>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</si>
  <si>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</si>
  <si>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</si>
  <si>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</si>
  <si>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</si>
  <si>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</si>
  <si>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</si>
  <si>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</si>
  <si>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</si>
  <si>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</si>
  <si>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</si>
  <si>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</si>
  <si>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</si>
  <si>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</si>
  <si>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</si>
  <si>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</si>
  <si>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</si>
  <si>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</si>
  <si>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</si>
  <si>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</si>
  <si>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</si>
  <si>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</si>
  <si>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</si>
  <si>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</si>
  <si>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</si>
  <si>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</si>
  <si>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</si>
  <si>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</si>
  <si>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</si>
  <si>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</si>
  <si>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</si>
  <si>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</si>
  <si>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</si>
  <si>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</si>
  <si>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</si>
  <si>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</si>
  <si>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</si>
  <si>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</si>
  <si>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</si>
  <si>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</si>
  <si>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</si>
  <si>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</si>
  <si>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</si>
  <si>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</si>
  <si>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</si>
  <si>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</si>
  <si>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</si>
  <si>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</si>
  <si>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</si>
  <si>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</si>
  <si>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</si>
  <si>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</si>
  <si>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</si>
  <si>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</si>
  <si>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</si>
  <si>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</si>
  <si>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</si>
  <si>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</si>
  <si>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</si>
  <si>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</si>
  <si>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</si>
  <si>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</si>
  <si>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</si>
  <si>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</si>
  <si>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</si>
  <si>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</si>
  <si>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</si>
  <si>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</si>
  <si>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</si>
  <si>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</si>
  <si>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</si>
  <si>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</si>
  <si>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</si>
  <si>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</si>
  <si>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</si>
  <si>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</si>
  <si>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</si>
  <si>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</si>
  <si>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</si>
  <si>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</si>
  <si>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</si>
  <si>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</si>
  <si>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</si>
  <si>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</si>
  <si>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</si>
  <si>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</si>
  <si>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</si>
  <si>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</si>
  <si>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</si>
  <si>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</si>
  <si>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</si>
  <si>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</si>
  <si>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</si>
  <si>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</si>
  <si>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</si>
  <si>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</si>
  <si>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</si>
  <si>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</si>
  <si>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</si>
  <si>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</si>
  <si>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</si>
  <si>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</si>
  <si>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</si>
  <si>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</si>
  <si>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</si>
  <si>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</si>
  <si>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</si>
  <si>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</si>
  <si>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</si>
  <si>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</si>
  <si>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</si>
  <si>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</si>
  <si>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</si>
  <si>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</si>
  <si>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</si>
  <si>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</si>
  <si>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</si>
  <si>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</si>
  <si>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</si>
  <si>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</si>
  <si>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</si>
  <si>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</si>
  <si>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</si>
  <si>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</si>
  <si>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</si>
  <si>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</si>
  <si>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</si>
  <si>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</si>
  <si>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</si>
  <si>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</si>
  <si>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</si>
  <si>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</si>
  <si>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</si>
  <si>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</si>
  <si>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</si>
  <si>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</si>
  <si>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</si>
  <si>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</si>
  <si>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</si>
  <si>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</si>
  <si>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</si>
  <si>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</si>
  <si>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</si>
  <si>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</si>
  <si>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</si>
  <si>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</si>
  <si>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</si>
  <si>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</si>
  <si>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</si>
  <si>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</si>
  <si>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</si>
  <si>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</si>
  <si>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</si>
  <si>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</si>
  <si>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</si>
  <si>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</si>
  <si>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</si>
  <si>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</si>
  <si>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</si>
  <si>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</si>
  <si>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</si>
  <si>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</si>
  <si>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</si>
  <si>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</si>
  <si>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</si>
  <si>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</si>
  <si>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</si>
  <si>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</si>
  <si>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</si>
  <si>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</si>
  <si>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</si>
  <si>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</si>
  <si>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</si>
  <si>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</si>
  <si>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</si>
  <si>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</si>
  <si>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</si>
  <si>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</si>
  <si>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</si>
  <si>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</si>
  <si>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</si>
  <si>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</si>
  <si>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</si>
  <si>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</si>
  <si>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</si>
  <si>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</si>
  <si>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</si>
  <si>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</si>
  <si>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</si>
  <si>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</si>
  <si>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</si>
  <si>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</si>
  <si>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</si>
  <si>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</si>
  <si>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</si>
  <si>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</si>
  <si>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</si>
  <si>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</si>
  <si>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</si>
  <si>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</si>
  <si>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</si>
  <si>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</si>
  <si>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</si>
  <si>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</si>
  <si>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</si>
  <si>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</si>
  <si>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</si>
  <si>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</si>
  <si>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</si>
  <si>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</si>
  <si>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</si>
  <si>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</si>
  <si>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</si>
  <si>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</si>
  <si>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</si>
  <si>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</si>
  <si>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</si>
  <si>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</si>
  <si>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</si>
  <si>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</si>
  <si>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</si>
  <si>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</si>
  <si>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</si>
  <si>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</si>
  <si>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</si>
  <si>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</si>
  <si>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</si>
  <si>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</si>
  <si>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</si>
  <si>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</si>
  <si>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</si>
  <si>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</si>
  <si>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</si>
  <si>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</si>
  <si>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</si>
  <si>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</si>
  <si>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</si>
  <si>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</si>
  <si>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</si>
  <si>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</si>
  <si>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</si>
  <si>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</si>
  <si>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</si>
  <si>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</si>
  <si>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</si>
  <si>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</si>
  <si>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</si>
  <si>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</si>
  <si>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</si>
  <si>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</si>
  <si>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</si>
  <si>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</si>
  <si>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</si>
  <si>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</si>
  <si>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</si>
  <si>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</si>
  <si>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</si>
  <si>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</si>
  <si>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</si>
  <si>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</si>
  <si>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</si>
  <si>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</si>
  <si>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</si>
  <si>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</si>
  <si>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</si>
  <si>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</si>
  <si>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</si>
  <si>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</si>
  <si>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</si>
  <si>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</si>
  <si>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</si>
  <si>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</si>
  <si>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</si>
  <si>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</si>
  <si>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</si>
  <si>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</si>
  <si>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</si>
  <si>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</si>
  <si>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</si>
  <si>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</si>
  <si>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</si>
  <si>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</si>
  <si>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</si>
  <si>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</si>
  <si>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</si>
  <si>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</si>
  <si>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</si>
  <si>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</si>
  <si>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</si>
  <si>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</si>
  <si>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</si>
  <si>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</si>
  <si>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</si>
  <si>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</si>
  <si>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</si>
  <si>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</si>
  <si>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</si>
  <si>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</si>
  <si>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</si>
  <si>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</si>
  <si>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</si>
  <si>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</si>
  <si>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</si>
  <si>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</si>
  <si>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</si>
  <si>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</si>
  <si>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</si>
  <si>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</si>
  <si>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</si>
  <si>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</si>
  <si>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</si>
  <si>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</si>
  <si>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</si>
  <si>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</si>
  <si>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</si>
  <si>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</si>
  <si>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</si>
  <si>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</si>
  <si>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</si>
  <si>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</si>
  <si>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</si>
  <si>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</si>
  <si>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</si>
  <si>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</si>
  <si>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</si>
  <si>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</si>
  <si>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</si>
  <si>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</si>
  <si>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</si>
  <si>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</si>
  <si>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</si>
  <si>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</si>
  <si>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</si>
  <si>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</si>
  <si>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</si>
  <si>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</si>
  <si>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</si>
  <si>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</si>
  <si>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</si>
  <si>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</si>
  <si>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</si>
  <si>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</si>
  <si>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</si>
  <si>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</si>
  <si>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</si>
  <si>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</si>
  <si>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</si>
  <si>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</si>
  <si>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</si>
  <si>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</si>
  <si>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</si>
  <si>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</si>
  <si>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</si>
  <si>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</si>
  <si>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</si>
  <si>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</si>
  <si>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</si>
  <si>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</si>
  <si>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</si>
  <si>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</si>
  <si>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</si>
  <si>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</si>
  <si>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</si>
  <si>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</si>
  <si>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</si>
  <si>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</si>
  <si>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</si>
  <si>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</si>
  <si>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</si>
  <si>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</si>
  <si>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</si>
  <si>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</si>
  <si>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</si>
  <si>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</si>
  <si>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</si>
  <si>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</si>
  <si>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</si>
  <si>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</si>
  <si>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</si>
  <si>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</si>
  <si>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</si>
  <si>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</si>
  <si>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</si>
  <si>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</si>
  <si>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</si>
  <si>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</si>
  <si>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</si>
  <si>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</si>
  <si>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</si>
  <si>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</si>
  <si>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</si>
  <si>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</si>
  <si>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</si>
  <si>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</si>
  <si>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</si>
  <si>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</si>
  <si>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</si>
  <si>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</si>
  <si>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</si>
  <si>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</si>
  <si>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</si>
  <si>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</si>
  <si>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</si>
  <si>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</si>
  <si>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</si>
  <si>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</si>
  <si>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</si>
  <si>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</si>
  <si>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</si>
  <si>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</si>
  <si>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</si>
  <si>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</si>
  <si>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</si>
  <si>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</si>
  <si>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</si>
  <si>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</si>
  <si>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</si>
  <si>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</si>
  <si>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</si>
  <si>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</si>
  <si>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</si>
  <si>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</si>
  <si>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</si>
  <si>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</si>
  <si>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</si>
  <si>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</si>
  <si>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</si>
  <si>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</si>
  <si>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</si>
  <si>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</si>
  <si>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</si>
  <si>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</si>
  <si>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</si>
  <si>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</si>
  <si>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</si>
  <si>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</si>
  <si>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</si>
  <si>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</si>
  <si>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</si>
  <si>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</si>
  <si>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</si>
  <si>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</si>
  <si>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</si>
  <si>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</si>
  <si>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</si>
  <si>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</si>
  <si>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</si>
  <si>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</si>
  <si>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</si>
  <si>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</si>
  <si>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</si>
  <si>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</si>
  <si>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</si>
  <si>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</si>
  <si>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</si>
  <si>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</si>
  <si>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</si>
  <si>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</si>
  <si>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</si>
  <si>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</si>
  <si>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</si>
  <si>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</si>
  <si>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</si>
  <si>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</si>
  <si>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</si>
  <si>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</si>
  <si>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</si>
  <si>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</si>
  <si>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</si>
  <si>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</si>
  <si>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</si>
  <si>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</si>
  <si>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</si>
  <si>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</si>
  <si>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</si>
  <si>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</si>
  <si>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</si>
  <si>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</si>
  <si>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</si>
  <si>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</si>
  <si>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</si>
  <si>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</si>
  <si>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</si>
  <si>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</si>
  <si>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</si>
  <si>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</si>
  <si>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</si>
  <si>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</si>
  <si>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</si>
  <si>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</si>
  <si>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</si>
  <si>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</si>
  <si>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</si>
  <si>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</si>
  <si>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</si>
  <si>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</si>
  <si>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</si>
  <si>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</si>
  <si>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</si>
  <si>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</si>
  <si>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</si>
  <si>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</si>
  <si>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</si>
  <si>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</si>
  <si>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</si>
  <si>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</si>
  <si>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</si>
  <si>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</si>
  <si>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</si>
  <si>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</si>
  <si>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</si>
  <si>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</si>
  <si>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</si>
  <si>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</si>
  <si>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</si>
  <si>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</si>
  <si>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</si>
  <si>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</si>
  <si>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</si>
  <si>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</si>
  <si>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</si>
  <si>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</si>
  <si>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</si>
  <si>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</si>
  <si>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</si>
  <si>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</si>
  <si>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</si>
  <si>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</si>
  <si>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</si>
  <si>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</si>
  <si>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</si>
  <si>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</si>
  <si>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</si>
  <si>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</si>
  <si>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</si>
  <si>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</si>
  <si>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</si>
  <si>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</si>
  <si>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</si>
  <si>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</si>
  <si>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</si>
  <si>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</si>
  <si>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</si>
  <si>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</si>
  <si>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</si>
  <si>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</si>
  <si>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</si>
  <si>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</si>
  <si>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</si>
  <si>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</si>
  <si>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</si>
  <si>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</si>
  <si>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</si>
  <si>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</si>
  <si>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</si>
  <si>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</si>
  <si>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</si>
  <si>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</si>
  <si>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</si>
  <si>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</si>
  <si>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</si>
  <si>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</si>
  <si>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</si>
  <si>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</si>
  <si>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</si>
  <si>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</si>
  <si>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</si>
  <si>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</si>
  <si>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</si>
  <si>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</si>
  <si>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</si>
  <si>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</si>
  <si>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</si>
  <si>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</si>
  <si>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</si>
  <si>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</si>
  <si>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</si>
  <si>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</si>
  <si>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</si>
  <si>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</si>
  <si>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</si>
  <si>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</si>
  <si>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</si>
  <si>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</si>
  <si>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</si>
  <si>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</si>
  <si>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</si>
  <si>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</si>
  <si>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</si>
  <si>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</si>
  <si>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</si>
  <si>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</si>
  <si>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</si>
  <si>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</si>
  <si>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</si>
  <si>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</si>
  <si>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</si>
  <si>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</si>
  <si>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</si>
  <si>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</si>
  <si>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</si>
  <si>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</si>
  <si>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</si>
  <si>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</si>
  <si>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</si>
  <si>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</si>
  <si>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</si>
  <si>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</si>
  <si>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</si>
  <si>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</si>
  <si>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</si>
  <si>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</si>
  <si>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</si>
  <si>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</si>
  <si>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</si>
  <si>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</si>
  <si>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</si>
  <si>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</si>
  <si>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</si>
  <si>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</si>
  <si>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</si>
  <si>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</si>
  <si>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</si>
  <si>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</si>
  <si>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</si>
  <si>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</si>
  <si>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</si>
  <si>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</si>
  <si>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</si>
  <si>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</si>
  <si>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</si>
  <si>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</si>
  <si>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</si>
  <si>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</si>
  <si>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</si>
  <si>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</si>
  <si>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</si>
  <si>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</si>
  <si>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</si>
  <si>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</si>
  <si>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</si>
  <si>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</si>
  <si>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</si>
  <si>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</si>
  <si>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</si>
  <si>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</si>
  <si>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</si>
  <si>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</si>
  <si>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</si>
  <si>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</si>
  <si>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</si>
  <si>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</si>
  <si>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</si>
  <si>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</si>
  <si>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</si>
  <si>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</si>
  <si>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</si>
  <si>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</si>
  <si>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</si>
  <si>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</si>
  <si>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</si>
  <si>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</si>
  <si>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</si>
  <si>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</si>
  <si>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</si>
  <si>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</si>
  <si>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</si>
  <si>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</si>
  <si>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</si>
  <si>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</si>
  <si>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</si>
  <si>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</si>
  <si>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</si>
  <si>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</si>
  <si>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</si>
  <si>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</si>
  <si>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</si>
  <si>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</si>
  <si>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</si>
  <si>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</si>
  <si>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</si>
  <si>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</si>
  <si>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</si>
  <si>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</si>
  <si>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</si>
  <si>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</si>
  <si>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</si>
  <si>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</si>
  <si>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</si>
  <si>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</si>
  <si>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</si>
  <si>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</si>
  <si>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</si>
  <si>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</si>
  <si>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</si>
  <si>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</si>
  <si>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</si>
  <si>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</si>
  <si>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</si>
  <si>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</si>
  <si>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</si>
  <si>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</si>
  <si>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</si>
  <si>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</si>
  <si>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</si>
  <si>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</si>
  <si>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</si>
  <si>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</si>
  <si>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</si>
  <si>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</si>
  <si>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</si>
  <si>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</si>
  <si>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</si>
  <si>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</si>
  <si>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</si>
  <si>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</si>
  <si>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</si>
  <si>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</si>
  <si>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</si>
  <si>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</si>
  <si>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</si>
  <si>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</si>
  <si>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</si>
  <si>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</si>
  <si>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</si>
  <si>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</si>
  <si>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</si>
  <si>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</si>
  <si>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</si>
  <si>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</si>
  <si>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</si>
  <si>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</si>
  <si>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</si>
  <si>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</si>
  <si>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</si>
  <si>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</si>
  <si>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</si>
  <si>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</si>
  <si>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</si>
  <si>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</si>
  <si>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</si>
  <si>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</si>
  <si>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</si>
  <si>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</si>
  <si>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</si>
  <si>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</si>
  <si>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</si>
  <si>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</si>
  <si>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</si>
  <si>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</si>
  <si>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</si>
  <si>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</si>
  <si>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</si>
  <si>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</si>
  <si>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</si>
  <si>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</si>
  <si>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</si>
  <si>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</si>
  <si>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</si>
  <si>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</si>
  <si>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</si>
  <si>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</si>
  <si>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</si>
  <si>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</si>
  <si>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</si>
  <si>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</si>
  <si>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</si>
  <si>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</si>
  <si>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</si>
  <si>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</si>
  <si>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</si>
  <si>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</si>
  <si>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</si>
  <si>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</si>
  <si>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</si>
  <si>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</si>
  <si>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</si>
  <si>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</si>
  <si>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</si>
  <si>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</si>
  <si>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</si>
  <si>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</si>
  <si>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</si>
  <si>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</si>
  <si>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</si>
  <si>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</si>
  <si>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</si>
  <si>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</si>
  <si>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</si>
  <si>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</si>
  <si>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</si>
  <si>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</si>
  <si>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</si>
  <si>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</si>
  <si>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</si>
  <si>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</si>
  <si>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</si>
  <si>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</si>
  <si>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</si>
  <si>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</si>
  <si>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</si>
  <si>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</si>
  <si>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</si>
  <si>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</si>
  <si>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</si>
  <si>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</si>
  <si>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</si>
  <si>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</si>
  <si>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</si>
  <si>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</si>
  <si>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</si>
  <si>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</si>
  <si>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</si>
  <si>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</si>
  <si>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</si>
  <si>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</si>
  <si>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</si>
  <si>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</si>
  <si>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</si>
  <si>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</si>
  <si>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</si>
  <si>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</si>
  <si>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</si>
  <si>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</si>
  <si>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</si>
  <si>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</si>
  <si>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</si>
  <si>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</si>
  <si>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</si>
  <si>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</si>
  <si>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</si>
  <si>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</si>
  <si>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</si>
  <si>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</si>
  <si>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</si>
  <si>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</si>
  <si>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</si>
  <si>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</si>
  <si>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</si>
  <si>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</si>
  <si>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</si>
  <si>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</si>
  <si>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</si>
  <si>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</si>
  <si>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</si>
  <si>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</si>
  <si>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</si>
  <si>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</si>
  <si>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</si>
  <si>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</si>
  <si>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</si>
  <si>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</si>
  <si>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</si>
  <si>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</si>
  <si>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</si>
  <si>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</si>
  <si>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</si>
  <si>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</si>
  <si>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</si>
  <si>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</si>
  <si>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</si>
  <si>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</si>
  <si>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</si>
  <si>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</si>
  <si>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</si>
  <si>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</si>
  <si>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</si>
  <si>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</si>
  <si>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</si>
  <si>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</si>
  <si>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</si>
  <si>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</si>
  <si>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</si>
  <si>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</si>
  <si>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</si>
  <si>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</si>
  <si>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</si>
  <si>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</si>
  <si>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</si>
  <si>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</si>
  <si>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</si>
  <si>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</si>
  <si>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</si>
  <si>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</si>
  <si>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</si>
  <si>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</si>
  <si>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</si>
  <si>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</si>
  <si>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</si>
  <si>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</si>
  <si>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</si>
  <si>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</si>
  <si>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</si>
  <si>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</si>
  <si>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</si>
  <si>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</si>
  <si>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</si>
  <si>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</si>
  <si>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</si>
  <si>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</si>
  <si>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</si>
  <si>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</si>
  <si>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</si>
  <si>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</si>
  <si>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</si>
  <si>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</si>
  <si>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</si>
  <si>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</si>
  <si>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</si>
  <si>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</si>
  <si>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</si>
  <si>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</si>
  <si>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</si>
  <si>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</si>
  <si>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</si>
  <si>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</si>
  <si>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</si>
  <si>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</si>
  <si>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</si>
  <si>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</si>
  <si>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</si>
  <si>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</si>
  <si>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</si>
  <si>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</si>
  <si>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</si>
  <si>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</si>
  <si>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</si>
  <si>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</si>
  <si>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</si>
  <si>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</si>
  <si>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</si>
  <si>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</si>
  <si>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</si>
  <si>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</si>
  <si>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</si>
  <si>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</si>
  <si>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</si>
  <si>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</si>
  <si>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</si>
  <si>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</si>
  <si>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</si>
  <si>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</si>
  <si>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</si>
  <si>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</si>
  <si>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</si>
  <si>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</si>
  <si>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</si>
  <si>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</si>
  <si>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</si>
  <si>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</si>
  <si>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</si>
  <si>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</si>
  <si>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</si>
  <si>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</si>
  <si>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</si>
  <si>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</si>
  <si>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</si>
  <si>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</si>
  <si>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</si>
  <si>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</si>
  <si>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</si>
  <si>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</si>
  <si>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</si>
  <si>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</si>
  <si>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</si>
  <si>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</si>
  <si>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</si>
  <si>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</si>
  <si>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</si>
  <si>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</si>
  <si>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</si>
  <si>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</si>
  <si>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</si>
  <si>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</si>
  <si>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</si>
  <si>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</si>
  <si>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</si>
  <si>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</si>
  <si>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</si>
  <si>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</si>
  <si>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</si>
  <si>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</si>
  <si>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</si>
  <si>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</si>
  <si>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</si>
  <si>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</si>
  <si>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</si>
  <si>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</si>
  <si>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</si>
  <si>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</si>
  <si>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</si>
  <si>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</si>
  <si>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</si>
  <si>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</si>
  <si>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</si>
  <si>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</si>
  <si>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</si>
  <si>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</si>
  <si>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</si>
  <si>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</si>
  <si>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</si>
  <si>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</si>
  <si>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</si>
  <si>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</si>
  <si>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</si>
  <si>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</si>
  <si>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</si>
  <si>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</si>
  <si>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</si>
  <si>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</si>
  <si>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</si>
  <si>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</si>
  <si>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</si>
  <si>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</si>
  <si>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</si>
  <si>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</si>
  <si>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</si>
  <si>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</si>
  <si>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</si>
  <si>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</si>
  <si>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</si>
  <si>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</si>
  <si>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</si>
  <si>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</si>
  <si>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</si>
  <si>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</si>
  <si>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</si>
  <si>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</si>
  <si>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</si>
  <si>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</si>
  <si>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</si>
  <si>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</si>
  <si>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</si>
  <si>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</si>
  <si>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</si>
  <si>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2012</t>
  </si>
  <si>
    <t>2013</t>
  </si>
  <si>
    <t>2014</t>
  </si>
  <si>
    <t>Sum of Sales</t>
  </si>
  <si>
    <t>Jan</t>
  </si>
  <si>
    <t>Feb</t>
  </si>
  <si>
    <t>Mar</t>
  </si>
  <si>
    <t>Apr</t>
  </si>
  <si>
    <t>May</t>
  </si>
  <si>
    <t>Jun</t>
  </si>
  <si>
    <t>Jul</t>
  </si>
  <si>
    <t>Aug</t>
  </si>
  <si>
    <t>Sep</t>
  </si>
  <si>
    <t>Oct</t>
  </si>
  <si>
    <t>Nov</t>
  </si>
  <si>
    <t>Dec</t>
  </si>
  <si>
    <t>Sum of Profit</t>
  </si>
  <si>
    <t>category</t>
  </si>
  <si>
    <t>profit</t>
  </si>
  <si>
    <t>state</t>
  </si>
  <si>
    <t>sales</t>
  </si>
  <si>
    <t>Sum of Quantity</t>
  </si>
  <si>
    <t>Count of Order ID</t>
  </si>
  <si>
    <t>Sum of Profit Margin</t>
  </si>
  <si>
    <t>r</t>
  </si>
  <si>
    <t>rRr</t>
  </si>
  <si>
    <t>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</si>
</sst>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44" formatCode="_ &quot;₹&quot;\ * #,##0.00_ ;_ &quot;₹&quot;\ * \-#,##0.00_ ;_ &quot;₹&quot;\ * &quot;-&quot;??_ ;_ @_ "/>
    <numFmt numFmtId="164" formatCode="[Green]\▲0.00%;[Red]\ \▼0.00%"/>
    <numFmt numFmtId="165" formatCode="\$0.00,&quot;k&quot;"/>
    <numFmt numFmtId="166" formatCode="_ [$₹-4009]\ * #,##0.00_ ;_ [$₹-4009]\ * \-#,##0.00_ ;_ [$₹-4009]\ * &quot;-&quot;??_ ;_ @_ "/>
    <numFmt numFmtId="167" formatCode="_-[$$-409]* #,##0.00_ ;_-[$$-409]* \-#,##0.00\ ;_-[$$-409]* &quot;-&quot;??_ ;_-@_ "/>
    <numFmt numFmtId="168" formatCode="&quot;#&quot;0"/>
    <numFmt numFmtId="169" formatCode="[Green]\▲\ 0.00%;[Red]\ \▼0.00%"/>
  </numFmts>
  <fonts count="9"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Lato Black"/>
    </font>
    <font>
      <sz val="11"/>
      <color theme="1"/>
      <name val="Arial Black"/>
      <family val="2"/>
    </font>
    <font>
      <i/>
      <sz val="11"/>
      <color theme="1"/>
      <name val="Calibri"/>
      <family val="2"/>
      <scheme val="minor"/>
    </font>
  </fonts>
  <fills count="2">
    <fill>
      <patternFill patternType="none"/>
    </fill>
    <fill>
      <patternFill patternType="gray125"/>
    </fill>
  </fills>
  <borders count="13">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style="thin">
        <color rgb="FFABABAB"/>
      </left>
      <right/>
      <top style="thin">
        <color rgb="FFABABAB"/>
      </top>
      <bottom/>
      <diagonal/>
    </border>
    <border>
      <left style="thin">
        <color rgb="FFABABAB"/>
      </left>
      <right style="thin">
        <color rgb="FFABABAB"/>
      </right>
      <top style="thin">
        <color rgb="FFABABAB"/>
      </top>
      <bottom/>
      <diagonal/>
    </border>
    <border>
      <left style="thin">
        <color rgb="FFABABAB"/>
      </left>
      <right/>
      <top style="thin">
        <color rgb="FFABABAB"/>
      </top>
      <bottom style="thin">
        <color rgb="FFABABAB"/>
      </bottom>
      <diagonal/>
    </border>
    <border>
      <left style="thin">
        <color rgb="FFABABAB"/>
      </left>
      <right style="thin">
        <color rgb="FFABABAB"/>
      </right>
      <top style="thin">
        <color rgb="FFABABAB"/>
      </top>
      <bottom style="thin">
        <color rgb="FFABABAB"/>
      </bottom>
      <diagonal/>
    </border>
    <border>
      <left style="thin">
        <color rgb="FFABABAB"/>
      </left>
      <right/>
      <top style="thin">
        <color indexed="65"/>
      </top>
      <bottom/>
      <diagonal/>
    </border>
    <border>
      <left style="thin">
        <color rgb="FFABABAB"/>
      </left>
      <right style="thin">
        <color rgb="FFABABAB"/>
      </right>
      <top style="thin">
        <color indexed="65"/>
      </top>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40">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3" xfId="0" applyBorder="1"/>
    <xf numFmtId="0" fontId="0" fillId="0" borderId="1" xfId="0" applyBorder="1" applyAlignment="1">
      <alignment horizontal="left"/>
    </xf>
    <xf numFmtId="0" fontId="0" fillId="0" borderId="6" xfId="0" applyBorder="1" applyAlignment="1">
      <alignment horizontal="left"/>
    </xf>
    <xf numFmtId="0" fontId="0" fillId="0" borderId="5" xfId="0" applyBorder="1"/>
    <xf numFmtId="0" fontId="0" fillId="0" borderId="4" xfId="0" applyBorder="1"/>
    <xf numFmtId="0" fontId="0" fillId="0" borderId="0" xfId="0" pivotButton="1"/>
    <xf numFmtId="0" fontId="0" fillId="0" borderId="0" xfId="0" applyAlignment="1">
      <alignment horizontal="left"/>
    </xf>
    <xf numFmtId="165" fontId="0" fillId="0" borderId="0" xfId="0" applyNumberFormat="1"/>
    <xf numFmtId="0" fontId="0" fillId="0" borderId="2" xfId="0" applyBorder="1" applyAlignment="1">
      <alignment horizontal="left"/>
    </xf>
    <xf numFmtId="0" fontId="1" fillId="0" borderId="0" xfId="0" applyFont="1"/>
    <xf numFmtId="165" fontId="0" fillId="0" borderId="4" xfId="0" applyNumberFormat="1" applyBorder="1"/>
    <xf numFmtId="165" fontId="0" fillId="0" borderId="5" xfId="0" applyNumberFormat="1" applyBorder="1"/>
    <xf numFmtId="166" fontId="0" fillId="0" borderId="0" xfId="0" applyNumberFormat="1"/>
    <xf numFmtId="167" fontId="0" fillId="0" borderId="0" xfId="0" applyNumberFormat="1"/>
    <xf numFmtId="9" fontId="0" fillId="0" borderId="0" xfId="2" applyFont="1"/>
    <xf numFmtId="168" fontId="0" fillId="0" borderId="0" xfId="1" applyNumberFormat="1" applyFont="1"/>
    <xf numFmtId="169" fontId="6" fillId="0" borderId="0" xfId="2" applyNumberFormat="1" applyFont="1"/>
    <xf numFmtId="0" fontId="7" fillId="0" borderId="0" xfId="0" applyFont="1"/>
    <xf numFmtId="169" fontId="7" fillId="0" borderId="0" xfId="2" applyNumberFormat="1" applyFont="1"/>
    <xf numFmtId="168" fontId="0" fillId="0" borderId="0" xfId="1" applyNumberFormat="1" applyFont="1" applyAlignment="1">
      <alignment horizontal="center"/>
    </xf>
    <xf numFmtId="9" fontId="0" fillId="0" borderId="0" xfId="2" applyFont="1" applyAlignment="1">
      <alignment horizontal="center"/>
    </xf>
    <xf numFmtId="165" fontId="0" fillId="0" borderId="4" xfId="0" applyNumberFormat="1" applyBorder="1" applyAlignment="1">
      <alignment horizontal="right"/>
    </xf>
    <xf numFmtId="0" fontId="8" fillId="0" borderId="0" xfId="0" applyFont="1"/>
    <xf numFmtId="0" fontId="0" fillId="0" borderId="7" xfId="0" pivotButton="1" applyBorder="1"/>
    <xf numFmtId="0" fontId="0" fillId="0" borderId="8" xfId="0" applyBorder="1"/>
    <xf numFmtId="0" fontId="0" fillId="0" borderId="7" xfId="0" applyBorder="1" applyAlignment="1">
      <alignment horizontal="left"/>
    </xf>
    <xf numFmtId="0" fontId="0" fillId="0" borderId="9" xfId="0" applyBorder="1" applyAlignment="1">
      <alignment horizontal="left"/>
    </xf>
    <xf numFmtId="0" fontId="0" fillId="0" borderId="11" xfId="0" applyBorder="1" applyAlignment="1">
      <alignment horizontal="left"/>
    </xf>
    <xf numFmtId="10" fontId="0" fillId="0" borderId="8" xfId="0" applyNumberFormat="1" applyBorder="1"/>
    <xf numFmtId="10" fontId="0" fillId="0" borderId="12" xfId="0" applyNumberFormat="1" applyBorder="1"/>
    <xf numFmtId="10" fontId="0" fillId="0" borderId="10" xfId="0" applyNumberFormat="1" applyBorder="1"/>
    <xf numFmtId="0" fontId="0" fillId="0" borderId="0" xfId="0" applyNumberFormat="1"/>
    <xf numFmtId="0" fontId="0" fillId="0" borderId="8" xfId="0" applyNumberFormat="1" applyBorder="1"/>
    <xf numFmtId="0" fontId="0" fillId="0" borderId="10" xfId="0" applyNumberFormat="1" applyBorder="1"/>
    <xf numFmtId="0" fontId="0" fillId="0" borderId="12" xfId="0" applyNumberFormat="1" applyBorder="1"/>
  </cellXfs>
  <cellStyles count="3">
    <cellStyle name="Currency" xfId="1" builtinId="4"/>
    <cellStyle name="Normal" xfId="0" builtinId="0"/>
    <cellStyle name="Percent" xfId="2" builtinId="5"/>
  </cellStyles>
  <dxfs count="17">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b/>
        <i val="0"/>
        <sz val="14"/>
        <color theme="0"/>
        <name val="Calibri"/>
        <family val="2"/>
        <scheme val="major"/>
      </font>
      <border diagonalUp="0" diagonalDown="0">
        <left/>
        <right/>
        <top/>
        <bottom/>
        <vertical/>
        <horizontal/>
      </border>
    </dxf>
    <dxf>
      <font>
        <b/>
        <i val="0"/>
        <color theme="0"/>
        <name val="Calibri"/>
        <family val="2"/>
        <scheme val="major"/>
      </font>
      <fill>
        <patternFill>
          <bgColor rgb="FF002060"/>
        </patternFill>
      </fill>
      <border diagonalUp="0" diagonalDown="0">
        <left/>
        <right/>
        <top/>
        <bottom/>
        <vertical/>
        <horizontal/>
      </border>
    </dxf>
  </dxfs>
  <tableStyles count="2">
    <tableStyle name="1" pivot="0" table="0" count="10" xr9:uid="{4A15363A-D2E8-443B-9337-B65419D07FCA}">
      <tableStyleElement type="wholeTable" dxfId="16"/>
      <tableStyleElement type="headerRow" dxfId="15"/>
    </tableStyle>
    <tableStyle name="Data-style" pivot="0" count="3" xr9:uid="{00000000-0011-0000-FFFF-FFFF00000000}">
      <tableStyleElement type="headerRow" dxfId="14"/>
      <tableStyleElement type="firstRowStripe" dxfId="13"/>
      <tableStyleElement type="secondRowStripe" dxfId="12"/>
    </tableStyle>
  </tableStyles>
  <colors>
    <mruColors>
      <color rgb="FFFB79F5"/>
      <color rgb="FFF737DC"/>
      <color rgb="FF783FE9"/>
      <color rgb="FFE11FB3"/>
      <color rgb="FF6F1B4B"/>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b/>
            <i val="0"/>
            <sz val="12"/>
            <color auto="1"/>
            <name val="Calibri"/>
            <family val="2"/>
            <scheme val="major"/>
          </font>
          <fill>
            <patternFill patternType="solid">
              <fgColor theme="5"/>
              <bgColor rgb="FFFB79F5"/>
            </patternFill>
          </fill>
          <border diagonalUp="0" diagonalDown="0">
            <left/>
            <right/>
            <top/>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\$0.00,"k"</c:formatCode>
                <c:ptCount val="12"/>
                <c:pt idx="0">
                  <c:v>275.72499999999991</c:v>
                </c:pt>
                <c:pt idx="1">
                  <c:v>810.48109999999974</c:v>
                </c:pt>
                <c:pt idx="2">
                  <c:v>703.06299999999999</c:v>
                </c:pt>
                <c:pt idx="3">
                  <c:v>826.85759999999948</c:v>
                </c:pt>
                <c:pt idx="4">
                  <c:v>174.77179999999993</c:v>
                </c:pt>
                <c:pt idx="5">
                  <c:v>1118.5989</c:v>
                </c:pt>
                <c:pt idx="6">
                  <c:v>2339.3099000000002</c:v>
                </c:pt>
                <c:pt idx="7">
                  <c:v>3954.9062999999987</c:v>
                </c:pt>
                <c:pt idx="8">
                  <c:v>1186.4350999999997</c:v>
                </c:pt>
                <c:pt idx="9">
                  <c:v>2687.6038999999996</c:v>
                </c:pt>
                <c:pt idx="10">
                  <c:v>475.58399999999955</c:v>
                </c:pt>
                <c:pt idx="11">
                  <c:v>1290.3247999999999</c:v>
                </c:pt>
              </c:numCache>
            </c:numRef>
          </c:val>
          <c:extLst>
            <c:ext xmlns:c16="http://schemas.microsoft.com/office/drawing/2014/chart" uri="{C3380CC4-5D6E-409C-BE32-E72D297353CC}">
              <c16:uniqueId val="{00000001-55F2-4099-854C-46FE2E75A695}"/>
            </c:ext>
          </c:extLst>
        </c:ser>
        <c:dLbls>
          <c:showLegendKey val="0"/>
          <c:showVal val="0"/>
          <c:showCatName val="0"/>
          <c:showSerName val="0"/>
          <c:showPercent val="0"/>
          <c:showBubbleSize val="0"/>
        </c:dLbls>
        <c:axId val="455684032"/>
        <c:axId val="455686912"/>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\$0.00,"k"</c:formatCode>
                <c:ptCount val="12"/>
                <c:pt idx="0">
                  <c:v>2399.4659999999999</c:v>
                </c:pt>
                <c:pt idx="1">
                  <c:v>4203.1079999999993</c:v>
                </c:pt>
                <c:pt idx="2">
                  <c:v>4602.71</c:v>
                </c:pt>
                <c:pt idx="3">
                  <c:v>6925.8419999999987</c:v>
                </c:pt>
                <c:pt idx="4">
                  <c:v>3516.5010000000002</c:v>
                </c:pt>
                <c:pt idx="5">
                  <c:v>4445.1720000000005</c:v>
                </c:pt>
                <c:pt idx="6">
                  <c:v>10073.535</c:v>
                </c:pt>
                <c:pt idx="7">
                  <c:v>14270.828</c:v>
                </c:pt>
                <c:pt idx="8">
                  <c:v>9043.4299999999967</c:v>
                </c:pt>
                <c:pt idx="9">
                  <c:v>11167.941999999997</c:v>
                </c:pt>
                <c:pt idx="10">
                  <c:v>5956.9160000000002</c:v>
                </c:pt>
                <c:pt idx="11">
                  <c:v>9949.8169999999973</c:v>
                </c:pt>
              </c:numCache>
            </c:numRef>
          </c:val>
          <c:extLst>
            <c:ext xmlns:c16="http://schemas.microsoft.com/office/drawing/2014/chart" uri="{C3380CC4-5D6E-409C-BE32-E72D297353CC}">
              <c16:uniqueId val="{00000000-55F2-4099-854C-46FE2E75A695}"/>
            </c:ext>
          </c:extLst>
        </c:ser>
        <c:dLbls>
          <c:showLegendKey val="0"/>
          <c:showVal val="0"/>
          <c:showCatName val="0"/>
          <c:showSerName val="0"/>
          <c:showPercent val="0"/>
          <c:showBubbleSize val="0"/>
        </c:dLbls>
        <c:gapWidth val="219"/>
        <c:overlap val="-27"/>
        <c:axId val="1968409296"/>
        <c:axId val="2067910528"/>
      </c:barChart>
      <c:catAx>
        <c:axId val="1968409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7910528"/>
        <c:crosses val="autoZero"/>
        <c:auto val="1"/>
        <c:lblAlgn val="ctr"/>
        <c:lblOffset val="100"/>
        <c:noMultiLvlLbl val="0"/>
      </c:catAx>
      <c:valAx>
        <c:axId val="2067910528"/>
        <c:scaling>
          <c:orientation val="minMax"/>
        </c:scaling>
        <c:delete val="0"/>
        <c:axPos val="l"/>
        <c:majorGridlines>
          <c:spPr>
            <a:ln w="9525" cap="flat" cmpd="sng" algn="ctr">
              <a:solidFill>
                <a:schemeClr val="tx1">
                  <a:lumMod val="15000"/>
                  <a:lumOff val="85000"/>
                </a:schemeClr>
              </a:solidFill>
              <a:round/>
            </a:ln>
            <a:effectLst/>
          </c:spPr>
        </c:majorGridlines>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8409296"/>
        <c:crosses val="autoZero"/>
        <c:crossBetween val="between"/>
      </c:valAx>
      <c:valAx>
        <c:axId val="455686912"/>
        <c:scaling>
          <c:orientation val="minMax"/>
        </c:scaling>
        <c:delete val="0"/>
        <c:axPos val="r"/>
        <c:numFmt formatCode="\$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5684032"/>
        <c:crosses val="max"/>
        <c:crossBetween val="between"/>
      </c:valAx>
      <c:catAx>
        <c:axId val="455684032"/>
        <c:scaling>
          <c:orientation val="minMax"/>
        </c:scaling>
        <c:delete val="1"/>
        <c:axPos val="b"/>
        <c:numFmt formatCode="General" sourceLinked="1"/>
        <c:majorTickMark val="out"/>
        <c:minorTickMark val="none"/>
        <c:tickLblPos val="nextTo"/>
        <c:crossAx val="45568691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7E3-4738-97C5-C5E4327CDAC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7E3-4738-97C5-C5E4327CDAC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7E3-4738-97C5-C5E4327CDAC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0.24453515925264258</c:v>
                </c:pt>
                <c:pt idx="1">
                  <c:v>0.40443111336020715</c:v>
                </c:pt>
                <c:pt idx="2">
                  <c:v>0.35103372738715033</c:v>
                </c:pt>
              </c:numCache>
            </c:numRef>
          </c:val>
          <c:extLst>
            <c:ext xmlns:c16="http://schemas.microsoft.com/office/drawing/2014/chart" uri="{C3380CC4-5D6E-409C-BE32-E72D297353CC}">
              <c16:uniqueId val="{00000000-35E9-42F6-909F-D7491B8BB3A7}"/>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5!PivotTable10</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Machines</c:v>
                </c:pt>
                <c:pt idx="1">
                  <c:v>Chairs</c:v>
                </c:pt>
                <c:pt idx="2">
                  <c:v>Storage</c:v>
                </c:pt>
                <c:pt idx="3">
                  <c:v>Accessories</c:v>
                </c:pt>
                <c:pt idx="4">
                  <c:v>Binders</c:v>
                </c:pt>
              </c:strCache>
            </c:strRef>
          </c:cat>
          <c:val>
            <c:numRef>
              <c:f>'Top 5'!$B$4:$B$9</c:f>
              <c:numCache>
                <c:formatCode>General</c:formatCode>
                <c:ptCount val="5"/>
                <c:pt idx="0">
                  <c:v>8094.9379999999992</c:v>
                </c:pt>
                <c:pt idx="1">
                  <c:v>9530.2959999999985</c:v>
                </c:pt>
                <c:pt idx="2">
                  <c:v>11283.831999999999</c:v>
                </c:pt>
                <c:pt idx="3">
                  <c:v>12161.655999999999</c:v>
                </c:pt>
                <c:pt idx="4">
                  <c:v>12738.565000000001</c:v>
                </c:pt>
              </c:numCache>
            </c:numRef>
          </c:val>
          <c:extLst>
            <c:ext xmlns:c16="http://schemas.microsoft.com/office/drawing/2014/chart" uri="{C3380CC4-5D6E-409C-BE32-E72D297353CC}">
              <c16:uniqueId val="{00000000-BF51-4400-A2C5-F24B8772C562}"/>
            </c:ext>
          </c:extLst>
        </c:ser>
        <c:dLbls>
          <c:showLegendKey val="0"/>
          <c:showVal val="0"/>
          <c:showCatName val="0"/>
          <c:showSerName val="0"/>
          <c:showPercent val="0"/>
          <c:showBubbleSize val="0"/>
        </c:dLbls>
        <c:gapWidth val="182"/>
        <c:axId val="1970227232"/>
        <c:axId val="1970228192"/>
      </c:barChart>
      <c:catAx>
        <c:axId val="19702272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0228192"/>
        <c:crosses val="autoZero"/>
        <c:auto val="1"/>
        <c:lblAlgn val="ctr"/>
        <c:lblOffset val="100"/>
        <c:noMultiLvlLbl val="0"/>
      </c:catAx>
      <c:valAx>
        <c:axId val="19702281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02272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728395061728392E-2"/>
          <c:y val="0.33033033033033032"/>
          <c:w val="0.84910836762688613"/>
          <c:h val="0.66966966966966968"/>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2399.4659999999999</c:v>
                </c:pt>
                <c:pt idx="1">
                  <c:v>4203.1079999999993</c:v>
                </c:pt>
                <c:pt idx="2">
                  <c:v>4602.71</c:v>
                </c:pt>
                <c:pt idx="3">
                  <c:v>6925.8419999999987</c:v>
                </c:pt>
                <c:pt idx="4">
                  <c:v>3516.5010000000002</c:v>
                </c:pt>
                <c:pt idx="5">
                  <c:v>4445.1720000000005</c:v>
                </c:pt>
                <c:pt idx="6">
                  <c:v>10073.535</c:v>
                </c:pt>
                <c:pt idx="7">
                  <c:v>14270.828</c:v>
                </c:pt>
                <c:pt idx="8">
                  <c:v>9043.4299999999967</c:v>
                </c:pt>
                <c:pt idx="9">
                  <c:v>11167.941999999997</c:v>
                </c:pt>
                <c:pt idx="10">
                  <c:v>5956.9160000000002</c:v>
                </c:pt>
                <c:pt idx="11">
                  <c:v>9949.8169999999973</c:v>
                </c:pt>
              </c:numCache>
            </c:numRef>
          </c:val>
          <c:smooth val="0"/>
          <c:extLst>
            <c:ext xmlns:c16="http://schemas.microsoft.com/office/drawing/2014/chart" uri="{C3380CC4-5D6E-409C-BE32-E72D297353CC}">
              <c16:uniqueId val="{00000000-75EE-48D1-AE13-433805ECD6E2}"/>
            </c:ext>
          </c:extLst>
        </c:ser>
        <c:dLbls>
          <c:showLegendKey val="0"/>
          <c:showVal val="0"/>
          <c:showCatName val="0"/>
          <c:showSerName val="0"/>
          <c:showPercent val="0"/>
          <c:showBubbleSize val="0"/>
        </c:dLbls>
        <c:smooth val="0"/>
        <c:axId val="1968410736"/>
        <c:axId val="1968411696"/>
      </c:lineChart>
      <c:catAx>
        <c:axId val="1968410736"/>
        <c:scaling>
          <c:orientation val="minMax"/>
        </c:scaling>
        <c:delete val="1"/>
        <c:axPos val="b"/>
        <c:numFmt formatCode="General" sourceLinked="1"/>
        <c:majorTickMark val="none"/>
        <c:minorTickMark val="none"/>
        <c:tickLblPos val="nextTo"/>
        <c:crossAx val="1968411696"/>
        <c:crosses val="autoZero"/>
        <c:auto val="1"/>
        <c:lblAlgn val="ctr"/>
        <c:lblOffset val="100"/>
        <c:noMultiLvlLbl val="0"/>
      </c:catAx>
      <c:valAx>
        <c:axId val="196841169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968410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Analysis.xlsx]kpi!PivotTable15</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520347339760022E-3"/>
          <c:y val="0.36945750486225193"/>
          <c:w val="0.84593837535014005"/>
          <c:h val="0.60784313725490191"/>
        </c:manualLayout>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275.72499999999991</c:v>
                </c:pt>
                <c:pt idx="1">
                  <c:v>810.48109999999974</c:v>
                </c:pt>
                <c:pt idx="2">
                  <c:v>703.06299999999999</c:v>
                </c:pt>
                <c:pt idx="3">
                  <c:v>826.85759999999948</c:v>
                </c:pt>
                <c:pt idx="4">
                  <c:v>174.77179999999993</c:v>
                </c:pt>
                <c:pt idx="5">
                  <c:v>1118.5989</c:v>
                </c:pt>
                <c:pt idx="6">
                  <c:v>2339.3099000000002</c:v>
                </c:pt>
                <c:pt idx="7">
                  <c:v>3954.9062999999987</c:v>
                </c:pt>
                <c:pt idx="8">
                  <c:v>1186.4350999999997</c:v>
                </c:pt>
                <c:pt idx="9">
                  <c:v>2687.6038999999996</c:v>
                </c:pt>
                <c:pt idx="10">
                  <c:v>475.58399999999955</c:v>
                </c:pt>
                <c:pt idx="11">
                  <c:v>1290.3247999999999</c:v>
                </c:pt>
              </c:numCache>
            </c:numRef>
          </c:val>
          <c:smooth val="0"/>
          <c:extLst>
            <c:ext xmlns:c16="http://schemas.microsoft.com/office/drawing/2014/chart" uri="{C3380CC4-5D6E-409C-BE32-E72D297353CC}">
              <c16:uniqueId val="{00000000-1C85-49BD-AC92-373400BAE608}"/>
            </c:ext>
          </c:extLst>
        </c:ser>
        <c:dLbls>
          <c:showLegendKey val="0"/>
          <c:showVal val="0"/>
          <c:showCatName val="0"/>
          <c:showSerName val="0"/>
          <c:showPercent val="0"/>
          <c:showBubbleSize val="0"/>
        </c:dLbls>
        <c:smooth val="0"/>
        <c:axId val="553366288"/>
        <c:axId val="553362448"/>
      </c:lineChart>
      <c:catAx>
        <c:axId val="553366288"/>
        <c:scaling>
          <c:orientation val="minMax"/>
        </c:scaling>
        <c:delete val="1"/>
        <c:axPos val="b"/>
        <c:numFmt formatCode="General" sourceLinked="1"/>
        <c:majorTickMark val="none"/>
        <c:minorTickMark val="none"/>
        <c:tickLblPos val="nextTo"/>
        <c:crossAx val="553362448"/>
        <c:crosses val="autoZero"/>
        <c:auto val="1"/>
        <c:lblAlgn val="ctr"/>
        <c:lblOffset val="100"/>
        <c:noMultiLvlLbl val="0"/>
      </c:catAx>
      <c:valAx>
        <c:axId val="553362448"/>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553366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Analysis.xlsx]kpi!PivotTable16</c:name>
    <c:fmtId val="1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111111111111111E-2"/>
          <c:y val="0.15053763440860216"/>
          <c:w val="0.90222222222222226"/>
          <c:h val="0.76344086021505375"/>
        </c:manualLayout>
      </c:layout>
      <c:lineChart>
        <c:grouping val="standard"/>
        <c:varyColors val="0"/>
        <c:ser>
          <c:idx val="0"/>
          <c:order val="0"/>
          <c:tx>
            <c:strRef>
              <c:f>kpi!$I$3</c:f>
              <c:strCache>
                <c:ptCount val="1"/>
                <c:pt idx="0">
                  <c:v>Total</c:v>
                </c:pt>
              </c:strCache>
            </c:strRef>
          </c:tx>
          <c:spPr>
            <a:ln w="28575" cap="rnd">
              <a:solidFill>
                <a:schemeClr val="accent1"/>
              </a:solidFill>
              <a:round/>
            </a:ln>
            <a:effectLst/>
          </c:spPr>
          <c:marker>
            <c:symbol val="none"/>
          </c:marker>
          <c:cat>
            <c:strRef>
              <c:f>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kpi!$I$4:$I$16</c:f>
              <c:numCache>
                <c:formatCode>General</c:formatCode>
                <c:ptCount val="12"/>
                <c:pt idx="0">
                  <c:v>64</c:v>
                </c:pt>
                <c:pt idx="1">
                  <c:v>58</c:v>
                </c:pt>
                <c:pt idx="2">
                  <c:v>109</c:v>
                </c:pt>
                <c:pt idx="3">
                  <c:v>33</c:v>
                </c:pt>
                <c:pt idx="4">
                  <c:v>89</c:v>
                </c:pt>
                <c:pt idx="5">
                  <c:v>56</c:v>
                </c:pt>
                <c:pt idx="6">
                  <c:v>74</c:v>
                </c:pt>
                <c:pt idx="7">
                  <c:v>125</c:v>
                </c:pt>
                <c:pt idx="8">
                  <c:v>167</c:v>
                </c:pt>
                <c:pt idx="9">
                  <c:v>154</c:v>
                </c:pt>
                <c:pt idx="10">
                  <c:v>120</c:v>
                </c:pt>
                <c:pt idx="11">
                  <c:v>235</c:v>
                </c:pt>
              </c:numCache>
            </c:numRef>
          </c:val>
          <c:smooth val="0"/>
          <c:extLst>
            <c:ext xmlns:c16="http://schemas.microsoft.com/office/drawing/2014/chart" uri="{C3380CC4-5D6E-409C-BE32-E72D297353CC}">
              <c16:uniqueId val="{00000000-7F17-4738-A400-D29BD175C54F}"/>
            </c:ext>
          </c:extLst>
        </c:ser>
        <c:dLbls>
          <c:showLegendKey val="0"/>
          <c:showVal val="0"/>
          <c:showCatName val="0"/>
          <c:showSerName val="0"/>
          <c:showPercent val="0"/>
          <c:showBubbleSize val="0"/>
        </c:dLbls>
        <c:smooth val="0"/>
        <c:axId val="712645328"/>
        <c:axId val="712625168"/>
      </c:lineChart>
      <c:catAx>
        <c:axId val="712645328"/>
        <c:scaling>
          <c:orientation val="minMax"/>
        </c:scaling>
        <c:delete val="1"/>
        <c:axPos val="b"/>
        <c:numFmt formatCode="General" sourceLinked="1"/>
        <c:majorTickMark val="none"/>
        <c:minorTickMark val="none"/>
        <c:tickLblPos val="nextTo"/>
        <c:crossAx val="712625168"/>
        <c:crosses val="autoZero"/>
        <c:auto val="1"/>
        <c:lblAlgn val="ctr"/>
        <c:lblOffset val="100"/>
        <c:noMultiLvlLbl val="0"/>
      </c:catAx>
      <c:valAx>
        <c:axId val="712625168"/>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12645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Analysis.xlsx]kpi!PivotTable18</c:name>
    <c:fmtId val="1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kpi!$L$3</c:f>
              <c:strCache>
                <c:ptCount val="1"/>
                <c:pt idx="0">
                  <c:v>Total</c:v>
                </c:pt>
              </c:strCache>
            </c:strRef>
          </c:tx>
          <c:spPr>
            <a:ln w="28575" cap="rnd">
              <a:solidFill>
                <a:schemeClr val="accent1"/>
              </a:solidFill>
              <a:round/>
            </a:ln>
            <a:effectLst/>
          </c:spPr>
          <c:marker>
            <c:symbol val="none"/>
          </c:marker>
          <c:cat>
            <c:strRef>
              <c:f>kpi!$K$4:$K$16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kpi!$L$4:$L$16</c:f>
              <c:numCache>
                <c:formatCode>General</c:formatCode>
                <c:ptCount val="12"/>
                <c:pt idx="0">
                  <c:v>16</c:v>
                </c:pt>
                <c:pt idx="1">
                  <c:v>17</c:v>
                </c:pt>
                <c:pt idx="2">
                  <c:v>27</c:v>
                </c:pt>
                <c:pt idx="3">
                  <c:v>8</c:v>
                </c:pt>
                <c:pt idx="4">
                  <c:v>22</c:v>
                </c:pt>
                <c:pt idx="5">
                  <c:v>12</c:v>
                </c:pt>
                <c:pt idx="6">
                  <c:v>17</c:v>
                </c:pt>
                <c:pt idx="7">
                  <c:v>33</c:v>
                </c:pt>
                <c:pt idx="8">
                  <c:v>48</c:v>
                </c:pt>
                <c:pt idx="9">
                  <c:v>45</c:v>
                </c:pt>
                <c:pt idx="10">
                  <c:v>29</c:v>
                </c:pt>
                <c:pt idx="11">
                  <c:v>62</c:v>
                </c:pt>
              </c:numCache>
            </c:numRef>
          </c:val>
          <c:smooth val="0"/>
          <c:extLst>
            <c:ext xmlns:c16="http://schemas.microsoft.com/office/drawing/2014/chart" uri="{C3380CC4-5D6E-409C-BE32-E72D297353CC}">
              <c16:uniqueId val="{00000000-75E5-49D0-806D-AFF5F9F872B8}"/>
            </c:ext>
          </c:extLst>
        </c:ser>
        <c:dLbls>
          <c:showLegendKey val="0"/>
          <c:showVal val="0"/>
          <c:showCatName val="0"/>
          <c:showSerName val="0"/>
          <c:showPercent val="0"/>
          <c:showBubbleSize val="0"/>
        </c:dLbls>
        <c:smooth val="0"/>
        <c:axId val="2070519600"/>
        <c:axId val="719768720"/>
      </c:lineChart>
      <c:catAx>
        <c:axId val="2070519600"/>
        <c:scaling>
          <c:orientation val="minMax"/>
        </c:scaling>
        <c:delete val="1"/>
        <c:axPos val="b"/>
        <c:numFmt formatCode="General" sourceLinked="1"/>
        <c:majorTickMark val="none"/>
        <c:minorTickMark val="none"/>
        <c:tickLblPos val="nextTo"/>
        <c:crossAx val="719768720"/>
        <c:crosses val="autoZero"/>
        <c:auto val="1"/>
        <c:lblAlgn val="ctr"/>
        <c:lblOffset val="100"/>
        <c:noMultiLvlLbl val="0"/>
      </c:catAx>
      <c:valAx>
        <c:axId val="719768720"/>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070519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Analysis.xlsx]kpi!PivotTable19</c:name>
    <c:fmtId val="19"/>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kpi!$O$3</c:f>
              <c:strCache>
                <c:ptCount val="1"/>
                <c:pt idx="0">
                  <c:v>Total</c:v>
                </c:pt>
              </c:strCache>
            </c:strRef>
          </c:tx>
          <c:spPr>
            <a:ln w="28575" cap="rnd">
              <a:solidFill>
                <a:schemeClr val="accent1"/>
              </a:solidFill>
              <a:round/>
            </a:ln>
            <a:effectLst/>
          </c:spPr>
          <c:marker>
            <c:symbol val="none"/>
          </c:marker>
          <c:cat>
            <c:strRef>
              <c:f>kpi!$N$4:$N$16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kpi!$O$4:$O$16</c:f>
              <c:numCache>
                <c:formatCode>General</c:formatCode>
                <c:ptCount val="12"/>
                <c:pt idx="0">
                  <c:v>0.11491098436068689</c:v>
                </c:pt>
                <c:pt idx="1">
                  <c:v>0.19282899701839684</c:v>
                </c:pt>
                <c:pt idx="2">
                  <c:v>0.1527497930566992</c:v>
                </c:pt>
                <c:pt idx="3">
                  <c:v>0.11938730337769755</c:v>
                </c:pt>
                <c:pt idx="4">
                  <c:v>4.9700483520408477E-2</c:v>
                </c:pt>
                <c:pt idx="5">
                  <c:v>0.25164355844948177</c:v>
                </c:pt>
                <c:pt idx="6">
                  <c:v>0.23222333570092329</c:v>
                </c:pt>
                <c:pt idx="7">
                  <c:v>0.27713222386255365</c:v>
                </c:pt>
                <c:pt idx="8">
                  <c:v>0.13119304290518091</c:v>
                </c:pt>
                <c:pt idx="9">
                  <c:v>0.24065346148824915</c:v>
                </c:pt>
                <c:pt idx="10">
                  <c:v>7.983728493065867E-2</c:v>
                </c:pt>
                <c:pt idx="11">
                  <c:v>0.12968326955159076</c:v>
                </c:pt>
              </c:numCache>
            </c:numRef>
          </c:val>
          <c:smooth val="0"/>
          <c:extLst>
            <c:ext xmlns:c16="http://schemas.microsoft.com/office/drawing/2014/chart" uri="{C3380CC4-5D6E-409C-BE32-E72D297353CC}">
              <c16:uniqueId val="{00000000-597C-44A9-A405-1EF5D7440946}"/>
            </c:ext>
          </c:extLst>
        </c:ser>
        <c:dLbls>
          <c:showLegendKey val="0"/>
          <c:showVal val="0"/>
          <c:showCatName val="0"/>
          <c:showSerName val="0"/>
          <c:showPercent val="0"/>
          <c:showBubbleSize val="0"/>
        </c:dLbls>
        <c:smooth val="0"/>
        <c:axId val="719765360"/>
        <c:axId val="719750960"/>
      </c:lineChart>
      <c:catAx>
        <c:axId val="719765360"/>
        <c:scaling>
          <c:orientation val="minMax"/>
        </c:scaling>
        <c:delete val="1"/>
        <c:axPos val="b"/>
        <c:numFmt formatCode="General" sourceLinked="1"/>
        <c:majorTickMark val="none"/>
        <c:minorTickMark val="none"/>
        <c:tickLblPos val="nextTo"/>
        <c:crossAx val="719750960"/>
        <c:crosses val="autoZero"/>
        <c:auto val="1"/>
        <c:lblAlgn val="ctr"/>
        <c:lblOffset val="100"/>
        <c:noMultiLvlLbl val="0"/>
      </c:catAx>
      <c:valAx>
        <c:axId val="719750960"/>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19765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a:outerShdw dist="12700" dir="6060000" sx="102000" sy="102000" algn="t" rotWithShape="0">
              <a:schemeClr val="bg1">
                <a:alpha val="77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
          <c:w val="1"/>
          <c:h val="1"/>
        </c:manualLayout>
      </c:layout>
      <c:lineChart>
        <c:grouping val="standard"/>
        <c:varyColors val="0"/>
        <c:ser>
          <c:idx val="0"/>
          <c:order val="0"/>
          <c:tx>
            <c:strRef>
              <c:f>kpi!$B$3</c:f>
              <c:strCache>
                <c:ptCount val="1"/>
                <c:pt idx="0">
                  <c:v>Total</c:v>
                </c:pt>
              </c:strCache>
            </c:strRef>
          </c:tx>
          <c:spPr>
            <a:ln w="28575" cap="rnd">
              <a:solidFill>
                <a:schemeClr val="tx1"/>
              </a:solidFill>
              <a:round/>
            </a:ln>
            <a:effectLst>
              <a:outerShdw dist="12700" dir="6060000" sx="102000" sy="102000" algn="t" rotWithShape="0">
                <a:schemeClr val="bg1">
                  <a:alpha val="77000"/>
                </a:schemeClr>
              </a:outerShdw>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2399.4659999999999</c:v>
                </c:pt>
                <c:pt idx="1">
                  <c:v>4203.1079999999993</c:v>
                </c:pt>
                <c:pt idx="2">
                  <c:v>4602.71</c:v>
                </c:pt>
                <c:pt idx="3">
                  <c:v>6925.8419999999987</c:v>
                </c:pt>
                <c:pt idx="4">
                  <c:v>3516.5010000000002</c:v>
                </c:pt>
                <c:pt idx="5">
                  <c:v>4445.1720000000005</c:v>
                </c:pt>
                <c:pt idx="6">
                  <c:v>10073.535</c:v>
                </c:pt>
                <c:pt idx="7">
                  <c:v>14270.828</c:v>
                </c:pt>
                <c:pt idx="8">
                  <c:v>9043.4299999999967</c:v>
                </c:pt>
                <c:pt idx="9">
                  <c:v>11167.941999999997</c:v>
                </c:pt>
                <c:pt idx="10">
                  <c:v>5956.9160000000002</c:v>
                </c:pt>
                <c:pt idx="11">
                  <c:v>9949.8169999999973</c:v>
                </c:pt>
              </c:numCache>
            </c:numRef>
          </c:val>
          <c:smooth val="0"/>
          <c:extLst>
            <c:ext xmlns:c16="http://schemas.microsoft.com/office/drawing/2014/chart" uri="{C3380CC4-5D6E-409C-BE32-E72D297353CC}">
              <c16:uniqueId val="{00000000-8E0F-47A1-9FD4-455E0BF51763}"/>
            </c:ext>
          </c:extLst>
        </c:ser>
        <c:dLbls>
          <c:showLegendKey val="0"/>
          <c:showVal val="0"/>
          <c:showCatName val="0"/>
          <c:showSerName val="0"/>
          <c:showPercent val="0"/>
          <c:showBubbleSize val="0"/>
        </c:dLbls>
        <c:smooth val="0"/>
        <c:axId val="1968410736"/>
        <c:axId val="1968411696"/>
      </c:lineChart>
      <c:catAx>
        <c:axId val="1968410736"/>
        <c:scaling>
          <c:orientation val="minMax"/>
        </c:scaling>
        <c:delete val="1"/>
        <c:axPos val="b"/>
        <c:numFmt formatCode="General" sourceLinked="1"/>
        <c:majorTickMark val="none"/>
        <c:minorTickMark val="none"/>
        <c:tickLblPos val="nextTo"/>
        <c:crossAx val="1968411696"/>
        <c:crosses val="autoZero"/>
        <c:auto val="1"/>
        <c:lblAlgn val="ctr"/>
        <c:lblOffset val="100"/>
        <c:noMultiLvlLbl val="0"/>
      </c:catAx>
      <c:valAx>
        <c:axId val="196841169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968410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5400"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Analysis.xlsx]kpi!PivotTable15</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a:outerShdw blurRad="50800" dist="50800" dir="5400000" algn="ctr" rotWithShape="0">
              <a:schemeClr val="bg1"/>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522551616531775E-3"/>
          <c:y val="0"/>
          <c:w val="0.92274332643903378"/>
          <c:h val="1"/>
        </c:manualLayout>
      </c:layout>
      <c:lineChart>
        <c:grouping val="standard"/>
        <c:varyColors val="0"/>
        <c:ser>
          <c:idx val="0"/>
          <c:order val="0"/>
          <c:tx>
            <c:strRef>
              <c:f>kpi!$F$3</c:f>
              <c:strCache>
                <c:ptCount val="1"/>
                <c:pt idx="0">
                  <c:v>Total</c:v>
                </c:pt>
              </c:strCache>
            </c:strRef>
          </c:tx>
          <c:spPr>
            <a:ln w="28575" cap="rnd">
              <a:solidFill>
                <a:schemeClr val="tx1"/>
              </a:solidFill>
              <a:round/>
            </a:ln>
            <a:effectLst>
              <a:outerShdw blurRad="50800" dist="50800" dir="5400000" algn="ctr" rotWithShape="0">
                <a:schemeClr val="bg1"/>
              </a:outerShdw>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275.72499999999991</c:v>
                </c:pt>
                <c:pt idx="1">
                  <c:v>810.48109999999974</c:v>
                </c:pt>
                <c:pt idx="2">
                  <c:v>703.06299999999999</c:v>
                </c:pt>
                <c:pt idx="3">
                  <c:v>826.85759999999948</c:v>
                </c:pt>
                <c:pt idx="4">
                  <c:v>174.77179999999993</c:v>
                </c:pt>
                <c:pt idx="5">
                  <c:v>1118.5989</c:v>
                </c:pt>
                <c:pt idx="6">
                  <c:v>2339.3099000000002</c:v>
                </c:pt>
                <c:pt idx="7">
                  <c:v>3954.9062999999987</c:v>
                </c:pt>
                <c:pt idx="8">
                  <c:v>1186.4350999999997</c:v>
                </c:pt>
                <c:pt idx="9">
                  <c:v>2687.6038999999996</c:v>
                </c:pt>
                <c:pt idx="10">
                  <c:v>475.58399999999955</c:v>
                </c:pt>
                <c:pt idx="11">
                  <c:v>1290.3247999999999</c:v>
                </c:pt>
              </c:numCache>
            </c:numRef>
          </c:val>
          <c:smooth val="0"/>
          <c:extLst>
            <c:ext xmlns:c16="http://schemas.microsoft.com/office/drawing/2014/chart" uri="{C3380CC4-5D6E-409C-BE32-E72D297353CC}">
              <c16:uniqueId val="{00000000-3C10-4E9A-AED7-9A6B00995071}"/>
            </c:ext>
          </c:extLst>
        </c:ser>
        <c:dLbls>
          <c:showLegendKey val="0"/>
          <c:showVal val="0"/>
          <c:showCatName val="0"/>
          <c:showSerName val="0"/>
          <c:showPercent val="0"/>
          <c:showBubbleSize val="0"/>
        </c:dLbls>
        <c:smooth val="0"/>
        <c:axId val="553366288"/>
        <c:axId val="553362448"/>
      </c:lineChart>
      <c:catAx>
        <c:axId val="553366288"/>
        <c:scaling>
          <c:orientation val="minMax"/>
        </c:scaling>
        <c:delete val="1"/>
        <c:axPos val="b"/>
        <c:numFmt formatCode="General" sourceLinked="1"/>
        <c:majorTickMark val="none"/>
        <c:minorTickMark val="none"/>
        <c:tickLblPos val="nextTo"/>
        <c:crossAx val="553362448"/>
        <c:crosses val="autoZero"/>
        <c:auto val="1"/>
        <c:lblAlgn val="ctr"/>
        <c:lblOffset val="100"/>
        <c:noMultiLvlLbl val="0"/>
      </c:catAx>
      <c:valAx>
        <c:axId val="553362448"/>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553366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Analysis.xlsx]kpi!PivotTable16</c:name>
    <c:fmtId val="1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a:outerShdw blurRad="50800" dist="50800" dir="5400000" algn="ctr" rotWithShape="0">
              <a:schemeClr val="bg1"/>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7.3376591814912032E-2"/>
          <c:w val="0.96551325071707794"/>
          <c:h val="0.92662340818508793"/>
        </c:manualLayout>
      </c:layout>
      <c:lineChart>
        <c:grouping val="standard"/>
        <c:varyColors val="0"/>
        <c:ser>
          <c:idx val="0"/>
          <c:order val="0"/>
          <c:tx>
            <c:strRef>
              <c:f>kpi!$I$3</c:f>
              <c:strCache>
                <c:ptCount val="1"/>
                <c:pt idx="0">
                  <c:v>Total</c:v>
                </c:pt>
              </c:strCache>
            </c:strRef>
          </c:tx>
          <c:spPr>
            <a:ln w="28575" cap="rnd">
              <a:solidFill>
                <a:schemeClr val="tx1"/>
              </a:solidFill>
              <a:round/>
            </a:ln>
            <a:effectLst>
              <a:outerShdw blurRad="50800" dist="50800" dir="5400000" algn="ctr" rotWithShape="0">
                <a:schemeClr val="bg1"/>
              </a:outerShdw>
            </a:effectLst>
          </c:spPr>
          <c:marker>
            <c:symbol val="none"/>
          </c:marker>
          <c:cat>
            <c:strRef>
              <c:f>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kpi!$I$4:$I$16</c:f>
              <c:numCache>
                <c:formatCode>General</c:formatCode>
                <c:ptCount val="12"/>
                <c:pt idx="0">
                  <c:v>64</c:v>
                </c:pt>
                <c:pt idx="1">
                  <c:v>58</c:v>
                </c:pt>
                <c:pt idx="2">
                  <c:v>109</c:v>
                </c:pt>
                <c:pt idx="3">
                  <c:v>33</c:v>
                </c:pt>
                <c:pt idx="4">
                  <c:v>89</c:v>
                </c:pt>
                <c:pt idx="5">
                  <c:v>56</c:v>
                </c:pt>
                <c:pt idx="6">
                  <c:v>74</c:v>
                </c:pt>
                <c:pt idx="7">
                  <c:v>125</c:v>
                </c:pt>
                <c:pt idx="8">
                  <c:v>167</c:v>
                </c:pt>
                <c:pt idx="9">
                  <c:v>154</c:v>
                </c:pt>
                <c:pt idx="10">
                  <c:v>120</c:v>
                </c:pt>
                <c:pt idx="11">
                  <c:v>235</c:v>
                </c:pt>
              </c:numCache>
            </c:numRef>
          </c:val>
          <c:smooth val="0"/>
          <c:extLst>
            <c:ext xmlns:c16="http://schemas.microsoft.com/office/drawing/2014/chart" uri="{C3380CC4-5D6E-409C-BE32-E72D297353CC}">
              <c16:uniqueId val="{00000000-48A6-4A61-8B97-F664C03EEF93}"/>
            </c:ext>
          </c:extLst>
        </c:ser>
        <c:dLbls>
          <c:showLegendKey val="0"/>
          <c:showVal val="0"/>
          <c:showCatName val="0"/>
          <c:showSerName val="0"/>
          <c:showPercent val="0"/>
          <c:showBubbleSize val="0"/>
        </c:dLbls>
        <c:smooth val="0"/>
        <c:axId val="712645328"/>
        <c:axId val="712625168"/>
      </c:lineChart>
      <c:catAx>
        <c:axId val="712645328"/>
        <c:scaling>
          <c:orientation val="minMax"/>
        </c:scaling>
        <c:delete val="1"/>
        <c:axPos val="b"/>
        <c:numFmt formatCode="General" sourceLinked="1"/>
        <c:majorTickMark val="none"/>
        <c:minorTickMark val="none"/>
        <c:tickLblPos val="nextTo"/>
        <c:crossAx val="712625168"/>
        <c:crosses val="autoZero"/>
        <c:auto val="1"/>
        <c:lblAlgn val="ctr"/>
        <c:lblOffset val="100"/>
        <c:noMultiLvlLbl val="0"/>
      </c:catAx>
      <c:valAx>
        <c:axId val="712625168"/>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12645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Analysis.xlsx]kpi!PivotTable19</c:name>
    <c:fmtId val="2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2"/>
            </a:solidFill>
            <a:round/>
          </a:ln>
          <a:effectLst>
            <a:outerShdw blurRad="50800" dist="50800" dir="5400000" algn="ctr" rotWithShape="0">
              <a:schemeClr val="bg1"/>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tx2"/>
            </a:solidFill>
            <a:round/>
          </a:ln>
          <a:effectLst>
            <a:outerShdw blurRad="50800" dist="50800" dir="5400000" algn="ctr" rotWithShape="0">
              <a:schemeClr val="bg1"/>
            </a:outerShdw>
          </a:effectLst>
        </c:spPr>
        <c:marker>
          <c:symbol val="none"/>
        </c:marker>
      </c:pivotFmt>
    </c:pivotFmts>
    <c:plotArea>
      <c:layout>
        <c:manualLayout>
          <c:layoutTarget val="inner"/>
          <c:xMode val="edge"/>
          <c:yMode val="edge"/>
          <c:x val="0.1550685435903246"/>
          <c:y val="0.51852773211040926"/>
          <c:w val="0.84195402298850575"/>
          <c:h val="0.38073966715698992"/>
        </c:manualLayout>
      </c:layout>
      <c:lineChart>
        <c:grouping val="standard"/>
        <c:varyColors val="0"/>
        <c:ser>
          <c:idx val="0"/>
          <c:order val="0"/>
          <c:tx>
            <c:strRef>
              <c:f>kpi!$O$3</c:f>
              <c:strCache>
                <c:ptCount val="1"/>
                <c:pt idx="0">
                  <c:v>Total</c:v>
                </c:pt>
              </c:strCache>
            </c:strRef>
          </c:tx>
          <c:spPr>
            <a:ln w="28575" cap="rnd">
              <a:solidFill>
                <a:schemeClr val="tx2"/>
              </a:solidFill>
              <a:round/>
            </a:ln>
            <a:effectLst>
              <a:outerShdw blurRad="50800" dist="50800" dir="5400000" algn="ctr" rotWithShape="0">
                <a:schemeClr val="bg1"/>
              </a:outerShdw>
            </a:effectLst>
          </c:spPr>
          <c:marker>
            <c:symbol val="none"/>
          </c:marker>
          <c:cat>
            <c:strRef>
              <c:f>kpi!$N$4:$N$16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kpi!$O$4:$O$16</c:f>
              <c:numCache>
                <c:formatCode>General</c:formatCode>
                <c:ptCount val="12"/>
                <c:pt idx="0">
                  <c:v>0.11491098436068689</c:v>
                </c:pt>
                <c:pt idx="1">
                  <c:v>0.19282899701839684</c:v>
                </c:pt>
                <c:pt idx="2">
                  <c:v>0.1527497930566992</c:v>
                </c:pt>
                <c:pt idx="3">
                  <c:v>0.11938730337769755</c:v>
                </c:pt>
                <c:pt idx="4">
                  <c:v>4.9700483520408477E-2</c:v>
                </c:pt>
                <c:pt idx="5">
                  <c:v>0.25164355844948177</c:v>
                </c:pt>
                <c:pt idx="6">
                  <c:v>0.23222333570092329</c:v>
                </c:pt>
                <c:pt idx="7">
                  <c:v>0.27713222386255365</c:v>
                </c:pt>
                <c:pt idx="8">
                  <c:v>0.13119304290518091</c:v>
                </c:pt>
                <c:pt idx="9">
                  <c:v>0.24065346148824915</c:v>
                </c:pt>
                <c:pt idx="10">
                  <c:v>7.983728493065867E-2</c:v>
                </c:pt>
                <c:pt idx="11">
                  <c:v>0.12968326955159076</c:v>
                </c:pt>
              </c:numCache>
            </c:numRef>
          </c:val>
          <c:smooth val="0"/>
          <c:extLst>
            <c:ext xmlns:c16="http://schemas.microsoft.com/office/drawing/2014/chart" uri="{C3380CC4-5D6E-409C-BE32-E72D297353CC}">
              <c16:uniqueId val="{00000000-F78B-4E3D-AB96-E7F7FF824B60}"/>
            </c:ext>
          </c:extLst>
        </c:ser>
        <c:dLbls>
          <c:showLegendKey val="0"/>
          <c:showVal val="0"/>
          <c:showCatName val="0"/>
          <c:showSerName val="0"/>
          <c:showPercent val="0"/>
          <c:showBubbleSize val="0"/>
        </c:dLbls>
        <c:smooth val="0"/>
        <c:axId val="719765360"/>
        <c:axId val="719750960"/>
      </c:lineChart>
      <c:catAx>
        <c:axId val="719765360"/>
        <c:scaling>
          <c:orientation val="minMax"/>
        </c:scaling>
        <c:delete val="1"/>
        <c:axPos val="b"/>
        <c:numFmt formatCode="General" sourceLinked="1"/>
        <c:majorTickMark val="none"/>
        <c:minorTickMark val="none"/>
        <c:tickLblPos val="nextTo"/>
        <c:crossAx val="719750960"/>
        <c:crosses val="autoZero"/>
        <c:auto val="1"/>
        <c:lblAlgn val="ctr"/>
        <c:lblOffset val="100"/>
        <c:noMultiLvlLbl val="0"/>
      </c:catAx>
      <c:valAx>
        <c:axId val="719750960"/>
        <c:scaling>
          <c:orientation val="minMax"/>
        </c:scaling>
        <c:delete val="1"/>
        <c:axPos val="l"/>
        <c:numFmt formatCode="General" sourceLinked="1"/>
        <c:majorTickMark val="none"/>
        <c:minorTickMark val="none"/>
        <c:tickLblPos val="nextTo"/>
        <c:crossAx val="71976536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Analysis.xlsx]kpi!PivotTable18</c:name>
    <c:fmtId val="2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tx2"/>
            </a:solidFill>
            <a:round/>
          </a:ln>
          <a:effectLst>
            <a:outerShdw blurRad="50800" dist="50800" dir="5400000" algn="ctr" rotWithShape="0">
              <a:schemeClr val="bg1"/>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734308896319467E-2"/>
          <c:y val="0.12738853503184713"/>
          <c:w val="0.93504656096070182"/>
          <c:h val="0.87261146496815289"/>
        </c:manualLayout>
      </c:layout>
      <c:lineChart>
        <c:grouping val="standard"/>
        <c:varyColors val="0"/>
        <c:ser>
          <c:idx val="0"/>
          <c:order val="0"/>
          <c:tx>
            <c:strRef>
              <c:f>kpi!$L$3</c:f>
              <c:strCache>
                <c:ptCount val="1"/>
                <c:pt idx="0">
                  <c:v>Total</c:v>
                </c:pt>
              </c:strCache>
            </c:strRef>
          </c:tx>
          <c:spPr>
            <a:ln w="28575" cap="rnd">
              <a:solidFill>
                <a:schemeClr val="tx2"/>
              </a:solidFill>
              <a:round/>
            </a:ln>
            <a:effectLst>
              <a:outerShdw blurRad="50800" dist="50800" dir="5400000" algn="ctr" rotWithShape="0">
                <a:schemeClr val="bg1"/>
              </a:outerShdw>
            </a:effectLst>
          </c:spPr>
          <c:marker>
            <c:symbol val="none"/>
          </c:marker>
          <c:cat>
            <c:strRef>
              <c:f>kpi!$K$4:$K$16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kpi!$L$4:$L$16</c:f>
              <c:numCache>
                <c:formatCode>General</c:formatCode>
                <c:ptCount val="12"/>
                <c:pt idx="0">
                  <c:v>16</c:v>
                </c:pt>
                <c:pt idx="1">
                  <c:v>17</c:v>
                </c:pt>
                <c:pt idx="2">
                  <c:v>27</c:v>
                </c:pt>
                <c:pt idx="3">
                  <c:v>8</c:v>
                </c:pt>
                <c:pt idx="4">
                  <c:v>22</c:v>
                </c:pt>
                <c:pt idx="5">
                  <c:v>12</c:v>
                </c:pt>
                <c:pt idx="6">
                  <c:v>17</c:v>
                </c:pt>
                <c:pt idx="7">
                  <c:v>33</c:v>
                </c:pt>
                <c:pt idx="8">
                  <c:v>48</c:v>
                </c:pt>
                <c:pt idx="9">
                  <c:v>45</c:v>
                </c:pt>
                <c:pt idx="10">
                  <c:v>29</c:v>
                </c:pt>
                <c:pt idx="11">
                  <c:v>62</c:v>
                </c:pt>
              </c:numCache>
            </c:numRef>
          </c:val>
          <c:smooth val="0"/>
          <c:extLst>
            <c:ext xmlns:c16="http://schemas.microsoft.com/office/drawing/2014/chart" uri="{C3380CC4-5D6E-409C-BE32-E72D297353CC}">
              <c16:uniqueId val="{00000000-1409-41C0-BF52-069C9F7DDE8C}"/>
            </c:ext>
          </c:extLst>
        </c:ser>
        <c:dLbls>
          <c:showLegendKey val="0"/>
          <c:showVal val="0"/>
          <c:showCatName val="0"/>
          <c:showSerName val="0"/>
          <c:showPercent val="0"/>
          <c:showBubbleSize val="0"/>
        </c:dLbls>
        <c:smooth val="0"/>
        <c:axId val="2070519600"/>
        <c:axId val="719768720"/>
      </c:lineChart>
      <c:catAx>
        <c:axId val="2070519600"/>
        <c:scaling>
          <c:orientation val="minMax"/>
        </c:scaling>
        <c:delete val="1"/>
        <c:axPos val="b"/>
        <c:numFmt formatCode="General" sourceLinked="1"/>
        <c:majorTickMark val="none"/>
        <c:minorTickMark val="none"/>
        <c:tickLblPos val="nextTo"/>
        <c:crossAx val="719768720"/>
        <c:crosses val="autoZero"/>
        <c:auto val="1"/>
        <c:lblAlgn val="ctr"/>
        <c:lblOffset val="100"/>
        <c:noMultiLvlLbl val="0"/>
      </c:catAx>
      <c:valAx>
        <c:axId val="719768720"/>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070519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0">
                <a:schemeClr val="accent2"/>
              </a:gs>
              <a:gs pos="74000">
                <a:schemeClr val="accent4"/>
              </a:gs>
              <a:gs pos="83000">
                <a:srgbClr val="FFC000"/>
              </a:gs>
              <a:gs pos="100000">
                <a:srgbClr val="FFC000"/>
              </a:gs>
            </a:gsLst>
            <a:lin ang="5400000" scaled="1"/>
          </a:gradFill>
          <a:ln>
            <a:gradFill>
              <a:gsLst>
                <a:gs pos="15000">
                  <a:srgbClr val="FFC00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outerShdw dist="38100" dir="2700000" algn="tl" rotWithShape="0">
              <a:srgbClr val="FFFF00">
                <a:alpha val="40000"/>
              </a:srgbClr>
            </a:outerShdw>
          </a:effectLst>
          <a:scene3d>
            <a:camera prst="orthographicFront"/>
            <a:lightRig rig="threePt" dir="t"/>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2060"/>
          </a:solidFill>
          <a:ln w="12700">
            <a:solidFill>
              <a:schemeClr val="bg1"/>
            </a:solidFill>
          </a:ln>
          <a:effectLst>
            <a:glow rad="76200">
              <a:schemeClr val="bg1">
                <a:alpha val="40000"/>
              </a:schemeClr>
            </a:glow>
            <a:outerShdw blurRad="50800" dist="38100" dir="2700000" algn="tl" rotWithShape="0">
              <a:srgbClr val="FFFF00">
                <a:alpha val="40000"/>
              </a:srgbClr>
            </a:outerShdw>
            <a:softEdge rad="63500"/>
          </a:effectLst>
          <a:scene3d>
            <a:camera prst="orthographicFront"/>
            <a:lightRig rig="threePt" dir="t"/>
          </a:scene3d>
          <a:sp3d>
            <a:bevelB w="139700" h="139700" prst="divo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9103998816068406E-2"/>
          <c:y val="4.969101963520383E-2"/>
          <c:w val="0.81829859283236817"/>
          <c:h val="0.71233288821353469"/>
        </c:manualLayout>
      </c:layout>
      <c:areaChart>
        <c:grouping val="standard"/>
        <c:varyColors val="0"/>
        <c:ser>
          <c:idx val="1"/>
          <c:order val="1"/>
          <c:tx>
            <c:strRef>
              <c:f>'combo chart'!$C$3</c:f>
              <c:strCache>
                <c:ptCount val="1"/>
                <c:pt idx="0">
                  <c:v>Sum of Profit</c:v>
                </c:pt>
              </c:strCache>
            </c:strRef>
          </c:tx>
          <c:spPr>
            <a:gradFill>
              <a:gsLst>
                <a:gs pos="0">
                  <a:schemeClr val="accent2"/>
                </a:gs>
                <a:gs pos="74000">
                  <a:schemeClr val="accent4"/>
                </a:gs>
                <a:gs pos="83000">
                  <a:srgbClr val="FFC000"/>
                </a:gs>
                <a:gs pos="100000">
                  <a:srgbClr val="FFC000"/>
                </a:gs>
              </a:gsLst>
              <a:lin ang="5400000" scaled="1"/>
            </a:gradFill>
            <a:ln>
              <a:gradFill>
                <a:gsLst>
                  <a:gs pos="15000">
                    <a:srgbClr val="FFC00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outerShdw dist="38100" dir="2700000" algn="tl" rotWithShape="0">
                <a:srgbClr val="FFFF00">
                  <a:alpha val="40000"/>
                </a:srgbClr>
              </a:outerShdw>
            </a:effectLst>
            <a:scene3d>
              <a:camera prst="orthographicFront"/>
              <a:lightRig rig="threePt" dir="t"/>
            </a:scene3d>
            <a:sp3d/>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\$0.00,"k"</c:formatCode>
                <c:ptCount val="12"/>
                <c:pt idx="0">
                  <c:v>275.72499999999991</c:v>
                </c:pt>
                <c:pt idx="1">
                  <c:v>810.48109999999974</c:v>
                </c:pt>
                <c:pt idx="2">
                  <c:v>703.06299999999999</c:v>
                </c:pt>
                <c:pt idx="3">
                  <c:v>826.85759999999948</c:v>
                </c:pt>
                <c:pt idx="4">
                  <c:v>174.77179999999993</c:v>
                </c:pt>
                <c:pt idx="5">
                  <c:v>1118.5989</c:v>
                </c:pt>
                <c:pt idx="6">
                  <c:v>2339.3099000000002</c:v>
                </c:pt>
                <c:pt idx="7">
                  <c:v>3954.9062999999987</c:v>
                </c:pt>
                <c:pt idx="8">
                  <c:v>1186.4350999999997</c:v>
                </c:pt>
                <c:pt idx="9">
                  <c:v>2687.6038999999996</c:v>
                </c:pt>
                <c:pt idx="10">
                  <c:v>475.58399999999955</c:v>
                </c:pt>
                <c:pt idx="11">
                  <c:v>1290.3247999999999</c:v>
                </c:pt>
              </c:numCache>
            </c:numRef>
          </c:val>
          <c:extLst>
            <c:ext xmlns:c16="http://schemas.microsoft.com/office/drawing/2014/chart" uri="{C3380CC4-5D6E-409C-BE32-E72D297353CC}">
              <c16:uniqueId val="{00000000-D537-496A-AA98-40E28921AA98}"/>
            </c:ext>
          </c:extLst>
        </c:ser>
        <c:dLbls>
          <c:showLegendKey val="0"/>
          <c:showVal val="0"/>
          <c:showCatName val="0"/>
          <c:showSerName val="0"/>
          <c:showPercent val="0"/>
          <c:showBubbleSize val="0"/>
        </c:dLbls>
        <c:axId val="1697973023"/>
        <c:axId val="1697953823"/>
      </c:areaChart>
      <c:barChart>
        <c:barDir val="col"/>
        <c:grouping val="clustered"/>
        <c:varyColors val="0"/>
        <c:ser>
          <c:idx val="0"/>
          <c:order val="0"/>
          <c:tx>
            <c:strRef>
              <c:f>'combo chart'!$B$3</c:f>
              <c:strCache>
                <c:ptCount val="1"/>
                <c:pt idx="0">
                  <c:v>Sum of Sales</c:v>
                </c:pt>
              </c:strCache>
            </c:strRef>
          </c:tx>
          <c:spPr>
            <a:solidFill>
              <a:srgbClr val="002060"/>
            </a:solidFill>
            <a:ln w="12700">
              <a:solidFill>
                <a:schemeClr val="bg1"/>
              </a:solidFill>
            </a:ln>
            <a:effectLst>
              <a:glow rad="76200">
                <a:schemeClr val="bg1">
                  <a:alpha val="40000"/>
                </a:schemeClr>
              </a:glow>
              <a:outerShdw blurRad="50800" dist="38100" dir="2700000" algn="tl" rotWithShape="0">
                <a:srgbClr val="FFFF00">
                  <a:alpha val="40000"/>
                </a:srgbClr>
              </a:outerShdw>
              <a:softEdge rad="63500"/>
            </a:effectLst>
            <a:scene3d>
              <a:camera prst="orthographicFront"/>
              <a:lightRig rig="threePt" dir="t"/>
            </a:scene3d>
            <a:sp3d>
              <a:bevelB w="139700" h="139700" prst="divot"/>
            </a:sp3d>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\$0.00,"k"</c:formatCode>
                <c:ptCount val="12"/>
                <c:pt idx="0">
                  <c:v>2399.4659999999999</c:v>
                </c:pt>
                <c:pt idx="1">
                  <c:v>4203.1079999999993</c:v>
                </c:pt>
                <c:pt idx="2">
                  <c:v>4602.71</c:v>
                </c:pt>
                <c:pt idx="3">
                  <c:v>6925.8419999999987</c:v>
                </c:pt>
                <c:pt idx="4">
                  <c:v>3516.5010000000002</c:v>
                </c:pt>
                <c:pt idx="5">
                  <c:v>4445.1720000000005</c:v>
                </c:pt>
                <c:pt idx="6">
                  <c:v>10073.535</c:v>
                </c:pt>
                <c:pt idx="7">
                  <c:v>14270.828</c:v>
                </c:pt>
                <c:pt idx="8">
                  <c:v>9043.4299999999967</c:v>
                </c:pt>
                <c:pt idx="9">
                  <c:v>11167.941999999997</c:v>
                </c:pt>
                <c:pt idx="10">
                  <c:v>5956.9160000000002</c:v>
                </c:pt>
                <c:pt idx="11">
                  <c:v>9949.8169999999973</c:v>
                </c:pt>
              </c:numCache>
            </c:numRef>
          </c:val>
          <c:extLst>
            <c:ext xmlns:c16="http://schemas.microsoft.com/office/drawing/2014/chart" uri="{C3380CC4-5D6E-409C-BE32-E72D297353CC}">
              <c16:uniqueId val="{00000001-D537-496A-AA98-40E28921AA98}"/>
            </c:ext>
          </c:extLst>
        </c:ser>
        <c:dLbls>
          <c:showLegendKey val="0"/>
          <c:showVal val="0"/>
          <c:showCatName val="0"/>
          <c:showSerName val="0"/>
          <c:showPercent val="0"/>
          <c:showBubbleSize val="0"/>
        </c:dLbls>
        <c:gapWidth val="133"/>
        <c:overlap val="-27"/>
        <c:axId val="1968409296"/>
        <c:axId val="2067910528"/>
      </c:barChart>
      <c:catAx>
        <c:axId val="1968409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2067910528"/>
        <c:crosses val="autoZero"/>
        <c:auto val="1"/>
        <c:lblAlgn val="ctr"/>
        <c:lblOffset val="100"/>
        <c:noMultiLvlLbl val="0"/>
      </c:catAx>
      <c:valAx>
        <c:axId val="2067910528"/>
        <c:scaling>
          <c:orientation val="minMax"/>
        </c:scaling>
        <c:delete val="0"/>
        <c:axPos val="l"/>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1968409296"/>
        <c:crosses val="autoZero"/>
        <c:crossBetween val="between"/>
      </c:valAx>
      <c:valAx>
        <c:axId val="1697953823"/>
        <c:scaling>
          <c:orientation val="minMax"/>
        </c:scaling>
        <c:delete val="0"/>
        <c:axPos val="r"/>
        <c:numFmt formatCode="\$0,&quot;k&quot;" sourceLinked="0"/>
        <c:majorTickMark val="out"/>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1697973023"/>
        <c:crosses val="max"/>
        <c:crossBetween val="between"/>
      </c:valAx>
      <c:catAx>
        <c:axId val="1697973023"/>
        <c:scaling>
          <c:orientation val="minMax"/>
        </c:scaling>
        <c:delete val="1"/>
        <c:axPos val="b"/>
        <c:numFmt formatCode="General" sourceLinked="1"/>
        <c:majorTickMark val="out"/>
        <c:minorTickMark val="none"/>
        <c:tickLblPos val="nextTo"/>
        <c:crossAx val="1697953823"/>
        <c:crosses val="autoZero"/>
        <c:auto val="1"/>
        <c:lblAlgn val="ctr"/>
        <c:lblOffset val="100"/>
        <c:noMultiLvlLbl val="0"/>
      </c:catAx>
      <c:spPr>
        <a:noFill/>
        <a:ln w="25400">
          <a:noFill/>
        </a:ln>
        <a:effectLst/>
      </c:spPr>
    </c:plotArea>
    <c:legend>
      <c:legendPos val="t"/>
      <c:layout>
        <c:manualLayout>
          <c:xMode val="edge"/>
          <c:yMode val="edge"/>
          <c:x val="0.23986280321924933"/>
          <c:y val="3.6919831223628692E-2"/>
          <c:w val="0.4015458682885123"/>
          <c:h val="0.27229589722337333"/>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chart!PivotTable5</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gradFill>
            <a:gsLst>
              <a:gs pos="24000">
                <a:srgbClr val="6F1B4B"/>
              </a:gs>
              <a:gs pos="61000">
                <a:schemeClr val="tx2">
                  <a:lumMod val="98000"/>
                  <a:lumOff val="2000"/>
                </a:schemeClr>
              </a:gs>
              <a:gs pos="99000">
                <a:srgbClr val="00B0F0"/>
              </a:gs>
            </a:gsLst>
            <a:lin ang="5400000" scaled="1"/>
          </a:gradFill>
          <a:ln w="19050">
            <a:solidFill>
              <a:schemeClr val="lt1"/>
            </a:solidFill>
          </a:ln>
          <a:effectLst>
            <a:glow rad="12700">
              <a:schemeClr val="accent1">
                <a:alpha val="40000"/>
              </a:schemeClr>
            </a:glow>
          </a:effectLst>
          <a:scene3d>
            <a:camera prst="orthographicFront"/>
            <a:lightRig rig="threePt" dir="t"/>
          </a:scene3d>
          <a:sp3d>
            <a:bevelT prst="angle"/>
            <a:bevelB w="1143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gradFill>
            <a:gsLst>
              <a:gs pos="24000">
                <a:srgbClr val="6F1B4B"/>
              </a:gs>
              <a:gs pos="61000">
                <a:schemeClr val="tx2">
                  <a:lumMod val="98000"/>
                  <a:lumOff val="2000"/>
                </a:schemeClr>
              </a:gs>
              <a:gs pos="99000">
                <a:srgbClr val="00B0F0"/>
              </a:gs>
            </a:gsLst>
            <a:lin ang="5400000" scaled="1"/>
          </a:gradFill>
          <a:ln w="19050">
            <a:solidFill>
              <a:schemeClr val="lt1"/>
            </a:solidFill>
          </a:ln>
          <a:effectLst>
            <a:glow rad="12700">
              <a:schemeClr val="accent1">
                <a:alpha val="40000"/>
              </a:schemeClr>
            </a:glow>
          </a:effectLst>
          <a:scene3d>
            <a:camera prst="orthographicFront"/>
            <a:lightRig rig="threePt" dir="t"/>
          </a:scene3d>
          <a:sp3d>
            <a:bevelT prst="angle"/>
            <a:bevelB w="114300" prst="hardEdge"/>
          </a:sp3d>
        </c:spPr>
      </c:pivotFmt>
      <c:pivotFmt>
        <c:idx val="19"/>
        <c:spPr>
          <a:gradFill>
            <a:gsLst>
              <a:gs pos="24000">
                <a:srgbClr val="6F1B4B"/>
              </a:gs>
              <a:gs pos="61000">
                <a:schemeClr val="tx2">
                  <a:lumMod val="98000"/>
                  <a:lumOff val="2000"/>
                </a:schemeClr>
              </a:gs>
              <a:gs pos="99000">
                <a:srgbClr val="00B0F0"/>
              </a:gs>
            </a:gsLst>
            <a:lin ang="5400000" scaled="1"/>
          </a:gradFill>
          <a:ln w="19050">
            <a:solidFill>
              <a:schemeClr val="lt1"/>
            </a:solidFill>
          </a:ln>
          <a:effectLst>
            <a:glow rad="12700">
              <a:schemeClr val="accent1">
                <a:alpha val="40000"/>
              </a:schemeClr>
            </a:glow>
          </a:effectLst>
          <a:scene3d>
            <a:camera prst="orthographicFront"/>
            <a:lightRig rig="threePt" dir="t"/>
          </a:scene3d>
          <a:sp3d>
            <a:bevelT prst="angle"/>
            <a:bevelB w="114300" prst="hardEdge"/>
          </a:sp3d>
        </c:spPr>
      </c:pivotFmt>
      <c:pivotFmt>
        <c:idx val="20"/>
        <c:spPr>
          <a:gradFill>
            <a:gsLst>
              <a:gs pos="24000">
                <a:srgbClr val="6F1B4B"/>
              </a:gs>
              <a:gs pos="61000">
                <a:schemeClr val="tx2">
                  <a:lumMod val="98000"/>
                  <a:lumOff val="2000"/>
                </a:schemeClr>
              </a:gs>
              <a:gs pos="99000">
                <a:srgbClr val="00B0F0"/>
              </a:gs>
            </a:gsLst>
            <a:lin ang="5400000" scaled="1"/>
          </a:gradFill>
          <a:ln w="19050">
            <a:solidFill>
              <a:schemeClr val="lt1"/>
            </a:solidFill>
          </a:ln>
          <a:effectLst>
            <a:glow rad="12700">
              <a:schemeClr val="accent1">
                <a:alpha val="40000"/>
              </a:schemeClr>
            </a:glow>
          </a:effectLst>
          <a:scene3d>
            <a:camera prst="orthographicFront"/>
            <a:lightRig rig="threePt" dir="t"/>
          </a:scene3d>
          <a:sp3d>
            <a:bevelT prst="angle"/>
            <a:bevelB w="114300" prst="hardEdge"/>
          </a:sp3d>
        </c:spPr>
      </c:pivotFmt>
    </c:pivotFmts>
    <c:plotArea>
      <c:layout>
        <c:manualLayout>
          <c:layoutTarget val="inner"/>
          <c:xMode val="edge"/>
          <c:yMode val="edge"/>
          <c:x val="0.11469703140555706"/>
          <c:y val="0.22266547433783165"/>
          <c:w val="0.7562384982049658"/>
          <c:h val="0.77631562647589414"/>
        </c:manualLayout>
      </c:layout>
      <c:doughnutChart>
        <c:varyColors val="1"/>
        <c:ser>
          <c:idx val="0"/>
          <c:order val="0"/>
          <c:tx>
            <c:strRef>
              <c:f>'pie chart'!$B$3</c:f>
              <c:strCache>
                <c:ptCount val="1"/>
                <c:pt idx="0">
                  <c:v>Total</c:v>
                </c:pt>
              </c:strCache>
            </c:strRef>
          </c:tx>
          <c:spPr>
            <a:gradFill>
              <a:gsLst>
                <a:gs pos="24000">
                  <a:srgbClr val="6F1B4B"/>
                </a:gs>
                <a:gs pos="61000">
                  <a:schemeClr val="tx2">
                    <a:lumMod val="98000"/>
                    <a:lumOff val="2000"/>
                  </a:schemeClr>
                </a:gs>
                <a:gs pos="99000">
                  <a:srgbClr val="00B0F0"/>
                </a:gs>
              </a:gsLst>
              <a:lin ang="5400000" scaled="1"/>
            </a:gradFill>
            <a:effectLst>
              <a:glow rad="12700">
                <a:schemeClr val="accent1">
                  <a:alpha val="40000"/>
                </a:schemeClr>
              </a:glow>
            </a:effectLst>
            <a:scene3d>
              <a:camera prst="orthographicFront"/>
              <a:lightRig rig="threePt" dir="t"/>
            </a:scene3d>
            <a:sp3d>
              <a:bevelT prst="angle"/>
              <a:bevelB w="114300" prst="hardEdge"/>
            </a:sp3d>
          </c:spPr>
          <c:dPt>
            <c:idx val="0"/>
            <c:bubble3D val="0"/>
            <c:spPr>
              <a:gradFill>
                <a:gsLst>
                  <a:gs pos="24000">
                    <a:srgbClr val="6F1B4B"/>
                  </a:gs>
                  <a:gs pos="61000">
                    <a:schemeClr val="tx2">
                      <a:lumMod val="98000"/>
                      <a:lumOff val="2000"/>
                    </a:schemeClr>
                  </a:gs>
                  <a:gs pos="99000">
                    <a:srgbClr val="00B0F0"/>
                  </a:gs>
                </a:gsLst>
                <a:lin ang="5400000" scaled="1"/>
              </a:gradFill>
              <a:ln w="19050">
                <a:solidFill>
                  <a:schemeClr val="lt1"/>
                </a:solidFill>
              </a:ln>
              <a:effectLst>
                <a:glow rad="12700">
                  <a:schemeClr val="accent1">
                    <a:alpha val="40000"/>
                  </a:schemeClr>
                </a:glow>
              </a:effectLst>
              <a:scene3d>
                <a:camera prst="orthographicFront"/>
                <a:lightRig rig="threePt" dir="t"/>
              </a:scene3d>
              <a:sp3d>
                <a:bevelT prst="angle"/>
                <a:bevelB w="114300" prst="hardEdge"/>
              </a:sp3d>
            </c:spPr>
            <c:extLst>
              <c:ext xmlns:c16="http://schemas.microsoft.com/office/drawing/2014/chart" uri="{C3380CC4-5D6E-409C-BE32-E72D297353CC}">
                <c16:uniqueId val="{00000001-D29D-4275-8EF7-E13358442A18}"/>
              </c:ext>
            </c:extLst>
          </c:dPt>
          <c:dPt>
            <c:idx val="1"/>
            <c:bubble3D val="0"/>
            <c:spPr>
              <a:gradFill>
                <a:gsLst>
                  <a:gs pos="24000">
                    <a:srgbClr val="6F1B4B"/>
                  </a:gs>
                  <a:gs pos="61000">
                    <a:schemeClr val="tx2">
                      <a:lumMod val="98000"/>
                      <a:lumOff val="2000"/>
                    </a:schemeClr>
                  </a:gs>
                  <a:gs pos="99000">
                    <a:srgbClr val="00B0F0"/>
                  </a:gs>
                </a:gsLst>
                <a:lin ang="5400000" scaled="1"/>
              </a:gradFill>
              <a:ln w="19050">
                <a:solidFill>
                  <a:schemeClr val="lt1"/>
                </a:solidFill>
              </a:ln>
              <a:effectLst>
                <a:glow rad="12700">
                  <a:schemeClr val="accent1">
                    <a:alpha val="40000"/>
                  </a:schemeClr>
                </a:glow>
              </a:effectLst>
              <a:scene3d>
                <a:camera prst="orthographicFront"/>
                <a:lightRig rig="threePt" dir="t"/>
              </a:scene3d>
              <a:sp3d>
                <a:bevelT prst="angle"/>
                <a:bevelB w="114300" prst="hardEdge"/>
              </a:sp3d>
            </c:spPr>
            <c:extLst>
              <c:ext xmlns:c16="http://schemas.microsoft.com/office/drawing/2014/chart" uri="{C3380CC4-5D6E-409C-BE32-E72D297353CC}">
                <c16:uniqueId val="{00000003-D29D-4275-8EF7-E13358442A18}"/>
              </c:ext>
            </c:extLst>
          </c:dPt>
          <c:dPt>
            <c:idx val="2"/>
            <c:bubble3D val="0"/>
            <c:spPr>
              <a:gradFill>
                <a:gsLst>
                  <a:gs pos="24000">
                    <a:srgbClr val="6F1B4B"/>
                  </a:gs>
                  <a:gs pos="61000">
                    <a:schemeClr val="tx2">
                      <a:lumMod val="98000"/>
                      <a:lumOff val="2000"/>
                    </a:schemeClr>
                  </a:gs>
                  <a:gs pos="99000">
                    <a:srgbClr val="00B0F0"/>
                  </a:gs>
                </a:gsLst>
                <a:lin ang="5400000" scaled="1"/>
              </a:gradFill>
              <a:ln w="19050">
                <a:solidFill>
                  <a:schemeClr val="lt1"/>
                </a:solidFill>
              </a:ln>
              <a:effectLst>
                <a:glow rad="12700">
                  <a:schemeClr val="accent1">
                    <a:alpha val="40000"/>
                  </a:schemeClr>
                </a:glow>
              </a:effectLst>
              <a:scene3d>
                <a:camera prst="orthographicFront"/>
                <a:lightRig rig="threePt" dir="t"/>
              </a:scene3d>
              <a:sp3d>
                <a:bevelT prst="angle"/>
                <a:bevelB w="114300" prst="hardEdge"/>
              </a:sp3d>
            </c:spPr>
            <c:extLst>
              <c:ext xmlns:c16="http://schemas.microsoft.com/office/drawing/2014/chart" uri="{C3380CC4-5D6E-409C-BE32-E72D297353CC}">
                <c16:uniqueId val="{00000005-D29D-4275-8EF7-E13358442A18}"/>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0.24453515925264258</c:v>
                </c:pt>
                <c:pt idx="1">
                  <c:v>0.40443111336020715</c:v>
                </c:pt>
                <c:pt idx="2">
                  <c:v>0.35103372738715033</c:v>
                </c:pt>
              </c:numCache>
            </c:numRef>
          </c:val>
          <c:extLst>
            <c:ext xmlns:c16="http://schemas.microsoft.com/office/drawing/2014/chart" uri="{C3380CC4-5D6E-409C-BE32-E72D297353CC}">
              <c16:uniqueId val="{00000006-D29D-4275-8EF7-E13358442A18}"/>
            </c:ext>
          </c:extLst>
        </c:ser>
        <c:dLbls>
          <c:showLegendKey val="0"/>
          <c:showVal val="1"/>
          <c:showCatName val="0"/>
          <c:showSerName val="0"/>
          <c:showPercent val="0"/>
          <c:showBubbleSize val="0"/>
          <c:showLeaderLines val="1"/>
        </c:dLbls>
        <c:firstSliceAng val="167"/>
        <c:holeSize val="53"/>
      </c:doughnutChart>
      <c:spPr>
        <a:noFill/>
        <a:ln>
          <a:noFill/>
        </a:ln>
        <a:effectLst/>
      </c:spPr>
    </c:plotArea>
    <c:legend>
      <c:legendPos val="t"/>
      <c:layout>
        <c:manualLayout>
          <c:xMode val="edge"/>
          <c:yMode val="edge"/>
          <c:x val="5.4789272030651343E-2"/>
          <c:y val="8.3579154375614556E-2"/>
          <c:w val="0.9"/>
          <c:h val="8.8903212319698971E-2"/>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5!PivotTable10</c:name>
    <c:fmtId val="4"/>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gradFill flip="none" rotWithShape="1">
            <a:gsLst>
              <a:gs pos="58000">
                <a:srgbClr val="C00000"/>
              </a:gs>
              <a:gs pos="0">
                <a:srgbClr val="FFC000"/>
              </a:gs>
              <a:gs pos="98000">
                <a:schemeClr val="tx1"/>
              </a:gs>
            </a:gsLst>
            <a:lin ang="10800000" scaled="1"/>
            <a:tileRect/>
          </a:gradFill>
          <a:ln>
            <a:noFill/>
          </a:ln>
          <a:effectLst>
            <a:glow rad="228600">
              <a:schemeClr val="accent3">
                <a:satMod val="175000"/>
                <a:alpha val="40000"/>
              </a:schemeClr>
            </a:glow>
            <a:outerShdw blurRad="63500" dist="50800" dir="2460000" sx="97000" sy="97000" algn="ctr" rotWithShape="0">
              <a:srgbClr val="000000">
                <a:alpha val="37000"/>
              </a:srgbClr>
            </a:outerShdw>
            <a:softEdge rad="12700"/>
          </a:effectLst>
          <a:scene3d>
            <a:camera prst="orthographicFront"/>
            <a:lightRig rig="threePt" dir="t"/>
          </a:scene3d>
          <a:sp3d>
            <a:bevelT/>
            <a:bevelB w="139700" h="139700" prst="divot"/>
          </a:sp3d>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49370751732956"/>
          <c:y val="0.16510465879265093"/>
          <c:w val="0.80743791641429441"/>
          <c:h val="0.75906922572178481"/>
        </c:manualLayout>
      </c:layout>
      <c:barChart>
        <c:barDir val="bar"/>
        <c:grouping val="clustered"/>
        <c:varyColors val="0"/>
        <c:ser>
          <c:idx val="0"/>
          <c:order val="0"/>
          <c:tx>
            <c:strRef>
              <c:f>'Top 5'!$B$3</c:f>
              <c:strCache>
                <c:ptCount val="1"/>
                <c:pt idx="0">
                  <c:v>Total</c:v>
                </c:pt>
              </c:strCache>
            </c:strRef>
          </c:tx>
          <c:spPr>
            <a:gradFill flip="none" rotWithShape="1">
              <a:gsLst>
                <a:gs pos="58000">
                  <a:srgbClr val="C00000"/>
                </a:gs>
                <a:gs pos="0">
                  <a:srgbClr val="FFC000"/>
                </a:gs>
                <a:gs pos="98000">
                  <a:schemeClr val="tx1"/>
                </a:gs>
              </a:gsLst>
              <a:lin ang="10800000" scaled="1"/>
              <a:tileRect/>
            </a:gradFill>
            <a:ln>
              <a:noFill/>
            </a:ln>
            <a:effectLst>
              <a:glow rad="228600">
                <a:schemeClr val="accent3">
                  <a:satMod val="175000"/>
                  <a:alpha val="40000"/>
                </a:schemeClr>
              </a:glow>
              <a:outerShdw blurRad="63500" dist="50800" dir="2460000" sx="97000" sy="97000" algn="ctr" rotWithShape="0">
                <a:srgbClr val="000000">
                  <a:alpha val="37000"/>
                </a:srgbClr>
              </a:outerShdw>
              <a:softEdge rad="12700"/>
            </a:effectLst>
            <a:scene3d>
              <a:camera prst="orthographicFront"/>
              <a:lightRig rig="threePt" dir="t"/>
            </a:scene3d>
            <a:sp3d>
              <a:bevelT/>
              <a:bevelB w="139700" h="139700" prst="divot"/>
            </a:sp3d>
          </c:spPr>
          <c:invertIfNegative val="0"/>
          <c:dLbls>
            <c:numFmt formatCode="\$0.00,&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Machines</c:v>
                </c:pt>
                <c:pt idx="1">
                  <c:v>Chairs</c:v>
                </c:pt>
                <c:pt idx="2">
                  <c:v>Storage</c:v>
                </c:pt>
                <c:pt idx="3">
                  <c:v>Accessories</c:v>
                </c:pt>
                <c:pt idx="4">
                  <c:v>Binders</c:v>
                </c:pt>
              </c:strCache>
            </c:strRef>
          </c:cat>
          <c:val>
            <c:numRef>
              <c:f>'Top 5'!$B$4:$B$9</c:f>
              <c:numCache>
                <c:formatCode>General</c:formatCode>
                <c:ptCount val="5"/>
                <c:pt idx="0">
                  <c:v>8094.9379999999992</c:v>
                </c:pt>
                <c:pt idx="1">
                  <c:v>9530.2959999999985</c:v>
                </c:pt>
                <c:pt idx="2">
                  <c:v>11283.831999999999</c:v>
                </c:pt>
                <c:pt idx="3">
                  <c:v>12161.655999999999</c:v>
                </c:pt>
                <c:pt idx="4">
                  <c:v>12738.565000000001</c:v>
                </c:pt>
              </c:numCache>
            </c:numRef>
          </c:val>
          <c:extLst>
            <c:ext xmlns:c16="http://schemas.microsoft.com/office/drawing/2014/chart" uri="{C3380CC4-5D6E-409C-BE32-E72D297353CC}">
              <c16:uniqueId val="{00000000-CDB9-4A19-B2FB-396E0FBE4F3E}"/>
            </c:ext>
          </c:extLst>
        </c:ser>
        <c:dLbls>
          <c:dLblPos val="inEnd"/>
          <c:showLegendKey val="0"/>
          <c:showVal val="1"/>
          <c:showCatName val="0"/>
          <c:showSerName val="0"/>
          <c:showPercent val="0"/>
          <c:showBubbleSize val="0"/>
        </c:dLbls>
        <c:gapWidth val="128"/>
        <c:overlap val="-25"/>
        <c:axId val="1970227232"/>
        <c:axId val="1970228192"/>
      </c:barChart>
      <c:catAx>
        <c:axId val="19702272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1970228192"/>
        <c:crosses val="autoZero"/>
        <c:auto val="1"/>
        <c:lblAlgn val="ctr"/>
        <c:lblOffset val="100"/>
        <c:noMultiLvlLbl val="0"/>
      </c:catAx>
      <c:valAx>
        <c:axId val="19702281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crossAx val="1970227232"/>
        <c:crosses val="autoZero"/>
        <c:crossBetween val="between"/>
      </c:valAx>
      <c:spPr>
        <a:noFill/>
        <a:ln w="25400">
          <a:noFill/>
        </a:ln>
        <a:effectLst/>
      </c:spPr>
    </c:plotArea>
    <c:legend>
      <c:legendPos val="t"/>
      <c:layout>
        <c:manualLayout>
          <c:xMode val="edge"/>
          <c:yMode val="edge"/>
          <c:x val="0.82061146358503734"/>
          <c:y val="0.05"/>
          <c:w val="0.16201802337657434"/>
          <c:h val="0.10167086073003762"/>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694421E2-257A-4186-AFA3-9453C0DF2465}">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56DEF687-FEF5-4F05-830E-47930D5573B9}">
          <cx:tx>
            <cx:txData>
              <cx:f>_xlchart.v5.5</cx:f>
              <cx:v>sales</cx:v>
            </cx:txData>
          </cx:tx>
          <cx:dataId val="0"/>
          <cx:layoutPr>
            <cx:geography cultureLanguage="en-US" cultureRegion="IN" attribution="Powered by Bing">
              <cx:geoCache provider="{E9337A44-BEBE-4D9F-B70C-5C5E7DAFC167}">
                <cx:binary>1H1bV+M4Fu5fqVXPx7RkybI1a3rWajsJAQqopm7d9eKVAtp3y5bv/vXnMwlV4EoBc4bzELpnaOIo
2tKnfd/a+fd1/6/r9Haj3/RZmlf/uu5/fxvWdfGv336rrsPbbFMdZdG1VpX6pz66Vtlv6p9/ouvb
3270povy4DeTUP7bdbjR9W3/9j//xqcFt+qdut7Ukcr/bG71cHVbNWldPfFs76M3m5ssyhdRVevo
uqa/v724/aY3VbJ5++Y2r6N6+DgUt7+/ffSut29+m3/WT/O+SUFa3dxgLKdHlmlTZtuC3P2Yb9+k
Kg92jw0pjxxKbFNKZ/vcup/7YpNh/EsouqNnc3Ojb6sKS7r7/XDkI/rxYPn2zbVq8nratwBb+Pvb
T3lU3968+VBv6tvq7ZuoUt72DZ6aFvHpw92qf3u88//59+wF7MPslQfgzDftuUc/YeOpPL+9rqPr
pr7foteBx7aoxZi13X76GB7bPLKZYzrUnOHyQmr2Q/No8Awd7+OBopMqvblRrwcNc47AFJZFuLkX
GkqsI4vbDhPsftIty3jqeVJ+hcv9yDkolwcJyh/p5tsme0VpxsAOQnBTELnFBFv/UJo54sjhhDGT
QKDd/TyG5gUE7Ufm+8AZMH+8O0hgzjZ5tYGgfS0tA17hDocWse29vCKdI+YQ6hBmbWGx7+fesszz
9OyH5X7cDJUz6IsD1DB/6GhU+WuyCz8yJTOhPvj3bX/ILpTSI7CTJYW1tQ6gfbZHYgvLCwjaj8v3
gTNg/vh6kMDcW2hv1D9vIN2b7Fv0mihB0RAoEsr4Y2lm20eEClMK5mzhw/OH8Py3ZO3Hav+nzIBb
eAcB3NNM/1DaPXrnf2lTM3lkQZLZxBKPAYMxDSHHGON8Kwbx/CFgMzP31/TsR2o2/NESDsOG/kMn
r615+BGYA4qF7jSLM4PEPOJMUsuy9vs3L6FoPxo/Rs545Y+rg+CVR1TD9zyPqmr6tyii+1P7v/s3
k8FmEsd2duhI+RgeRx5B95iwsXdG9oxjXkjUfoQeDX60XKz2ME0Eb5NG/yidv6r+sY9Miwsh6c6o
hhXw2EoASNRGFIHTrR66Px87f+dFNO2H6OF6Zgh5fxwkG72/zfNqSNvNq2LECcQcINoJMUJmGMFU
cJjjTPb3FiKIwYea56VU7Ufp8egZTu8PE6fFbbrpNvr2fp9eQdZB+0PUCfPeyZnJOts64sIRnNGd
OTcL6byEov34/Bg5w2ZxmKG2FcIg0c3m9aAxnSNLWhY12QwTB+aBYzNuOux7QOEh37yAkv2QfB84
Q2R1mAGDyzB6xdAapBmHSca43IUL2GONA1Qgx5jlmDuFA9QeovIcNfsh2Y6a4XG5Pkgtc3yrdPCq
RoB5JDgCzVzSvREchx1xzpnNyU4FAbKHkLyAoP2ofB84A+b4MNXKyc0mfE1O4QicSeRn7k2vmXtD
KYcBLZntkJk2eZaQ/XDshs3AOFkcJJecpGmUq6i6P6r/u46H5KLAgiMt8N3Oemgrw5+h3BEQXfcO
z/3cW1v5JRT9Apjva5ljc5ga5eK2e/O30sn9/rwCNuaRZNLkU/j/7memVWB/wdNE0OY+GjrzNV9C
0X5sfoycYXPx92HyTX4TbV41EC2P4F1KW+645qcwgDhCkNohQu7SoLNI58nzBO1H5vvAGTAnF4cJ
jOpe0Srm5hGxubDs+3DljGEkQ5yTEEHJ/nDmyTPU/AKSu1FzPA5T25/BBGquk+H1hBizp3oNZsJT
nNnEFlgE7j3nYm8y4CWk7Afkx8gZKGeHKb3eqSaqXll+kSOJMhkixA+H5KHalxThGeog07YTcDP5
9SKS9qPzYOgMnneHyTPnmyh/xagLt44Ygpfcuo+6ILX8EBohj0wKlQ9Jt5dvniVnPyy7YTNIzg8z
3vIRMUvUbt2+IizMQiUGijAgx/YbygKwMcSd7ys5UJf20J98EUn7oXkwdAbPx8PU+ucbPaSb/OZ+
h/53U3mqbZrUjIXAykNmsQUCLxQ1A3LHLDMv/yWU7Aflx8gZJueH6Vqeb6pqcx021W1dv6Z/aR4h
04Iwi72LR9IZQCjYIEg+M2dWQfNien4Fz6PlzDE6UE0TXYdRsMlfj284ss3ARqJYY79Us1CuSeDn
TN7O9DNzMc9fQNEvAPo+co7NyUF6Mp8jxC9fNUU2Wc4QXcSRO29l5s3YzpFAfszh9/Wcs4DZSyja
j82PkTNsPh8q30zmgKo3r8g4k7qXFKUYu/DxTK5JfkQlcjAoVrufdBswO49eQMt+WB4MneFyfph2
wBRmWm+yogqj18xbcnYkHETFkHDZHzfDFQJcHwBr7eoDZhC9mKz9MM2Gz6C6OMz8zFR6ohod3R/m
VzHZmLBRxcR3CRqg8NB0k8hk2jaK0a2dwf2T6nmeov0A/VjLDJvzw6xKP1d5/arRTY46TVzgoBLZ
sX2BZ0pQQMOhnMRU4fnQy3kBKb/A5H4Nc0g+HqQ1cHHbbl4z348KTWYJjqDA/jQNpQJpMwtWtLPV
R1BHD3F5np79sNyPm6Fy8fkgUflUb8L7fXkFAQZM4NlAkezUzEyA3RWj24ihmWImup6jYz8W21Ez
JD4dKn90b05vdXU7vB4eUyqTQadbbL9CsZFZRt0mLj9uXRk5k12T3n6epv3YPBw7Q+ji9CB5ZVrR
+W0fXb9i8p/xI27i6iblu7ubM4+GEnFEiQMQnZ/k10uo+TU29yuZY3N+mNgoXYdvvI1WKAd4RacG
MU6Lofbiu5aZhZ5tFAM4UDJC7PCbybWLF9P1C6Rm4+doeQeM1mKTvK4DaqN+STBwCtuJs8fmM2Qg
qjOny1L34u5e0m790C1Wz1P1FFL3o+c4LQ4Sp8skRanTq97uBD85uDsjdgbCvMhZIsIDcUeIjQDb
3c9jjF5C0X58foycYXN5dpDYXIW4N//mpHrdrAF6CQjTMeW9hylnKWobgQIKg3q6UXj3A3310Kp+
KVX7MXo8eobT1WFGQS/1baBeMz7NUALloMic7YoE5EzKmeQIN6EoZTOD4XlC9oNyP24Gx+XVQbLN
B9X8/zEUAAtBTs2kO1N7Zsg50+0OVNbCBdoyzsxQeDld+1Gaj5+h9eEwDYWPt/2r3mGnMACYw4HC
NooDFnkUYIP/itJCpBB2vQUg/R5Kt2fJ2Y/NbtgMko9/HTAD3ds529353yMHyLpxhhIORKG37DGz
syfbzWQE+QUx81G3B/95evZD83j0DKEPh2m1fb7VGWKH90f3VcAhtmXin5lQQ+saIUwhBRzUu595
vu15SvbD8n0JM0Q+fzxInvmyQT4nD+pXtQPg7UDJW7bzC465swNw4eM+mzAzB15G0354Ho6dIfTl
j8NE6Laq3/xI8r6WWEMRDlrZoPr2PgA3UziwCgSiPwjv/LAaHiqcLy8l6xc4PR4+h+owQ9Zfoupa
5VX0mjY14qCQYBZD06Htz2O7AFc+UK+L24Vy/xXCF5H0C4h+rGYOz2H6O18GhYZ3wStqH9z5QJWN
KX7R/gGt7eDwUGSCyA69+7m3YZ0XEPQLaO5XMgfm74MUccca9YVvPiLklt5v0K9Mg6da7P362fce
hYtNvVneNTd80IHv6ad3CKDl4mzozvreS+dWTp7c/P4WRQ1TTcn3ponThzyy27+bEz+Nud1U9e9v
DYQ1UI7H0IYHpZG4oTL5zh2E5/QItyIZt4ktOBWEopPF2zf5FJVF40ULvWAsVIRPfRMc3JyE+VNN
/iUeTU0xUCHm4BoZqsrRRO57V8n3Kh0QEfi+H7u/3+RN9l5FeV1h9Ns3xfZd0/KsSfLAa0TqH/W0
002O6fn15gpshjfT/+PQthkj5Vhrx6lqNwtDx42DkrkP9mTPLHBuHs6CO21oTwT7GkU6kkxx1Mez
+E1bmkwF/rqJ85y6LZGO6/S++prXbf8+EzY7Sccy0Qs11gV45Dsee+ae8PppcnSoQnE9tg0ZxNkS
Q5GmPUscuQ64VMnK1lW3aHuKeS2SXMXUVJtAZoV0qzxii2ocotveqPN8KbRgi1TT0R2aODquWyf1
WGmUp02iwsvKiXPDi1Pf8upBF8sqCMbzprL9q0yk3eL/YRE2SqIhqchUCzDbQaJ5wbJ6lOty7M1l
z9W4yoyMn0R2N3wqGWk9nyY2WxrZ0HqU9MXfnWychaWCAfRFsn8vcrN/ryrHcUk7RsdShuOqdZL0
pJdtsnLajn7MoqZeDflYx66R5dHx02vAkf0JBzQ4wE0HB93ecJnu8SGoOGuawe7kOmJFt9BkTN2+
1cOxreJ/np4JAY+fZ5raxXFnukrpzDbLammVFRQztSwg66EuAZ5wylNds/JPYgUZQhpPHbEZE90d
b1yzRck6jvjUM+3xykxa5XlmpJgviPSfkCiVOzaBxNXLp2bZs38cvWQnuxxNPRmf7Z/UEBdpZzhr
bXbRsYNdK5iM1knlfHx6InMPu1omzEYbjDd1o5pxTBygUrLDGVybI01PRrsyl6HEmRkGADdkTKcu
DUXlKlUnV0NrOe+KVCQLHlP/Kmzy8SyzrPJPPQgjckVrVW5BI9K6LWXjOkgL/1Sl+XAc4Wx+agM7
Hzw2Em64QdyN2uUBJukLbi5xZSZaV6aovnRijNZPLxIdBOenBMUbd26OaTsIeFqICzwUfb7pp004
6n7dxYy6WaC6EzvwqxOj1MlKJZXpCqb+6VNtLKwk1S4Ob7xOs7hZtbSoV0mh9UWRRF3k1jlblCIn
X6iZRBeWHPhXu8uyL1Yplpp25gcqszJ1dZdSTws//WiSRK7CEd196zbsP4VBbi7QdXc4ToIVjdvg
K8RZsha1ZV0GjWmt20ipM2iXcJ0VvrlkgYjWRi4HT1lRtgxx5/i4Ysr5qH0rPomNOFvktAxrtwz8
6xCKx8uqJDjhxdheFintSrcdbf4uc8r0uPWFtSxak3uCF40nGqFSr6aBWidaJZ/rKvfSMk/dPBuM
S0sWw80wDJXrpGG9DJKaHVs+jys3FqHpjUkhFoY98j+tkJGPRVNlX+wgTP4paKh6NyFyGDypw9x3
O0WYq/Kw/8t28mRhZ6ZeIy+QnsRD3L8bSykuRZo4i9qJcumyLOoumzovv+Vxam1IWS2NXsZe6Ce3
RmI450aeGgseRMHSsPVplglQLWi5TEx50rdGfqH8wnfNPu9qN9DacA07PyZF/G7az4VK48JD8anh
VqqrXJqxv61QdC7vQ3ISJFn2jvvF8MlIk9rEUzJe0MbwU3doQ3NJoF+8OOvYsamkc9KMnG20L6r3
MfYpP6lJI73SrtjHhK/ysMCJaNPEbUrGNqrUapWEprFgRe9krjJz/SkfqsZTSd8Bmj52q14F625o
VmHI/jT9rFlCtrUndaoGdzD62nF1aN4wDcy1oMWfg07PI98KPaNrk0UbpM2i8RPthlndeJqQ08KM
A5cEnLux7IMPeRyc+4H4GvYDWaPvNbny6TgsYy2+DHWyMbM8X3S6ij0jFvJzbfnOimlN39l9053m
ViJd1Y69lxEWuE1cGm7dEt+1pRFCRDWdR7M89nis+jPDCeRxUvW5NxiO/7dRhAOI6f1VaCbcCxOm
lKtJ2eJwtZ29gBpKVlHgiHwRd1G0aAJhHuuqMs6sUal3taGIp3tr2MRdRf7EpT7bcfMBXUFcYsbF
5agIEKIVLc+GgfKTMO/TNWURWdsK7CKMQZHElaU5Js3S7MzQDe2wdMc69L2exPm1bnnwV+zT5kbY
1fAXa3V3mjlOe5K0snbboODvNDGK47JOfM/ySXvSUPCXMSSF26TDEDCXxHZFT/JI2mO5oKXIlhkJ
Mrc3xv4Tb0m+YsQMT0gSFEueKu7FQ+O7kjXRMRVl/i7qVeXmJKtdS+HPOG+SYhGJvjyVBUkWQjXD
sSGcyi0rkqz8uB3+aWvdqQsyBOnCL2AUjO1AXK3MZFGYmbOIAmgOOvqOa5KmWJK2M5dYsT61RW0u
Oz0kCzMkw9lYk+rLKDt+aYJRL4aIlM0i8WsRuqRQ7S2NdbeQKRnXQxzr69Dug5VQkf05jOr8XW7Z
9KNBYF+kqggvk6SDddLC5FOqI64IZAzq0r4s3YYSGDNEJFdpwMu/4pgli4SM3SIyYBcaVjEcpwll
Jx0vk1URyOazqqv0pIys6mY0QrJOYw7Zo7HIsoD5JVLln46Sg66BFRcsHP1Tu9LQXB0KZTyUvyaL
WOXFUuoWK0+i8FKSrFtYDTOXZT2aS27x4HK0C79yEz5ijCnT6ksghOU1moGSpJHkuG1rLMkQNHBr
Zo+BVyextWQytC4pBIM3IshwXNTmuCaxSD1pN/4pbBXLK3whXdiR+rRF+ZRLWTj8Axu4/Ry1GnJd
meVpjPZgqQvbxjymJCuP/dywzmqtjKsBE4QLI4XmHX27BNlDaH3tfEsHri/C+orYBf4rCZorTcxy
oe2Q/kUc66xKaHxst6U6rmJz7FzYi+zM6slxXUIoUN2wi5aVfFWEZX+SJabw2jQOV4r54VLlzUfq
G6bX1XXkWklnLe2IvNd+Lls3CYP2WBftEB5j++3kWnOnDN/pKitbnGardus+bwa3zjRZaGZq/530
M6uAZB2qwM0dk4cXfWf22YiQBYylnYu4M/u3js61KgYdBeGug/73P//zUWX4927MjxenBvw//sKV
mm3n/iffhS4zk8Nfzd80UfP9s0DMjrrJSXz0x08e6y980u0XAfzi4SOH9fphB/x7n3vy6EwOY+27
VfmTuzprAvrDab0bt3NZhTiSMPxwtR/tyXHtgsC+3rqsuF12f02GWej6N1nWO48Vfi7O5FRCvus3
v3NXKS4L4qYmnEwKX1aiEeB/464ypAUemPbTjNQkEu6kCU9i6m3/2GhLIXly2iXWrUP9upFLs+CF
kXqkaKPxs2U1RbLhhraqVV4O1cAXtdlbYe8ZyiffglxzuGzK7BP7FLw6QKZJIy/XnczS6jy1ssIY
XKheq/hmJXXcq4UhRBozL7BtTm/tXg3NVRr2drpxHKvwr1nGSnEBa6wsmJvRqAIpvLB0dhlSUnf5
IkgtDX2gOgtGBLWHEiQHWUaHMzNjefyPUbUKYx5Aujv6D336yXD94dOjDgmeLpeoYJ56/mG7Zua7
TeHHhSJ0bv1O5XG5rjOe8nXK20rb67EK6qjzxqhAr8iU+JHpr56enj52uDE/wglTEwIGbx/tH+TM
HRpj5lSCiOgmpglLIq9WzGKhK6VplPFK912g64UO64CHrsGNscjfd5wNlelRPoqOnULP5FUCdVEy
TS9QUVLi2dNEzpwpgq7VaPVOcO9bIG8Ot/TxOUpEWOJoGO1FWCUGiBuzzhZfi8rKmz9hnjT8v3Pe
7ubDlwFsO5ZNJX2P57P7vqC4/99cjJm2zNLtg7CMXaKSyILVU+Ei4n+3PpuiIwraOgEDgjTNPOjB
Op/SvI3iCz8OWuNDnsQDMRd2kiJGkFeljSU/PeFjnxsLmxoXw4+aUq2ITtkz0PswMsxQM+NGGLrF
VFAHgV2uUofXjLi5roX4mljEr7eCfvtlHc8f9mleLtE8HnXhJsJL83mLZlC2MphzEwxgYoHYUpFW
f4XcN/PA7eKoiS5zH3Zt7YahQvX4M8uWj3kN09vI+aP3meQwLSGUHuMaWG1kkD5kN4ad2iXzrI4I
awPJZNQnaozs9CIyqKLnLCmH5kNSETKGLlJ6KTblaQAen2gAYCH6ABvCmVriIp86A6AWEYmHJPev
fTnmlj5WZZH5w9Lws0oOx4Oje6Dy9JQ/Lx5XIAQq7hBbmypUZocaBrOf4lzpGy46iM3VQMVIk5Wl
u6biy8jxufiqG+x66VYCkbmvigytlku4s6TonjkIdKYasAFohA6xA8mHrmdbf/9BKDOQYwz/tDa+
4QKcnRnrvg4nCZP1KsQ3xjRdzEfuRVk1mIXbS5OBKisiYfMhK0Q8eLlBdf5BZmGm80VpKW1eZW2U
V9+e3rPHsRVuI+KALiwEF3rwzS3glplwbjrfgZMz9t96XWscAtIkBJtF+o5ZhttrBm4tzAQmmpvX
nZp+RUXQ/LebhTssaN7D0DMJ0WUOXfH43DqlWdVDJdS3PLWMKY4JdQDLEO5CPVhnzLegSKugQUfu
LLZyqChdZJoiTGzERpu4ZQj1NanSIcSoPBrT9oz3SaGeC63R+RlDURNurpmwhs2pZfo88NmzLi9k
PrJvlW8KI1vGdVWkzftyrKMi97pyKEGcYWctnqmhzNSwcJJxMD50ReGfVFKnceBl4wivJgvLvPbd
HCFqv/YaixjplchkMGYeWn/20DGmEQ80PyWjTPGpSeR3cFKexp8i3v9QO2Mp6OCKwgaCDDua701d
4B+GnXAy87LN2+KrbSkrhksACx1H0fcbKbVHR3tSR/6wlZ5pw/GsuRMnBfUdPOq7moly1XTseYbm
cymOS2a4qWlJimankyCZHYukT6rMD1XxtdDgonLJqsTh5yYN2XDGqmbAdki/TcfPGeIFg+02oe7K
0IPA78RVUI6+sdYZj8fP2mgqceFEYrK4et5mKXz/xprgURVDxBnBE9tqrwodJ+PnEeHDLnFJmk5W
QITdB0AqlyFeZDD+x89O1vfAjlnxgF/VSILaWRRWxaqVsJsJu6QP4DAvyrvppRMYQ+c6qo/xEQrW
GCiPjHwyturCypJNX4m8LFay1bT9wBkSD++0TnztpmmmzcwzAj/rkTKAtfJ37uQ+/9ySluKQ2U4A
w60tcwWb7+mzMRfh2H1kg6C6kRUSyBTNjgbzhzygski/jjSr4NT1Jjy6CrGyWKUnrCk7CIqnZ5xL
I3PK+ZgUehvXRORPM1aaVGGXse5vNjbTYewaPok/s7ITKG/Rlpb46sdsxCHszKaugnMbggXn9Gky
pu+jesQUDF/MY9pQXLgxZHK4HY+ZYmRtUxpSZJ8znmc1c2vVWMatKsMS0ihMqpwutW+r6H1bOQEk
ThEis7EMnNpslYvGV13aurUZlGep74gPPSLUzuBWHRXtVe0YJPJKa+zVGQ4RCd2YcD+CD+rDNASz
hwTnULUhrIsTP07qifNbXA68xGUzuxhclmjWt88kQ+ZyDd/z4CARMK16+g4oOFmPV5wIP8y7srI/
tU2OEOHS0tqEV9CO07nlMLL4OqTdFCTpE8nwK6jvXAVDFNORZk3cmf4HvxfTkTbLCHblOipMNonI
cqwIXZVpWyAMMVpDAq7zu2xyUujgZOBOm5Zgo2dAnEk2JCQd5CVMSDUgiDrImW9WsjwbVZybn5w6
ZOCtuggmAmqDNRPr3vExWiwOoM0P+4nFISsnkaILhNw3RkjhF1GE9PCSKhN8010qY5uvo+4uWFQO
nRIXftnjXVHIpiUOQSaqVYKYL1sVjm5Z5Q3QF1juM0ubuVRYmkQG06RgFWRcYe89RqvuE2qnjRo+
saCdJFWtSxytMUXu9LpGrN7M3aFW5fjZNvNJP2aGogCkF1kaDMsxE7QOVpIZTfcJVqrGdnQ2sg75
KWtHSJM8MiSOGO/SYpJuDcTmOjKLDmKthkWCCaPaJ/gLTivF7mQBx1bUtR0atWelTQyWCKUZ46/t
/kyicPqiwO+Rgj2W9oxHHZgLsK5s03Lgx5OfTF3ajVwMojQ+tpmtIB225q0ZOn2beHDVkcV4TizM
1NE0JfJdxETOGP/7KRFFYgUTsujtj1VDcULqAe10omPofuwPjwuurKXfGaqvXJGyARuetn4OkwVC
D7vU6T6t39uicvx45dfcgTAAQ7ZXGpW70ACZAcZHgAqKagdbUHY5trJPnRy8Ai6a4AgQi8fWG3FE
8UsOsWyviMoUKLGSBLopEfXk+D+921zO7FksflICEBJo0wsraO7ZwBysjID0w8cwHETqu3WTsMLz
O+LHF8IcuR6WZahF4bjSNGUculqXUXlK0ob1llvA2jHOdJAZ/NzPQpt5Zaf64JpEKVl3fsPFIrFz
ld7wOB31VaZEhi+0RL6vu+QtEsjjAvltaRVeCfuxalZdZznthS5Dv1euyEhG3zGiqVzkuZbUi/u6
0b6reqccYzfMW817L+iTFszQjrobkOw1rJjHK2nShn8QaT3wwCM9bbrmuJBdSH3Yb35Qn9ShDcvM
s8e0G0fECXAUi5M+GfwGge4iFqtW2gFbWJnRjx87oczoc8PTwF8wXpvUQ7BfIjcigrqSCxmZXeIF
Vhqs0TipXpSKdOOZL3NCjmlHQ3MVGJUTkmWRqIx/Gqw2SIxPUpG+/9jXPavPjarOjStoDLu5sbQQ
+tNot0Gu3EIpGlZ/yn5Mk2M/QrhoNSruZMqViWJm6Nl6rErnG81iJ78JTcTN+wWOylDeyqbuOuIl
aVfReF37eWk5C/gBViqO/cxIxAUKGYwkOW5FYVZpeBs6Oauxyz1ljubnI1MtjvRIdVWEf6L0rBZk
mee8KOyTRvpRmCIG3ydlsEQuse7ad53lB1G0MhRXkbiyaq3ViYh5GCCZ08OdStyiHQnUelo5USfd
wOCirBehr8d4OOmCygij4y7KoG28BGkBCNi2iBrrL2U0wqpOcDg6w/c6BrOFXjQFrC7p1gNzenGZ
mraNX/X2RSOKUjxD/3aO6UZV8fLb2JTSbE9joYvAXNPeMGzbG2IraezjPo9plroWbye9SCwjwnIC
ZkGpbHp/QNWdF1uhtILLoSu6wn4f+0bcpSs7YYZZnCTNIJ32UsTMiqRbSjnFJGxdW2HyGcle3xjP
OE8r7JQxlBDZ55DaZWidGczXdvqORmVE0/dx3MWOv+xiCIJgqSLcEtRIJpgTSUNrpEhikCAconJB
iiTWziKviWHlf5mBmWO+LE6l/NQETlki/Wvb2FnTaSJoEI+KcPoQ0D8l1ctSTjY9Dyus3itCmjOx
isNu2jGW1gl+qSqsEc7J7Enk87YOHNuTXa1wAMYc9sZxLXWG9xXbpYa1NWL7ytjGD3RJ5WO2NKRT
SIhGEzy04KFpfaFpP+1zzmWM4JzRGBpQGHnihPy2LOHQlCsdRbC0vM6hg116kRNajQEEeVM2n2sk
p6Ic+2WEozoOkQSl/bkT2xPJEZAuxg8CJwszMDwqv/lGPx0woY0JeWsw8Foqs2lr2pbirVCxTtmB
hhapFKxxtx6NHEz5DRHMEK9ZfaHEh8TivmQe7yQCQG6BnAf2Ynd6/LGS+Eg7NqbF+fVwtxkNTo32
djautEZr+otVVnLOSKSND7utNrZvv9/k7fsQKTCTc9ssMhBAcyNsvyWRKCJ9HOVswKKRUMT3CLuB
yYKIfIADHijpWlug1NjWOGrwvBsdnORUDr7l0iRsB3Eps0Zhl1ozS/EWs0CMTXsIcyBxhsT5MBm9
QYZ6LvCoHZDym9zuoCrAQZBr2zWFZgQfzStULjq6Hhpn8s7JFtrt8RB+kmJ/BI8wYmnZ6bT4Xgwh
zmlA9TRNyEOBFwdVEjv8NBoRb+pTrJRN27s9SGMzNKASi5w+hUa6wjgUrjCcrqoOJ9K3G2qM3Yg/
VMoUt5cGsRCIPBlR1twXx8EU0SLLLmoUeFrexSmLqgO+UWub5TcqghzHp7JgsWLxGulwcVkhOTB9
oNlOv3gbOPiV5mRih2y0JvrzRgRh96lJgzSIVnng4LCHJaMBQ63MYNP6jG3PShRXsraPd1su41aD
nD5iCT4EGkBh8riIEuj5lpajIJ9gucVOuyhKlIdFHqkCH5NbcYivXFrUqGupT1IEDBCyAUxhc2Kr
YGLnBvoVryVDI2JnlcBY7IdTJqu0V+uaK5JlXip5mrWuXwUIG1JJG7w/rMsKv2A0WulFVjb4/+Eu
SG2RjiJUVCI5kl60Se0jKNDpGLPTMFDtZ5H7PbwAfxins9+hySai7j0rTUgYR4dp4yzTDCo2W/ZG
7svqxJJQVf3fRPQx5E2QKpUk6118Pq7TUMerJkzh714PHFVcbF3EIbbjmN3xTKmcFBv2f4n7tu44
dS3dX0QPbuLyClSVq3yPnewkLxpxspYkQCAkBBK/vj/idPeK0ycZ+5yH8xKPJK4ChDQ153eZMnTt
6PYh4cW4zlCkrXzNrubXR3clMxgiiBy2Dk/UsdWQQ7aFEaLcrNN9+CLg4xhM4FX7FH/FTwvTrRiB
yMb7885CxPihMcHx+5MAFBpUot+AK8M710ElAsjCZ/I2UZHGb2QegrjpuBBrgKi9gixbRHpNj3aY
NI3PjE4bvmN7hd4oynKghhNJO+ClUNOh9JUStdNQzz2ACXItwRrgSed0FWA1WFfMCJVJRj32POMR
adojar198KxIdqggtkUHcqPtB6jwrtGmE0/5aUV6RoPLSo3W4q5M2h2kHC22u9u8o0k2P6aAsTw9
ONoGnh+zVZHeNIAugPJXOUCg7HPKkgglOTbDEi9/C9INT5VBooMBlYTu003HGuR68zqS7TwCiYb4
QSTLZd2IpPljt9k1eNJIpoEqbAqKm8+ItwBpg1VtGIEWYrR9GqkhQPD/QVv0AvkqMutSjqv6nJWe
T9FL6vqsv8uySXl6TOPRzMHfq4haRw/Y0ZKeVKYH/h3URR/l+gMQybWbn0M2tYzVlPiEu3drjtxm
+lYuAlLRT4YWgCZOurOLLOsg3kz3YUttnI6QDGQoOKo5ikbklHlOShtZzHLZlnG94B+DfKnyFVSf
a348yeu7nFQLgLhGXx+/P9b3cNP3yx7/Ss/2aILsf1+8wkDqJA/Dd/SetvH+byQKA/yGZ37/RZoA
nZAHVO47tyF6qrCUGbJFerfNPlIHyIF2hgV3tf/PjymLnBKRCDq0/b9e8fA9nAYMMhavk7yKYh0W
D5bnbB2rNRyAnqd+o2V8XqdhX+Us2HY40ID0wY8Uadl8nrYQ8zsNwT/cAbfc7xycEj7640JEl9jS
JkyV4Om1YhtEC6q+agdl08fuNWB1r0DjBMExZkPQTzsIaXSm07SRTE4jrfiU2eDJCqLwzPMKWnS5
iBiaWl3z1OEa+dLvt2W/L7hg7LCPVJTYfZGreOdtm2F1+5zM6QadXEW4GSTUa22P1Xh8HRDgwHvQ
6+BRxvemJgraax4nfV78Afh6U9ADy0F8wAyOEdyy6BdYmc/gEIBXx098HDPcdc6Yw2pYR4TZKUj3
FdQvAF54tYhpv/c/VHc/41375dF1Gq0Kdv01rv8GZ9XWjcFqckBVr6GxBQaMu0AdgJX0+0u9AdCx
mkKwjrgWICv8me1l/T9okbXopoIilfyvORJ2bhzrSdE0vUev0n12lxnfX6oVLd7wmOoUr+xHcPz9
vfwMIRAccAZUCOfVF7uwFPM8/vle6JLEgG9b9oRmaAhjgkR7Pm4MDtk6bCNS5z+N868XhN0WwAH6
SMcAF/eOqv98+I7rMOplSN9NbsBGwTrs+OfcdwhzP1b27x8weiMqxRPuin4InCDdx8kHb4FMB0ES
G+YeRdZrxFj5toP2Pks8IUeXmmI5topu+tGuiW8baYc9nicaoSEwW4r96A939PNMx5ijlNrbyyd5
SeBk+S6D/cf792UYrLlPpnf966JakddhjTvbUcR1USwCr4CndueHywSbA1KLgO830qpkslu9TKjs
j0QmIwkrh9Dia4T6Cb+O9UGjO+GTOJnq9ZXPUq9h9vcPsS+H/1E0AE6Eiw3juotSwDLi7z+/xtVv
TuiNdFf5EOiO1LmUefI503i/f5oxv14KuoACLA3U3KiJ3q5MSWPpITVkV68750JQzOOx40nix++f
6g0VhG+HQqMEd7xbv3CK9lu8fwghNmydKr+GLVDVH7Mgzro9s9GJ3KuftVgGWYcy1XFe5boHMF/1
yJxMPSeDy9+3a4g1+4f7epWI/GPAAblhCEoId77z2+gJ8fOAhyHojVxwc9JbHHJziInbSX2Lo1jt
+LfZBvDC9Wgg1TZlJemGoquaCZsjeY1ND9IgBgmrAoByE6co4cMHSQmDpthjiyXjHXWii5yvaQzm
5pOZJolqQrdxOkwH2dstnutwDDMjm0ITIFY3iYvGJHsoX2mxLkNOn9zTQUaTu+0YX0pIeeySiQjQ
QgsJCWwSWS5k0wetwhT5sc/nAT7Gq+51d0aiWyDmZt+jwWvG3n0fzZXLGBEQFda+m65LHCAvHOMC
6fYQWww3MpXM5neJ6XfmLnhNERQ4Rry3UBXRJqrOzBLGkcHochBNpvK+tdV/IQcTdh8oKV/zge+J
CAiqFeO7TcW+F+YT5HhnpOhdFh8UZLTBk+yQnC+XEKC/YHXvJM7iPQEW79v+fYLssUzuMj+XqTq3
WRjsNbVZNOBK/1rOlKs3ydTwzkqglwAycoD1VcvnYqR1YEe2hrKacEYoiR/KqVT5emATOrVMz8SX
yzY+A7bfiSGkUmGc3UGFCSz+WSiAtqzBPAcrf+R6iqK2lhFyt789KjhTXEgGdd/niDg/F3epXKl6
HMqy7eJDO5ggREGJYzPcXMMUBUr6MIwe77ZZXbxpX4UBCvylRoYTkaL2qafrTVea2WwVWN1VoCgt
Cw16UfDQnNKwn9eXLJSd5w2FYHsYKpkPUn8cAGAEtipemasfmewEWpllN4VE+GshzO6z2CIZ/Z6u
AD/e0y0/zHvsfp0a/fekasj7DpWPLiEsUdWiw0xGkO+wMcdtxF0XV2sXLOUzYuFYPKmhDPqjFISR
ijO2PhEvSNt4sdKTSJfkSoTJdpbaLVcABMZ3uc7i2pWE3+Vi7kNAr4t+ppjUVykj0AJj9fGXVqv+
IwvF2Aw2DIeKcp0eUTMCmYkHcl2o8PPYYTkOq8puslWoJk85x9sNA31sc5ce2lHY+63t5/CA5HY+
FD5MeszYTH7lyj7FUaqudRqwa7mY+UAMkFzoOdjVMtqy4eVaPOZQioIeV+KbMBNteg7dqU+hFCe0
nC7FFsujpwPI1EGRFF9d+AEa8CE/rvjKc4Gy5kW70Z4gH6DfprLrT52LevisypYceRuOTyoFxF31
QDpMFcA69n51W/GlDwayC6Tl8wpvyCGM5/CCMyK4qMYgSG5SoF1HDcvCX6bN6SMwOAHZz5yU3yIw
JigLIhW9W+KWi6PyQ3CATWh+Z5YUdTtCQWO8s5fEQAVdEbkWNc1LyouPYolLfwaRb7+aGB6Xw2jV
jGpBSO6rBR11/ypmkssmoAGsByVY/SaN5vbRLUmHckOO18TM0VTTgo9fwtaoG4dWsNcmi/YZSslO
RbJlvThkhbdh3i1ngMjBRXQJj5sC0e9btK7JUG1bEXFUnyr4tKpp/WsKAlfHItq+GNOOMYh5BVnj
thnMXN6rvoLwSNtGbWvnLpllE2T/kRJ3PsoRiFGZ1Mua9AmEyWGvLtpN+hgrG1+TXroKgOkHsvqv
oaX0Lo2wfBZj5wYIXSgq5uSSQ308Joc0n4c7xVP9ySuH1CYES8xMZTtICbo6Fwxi38Am6RcQvGOV
xP1wGlFvQ38u50cXDd2j4fAZ1N08s/cT99NH7ZSMq8lZB0ubVm3V4v5AXBaArrDwHN/q1BXrQxkb
3tfDtrRfWqm2ClyJ/IDz/KZKqSV6LIHFn1WsC+i2Q6ivxZB+MUXmblrA5gvQ+9TionSuqA0mFHaW
3WRFMIqqj7ryiw6QUzcF0py2Iq2ZHrI1644I9FlWl2LLr+Zo5A+Qu0AisXL9Poao/LRYF51atWRf
dELfryg332+T3IrTpFJftZNkf3kMyInPubUHZFP+adYloZVOJxCfHZurkC/LOSs72AqQzkUVy035
vhzm8iVxKnluNR1flm3Z/rKY4M2Sj/FtCn7+FGKnaCY3zU9I04KKrMNyE2jTfd7CcTglfUQhcAIq
e8d9mGIvc4hIYSvgeJlJl13h4ChaKzO0p45Y/R4SqQT3v8SXKBySY5sl5hPgremhHLi+inxfPkmp
t2tm2ungcoRcVJNS3A1pOF+0TdeHwVD9rOED/Jp0C4JDPPnlLvUSiwfQ0H2UzPba6Xw9i9UlI+CP
YjjRTKYNqkwoP4EelOctgFycIrw9bnHB3xcQTn6atmJ+xobPrrDY8tstCmZIgTJx7EtKbkAUR0k9
y7Jvis0PMGBA0nXcWDA+dECyH5gb1VRDYBEe9dpOn9RsUwjmybbd6DK119D7dCiy5fjMkq2UiNnS
HZK8K64iUGf1orb0vlhYAoBbB98CGkPKdeNJuomy9tKhJmhyC2S4uOlIsuTzIcQRhv1c9aWiN2ug
2APAiv4uSP3woZ/1F3yGAS8V0QcjkcG0Nm/vYGuCipHAMXcpRxV/htEILpqer+EtFDP2vYiXZTrx
uE/SuuRRfp3SURdH2BiG8iJ5oRrQoelWLaCNm6LcZF612wytvkwobFABaPNrH0w5xjoL11nfTOUC
viRyMKqdh3SS94lLg8d8KIWqM6f5CO+f0u9aJhZ5AHPq+bUU3SiaQA8EwkJKowDmAmO2d74YtOWn
PfUIm3JyYz92GLVxZd2lQ2mr+zrKkbnURFq63AJ0aE2d2Ig9r/k2ws0W9tkNVG80atYIKeL1jHp2
/kAEiiiNOKLVTHYLChugzrla5iy/kNiFQ/u8JZ7GS+XdFJb2EiPYheciBbB+mno/6IYvhtinMmBd
CyEL60td6YCyvquDtHRPIoH4pIp52j+OPgq205qhOKvDfIrDm7Vs4VmKNeDw27xHOG2gM9uaEQDR
pY1nUWdR3l3mwDvT3vc+yMotwfAPoZMN4A7Z7WInFRN5P89pW8yNz2AKiYFTmxHroQBLWNvIx/KQ
RrbnNx0HyVnJAWhpvc1uGmB/8+BPctt2V4NIyXhgK1lvOwG0sWmdcFcJS6OiyYqQ50CWWh2dO6YV
WD1Lcl/FK0hkGHzmu4CULq9lS+GaydMuAaIF6OtDpAL9bSmRmiRa+fg0jjRKDgzuNhvXSOF4MNag
uKHoWqucZ+98kI45EjNbeNHXiKQwY+HlBQIdbhGEpiI7cNWrirApcuWhk3mU84OK3UjIbRQsmX0P
TlTSq3Yq0i9sWT5vG2fvGVefWalIW6FMkE8rJBIHWlB9CrF5hAgSmQaLlG/XvY/7O50IODG5Lms1
qU1VOdSOqpKSyCc99FmjdeYrW4gU8XWZ5deZ0e2Yjz3YMOboLYi6IqwjZ9ap2bDZpA+l4clTDh2O
bsQCyATzARMGSm2xfotG1T2qaTDFweQ5uzHjMD7ZyczsYB1b6BngK8vhmnblWY7t1MTD1B+7iRJI
r8PoUM58vO4oCW7jzqXXsQL3NzIDDrhEWdTEMV2+DDa3J7i7475Cz6ReNmG5wOioomy8gwxvnc9K
r/CHmTV09dQx2Ooys6iqjCSFFBO6Qns2GR7u4IEVP20Up6RT0MfTqQVN1WgsyrXafAfXqo2x+Yus
6xvRIr/ALdB32HXE0eZlVttB8Q+tYNFnAFjuCO1LeRrDUh5zlbcPQRvqepEZ/xgO8n3fQlDFULgd
85i2n8Y1nseKwMr3KQmpvtg4oa6i2rVFLYAxXqiK8dAsBFAs3FKjCE/uW5Qll2WNxNeOJ/nnjrLo
I1xf680CArQhahrPCZDXD8CwYWRDTHOqStpwus0oTZC3IjjukzD9mnZ7ke4Hue/aLjYv41IE4tBn
AnwiMNkxOw9kEGMNS5ibQdlsIzC3fG2jOukRRyoYllty2ysTv3DO566Ke9xD1fY5L+oO31sDRcKc
4F6Rs8xsnDco4ReYgwNs3xepxvlfClUbrzuVJOFnbLyrrsqgWJerYO6yZlZtcCUmEr/f6fdjtC2d
rYQP1D0hrn2xS6GwPaDyPI6WQlQ0UpLcgAHT18pDm1FphpTmxhmrXrp4dqI2QOuWSiy9+zrPHmsF
ixJ1mlUAA78tIH+WCsTWchjaJbkA62VQHgm3IZmH+vIvnLiy0KPM+XydetRvVYB0ZG56OgXkEEwS
0tlwW8gHmO76T7laXN2ZxDR9GEzhnV3z6AkkVVFCXIMcrsrmlfenFUnVBdFvWA9u4rxFKlci9YQY
IhjhyFujoLZ0F7R5GRJ1gHsMQn0IOzCJ6pRL3qbdcmRQPkyl7Oq2Q5KmD3sZC8edn0SMnDoZ6PZx
MHbo7uMxWk2DqoJ2CGllNm6q1pFlPayR8IEO6X1mE/gdu2gSyZce6stgqJegcC09gnfqXHjb8TEb
yxrVtkth3dy4hAE3x4ZLfMNBAxV9ZSGKTn0zLJ7K7toXFJBObawrI/XQL0CtkspBLV3ao7ZqEh8Z
69KRNSuWCtgIuISSQVeLm8ZsPjLkasPZchvIv81k3EIOHDIiORzIBMrqiYYxKIyTgt5oHhrt0yBs
H1qrOryHNIDqyLYQBANKX6AWx+P/JYMyDzGOph18UyruyEeiScyfXjHPQO24/dyXO8IYR9SpazTF
2Rlw0O47nYB1uOXfWEpDl50gT96w3qbIlOKTVSsPOGx6AOACVLa0XTNsEQjH8wfLASgUNzMSSncX
tmXo09oyY6futIEkwtvClteO7UtS2GGRDeln64frxOLxtkqMECuYGtqRRNKnZCZKZIcMek+RXEJr
Jz9CziNm5DioHdh0VKpoEY+DeWw6iHluY2iikLqrEhHTlwJJVJGexJxLtCgAmLkAkBQ1lEm2X9MD
G1wq+oNaIVwpgR0MY3GzIfUrDhRmSgoyaaGlslWUTmV6yP2WpCfQZ/KDKmz/PoBIZa7g7Q6LKrVY
OweINuS3cIA/FGRHyHV3GDNT8gYWziF31RZP4PC2zMJFDbH6pRRseSAQmV4BThU38CUnNTyW9raN
vJeHva/HeV7gKk1U0D/BlL3m5wkpXF4lg/JpBdN6N5z0HEIM6Aq1DvC4LN03tYW0Q2hNJa0y7KO2
mZPNvzMiWB0ShKA/IANFhUhbRchJZ+ksGyoL9xJs1HlVRWydondFJzrSrDhH6avG0WS6Mu2C0mDY
ggXViG4jDis4dEZXlpNu+cYCtyMuyKjjAXZ/zo7wjy00OEobFdC4xFM51DRMx/GQ+tBcRWbMP8HP
mgKwzGnMxhqAoiCoUHNv7mSRhbaJQ2Lnj1AQQH0AKSjEajWkEdOCBCmKIc8BuHXHUHnLKp2Qh986
8FauWpMuP+Rd1l8CZkYowi2BRwESNSWhgIi9NU0xkBLMTjDzE+T/eDGwKQdVAona1aT6qa0tALOX
Dbw/5gYtH20QjnjOTR2zSLkHj5fdpCUtykMLicJfATRAAA9bxW4ChGHzGcXlyh/zVuo960rQrAIZ
THbRaU7EC0Jk4k/JkrbvxjWht1Absm9MRxj5Yt0cVF/UAhnZNuEqJcL1feGIfVh1z/EIsNeBZM3l
iGiaS2j+O1K+iwAf5k3Zok9FBNBCNCskJv9akxT+RtKZ9GpI2xYqP02eJsrG4xwP4cdMm6gqc8j5
uO43CN3N5ivYiPwdvJ6xaGJrFnij+gE681Is5XJmmYbIywwbVJWMrg63W/a7wgDVcK2G3MdHEC2g
K8MEhseGLcmC0BvANoBGGCqHSi9hZkJSgEYGt4lV9obF0VI06Lui8iP0BOp5dfkM8e484ClBquef
U80LVkkk4PdTsGe8Bp1Whwo5tUcHkY6WUHV0k+ANNvQWAibAJQ+bBAJQbZlCS4VugU6tSUIpDtvk
8BlGoEqD+kKqZknU36vhwyGmxsHFTPynHNFiuXbzoFXTT0vxzhA9W1yOkAkFgQAKJOPxNulpfF3w
vsuhtqFeVjqi5XUQ8PjF96K7uECZB0je2hpSqvgLzCV2gLkuR18OGNRbXedrKnxjV48GGb0uZnqw
XBQ94q9O+us2ij05ztlKPgSUK3cH5KpLAAaM0le9ktEnUUI4UKGVjUb/itKEh3wlHkVBGcMcMNGQ
oKFA1PLnjji91tg3kdUhP294oqdiH7fsfk1WwNBJPNK7opfJxwliBVYttv+UGDl+1DOaLqDBJLBH
CBOhN2ILpnyvP7FgDRlyKxfUATKPW23hkjHAXT4PzAZn3WJRN1p0+f1s5/EykwmWCZ13N8AF8quA
hsUHIMYixzRg2YuKtwRNi0LzbtE+Pnc4Pi6u26VAOwCPBgdQoAyAeHJjiiuT8CFrtjJA4iTRt+g0
kHjp38HFKxoNcKvRmOppPSXEHpC+RNeDHzkkdmv0kVPvPpZ0jiplbAgHIukOsujp31Dnhg2c/fP7
Aun+KUpp9DJCyP0xxEdIFTgMHJTzH2FdKW4duPKTWmasusJ+gc53flA29LQq5jGMsA62h5IFHTKa
KJUn7Ad6QJlhkqbIofHAp2/WKdb/agF2NIVDoTKhNddWOR6NH4KiT59anqSyToHqn5UaIvg/IVjs
kuSrt0D/9QGNZdJJv2CD6uTSgEqGGegjKtpRqnc6NWNK7ueWT4jyaOa0S3z0BF82uHbnWzmBawBv
N96n6D4CFQe89bsGKRlDN6PVhOWy3c7QQ/v5PRVuJV/JkI7dVTsWck5rmupwDppiIemqEbw6iELA
tUFm0JaRyMIG+rVoQ9pYhF7Uust06M7WO6CYVRY7ckzTYS0+Z8MwI6hMqutdjzhGeEga5Hmg+5vA
Z4xBF5JCqgRVL9J4iJM8PNpYNFCDpwSKSq7Gv8Ip8LlpwO1C73YwavUdh9RFsA6iG8XorsXGHJxA
g7CWbeH0uCTFjBJGJC7T+sNYrHRpG/CZBeo+OG+Ea+/adjR2bMyKJujRIVSJNdOL7bYl8ug+xJTw
9TqmSMmqTXFEhisKt2Fb1kCs9ydJMxaW/Ykzt+TTv2zAtphUghYd/g+S8jxDk5PZoGC+br2hfYZG
ImWRL8ff03M/c9pgDdHzM4PVE73kQNKBk/mZmxPEw0nDRP6tG9VuxZGvOgXZlT1eeDCClvoDUfkz
hbxfMUMrxHQn5cEjw7748xUBzhVzCHn/X/L1isurCCQhgwaTbHKeWmi2ltChTQQXLUjB10f+t7o5
/J+aMPyzB8P/U8uH/3/dHH7qAvnPbg5RGRewBfy3S+OXfg7/ON/9f3o5/PjUj24ORfEfYLZA5mJV
7rayvcvgjwaEODcTlvQCcoW9Qd/et+G/2zkkyX+AA45BSxewKEF0hzkB2nZvQBjjC8FaIxuErSCE
7zf6tzo6vCHc4b6HsQbdAUmOTps5id9MLuHhFkZmo89koHnRtNDqvgv5tN1CmaCO4wTEDHBoHr6Y
IKfPOS/12cuBXgIt6MXoeKnhvI6QVmfDCSn5UscLJB9VUXTBc6GkaXKuiDiM4VzWEW/dPVS79q9W
x9GN46z/gBJoPgC0haKPS3o7hsinmiHOgZhMAMgiFur1NKMsuhonmT3Zwbo/KHR+drkQjABOLYmx
/8BligX91hHawpu9jIuCyUGjK2FGTXliHl2j4nnenwv3/Y8p8kcjz+v1yiTcO7sBLvvFpxUHsHew
rlPnNdAoXFn/AtnsUiOQiT9c6efA8f1KEPlEOcIGDFTxWzXMZrMIdFTWn1c6mSZuW1+VngQn7Gni
aYn79OR5S9/924+3x6owyjCZ0OPtjeAJFJRZ5YA2QTbjoPICq9FFCyYS0lhHQCv/+1eDIwxykWh3
7LyNxqwsUDxB4X8Ggw8J56DldsQGFK33ti+ff3+tt+qifaaUOVYr9FBh+asNzXWs57ILxXnirk/q
hFPTN1BPjNBJIM3jnrt7q210s5puudr6fFYHYdAv6Pf38fMOtL/WXcqFfSiEQAwnWr9RVfWRyb20
SXuebCd54yB+bTK4KZ7LTI1/Usn8OocI2vTtvVBhL0zTt20j9VT2yayz9qyibXscC22aOcAKVlx1
/OzNzqiDreiK/4uHxL4H5jxDR5PsbRcV4KurYEimzrBpAmVd8DbXxK672x0IzL81oHvLAhxAUEaQ
ASEK/rLBpqjZIxhQxVlEEwOP56HyUaH21wyNq97//lpv4u33axFQUWlagNb7RXTUyhkdOmCJPW9+
W6NmpLm89NAFR83vr/Oz7pC8XieB8A7iyn26xm+Shgxq+Wx04ow6BYmYW+EGqcB8xRVkgOSJC4HG
Zg4FiKg20Lz0EErGcYTcf2+G/0ukezN39nvYD4ZOsT6h6IKP8Od7WICnAWydcQ+LYY2KoC2u2Bag
4x3cgpeRFaRB4e7/EM+/67b+oZ7aLwtjNR4cQlzsocWbLW1h2TKiQ5c484Im/9JtJi9Ibf2dagd+
0okaDGrN0Q3V6h3LYemzfjmv2eC+RRnEsF/VUspLBwHFFYNM/0IFxR9bGzz+fnT+t/uEAhWpAfr8
p2X4tikNSEq6ot9AcAUVWPbivU2B7E99iVfUg/C+GqCeyivfwo91CMa1uw2XGKJrwK/0jB646XU5
l/TswEPdlUFmchjG+dg2Iy8BYP7+Xn+dtQVkefsJbAQZyS/9c0Jw4KPpV3GWQBohF2BQ79aDgT7l
99d5E9rw6nCqAV4Zzmkp8OdbDzOa2GBQAiPO4zpuj6D60cJ06EZy3ZuU/Eln90Ys+v1iOFMepmKC
LrU43Pzn6ekLs4trWoRz8MQNK+jSQIph6x5L5UhjxWrlVn8dWZd/QkNedgKBNv9hYNExel+JP09X
uNEhEkZBgRf9a08trSAYm2J6ldtV+/POshTVXLpEnZlV22MAh+EL4VTUQlipQWZyEAPgVDRABoD4
1wYM2KVEd98H4JixrcwE1V09AfEVddzJ7bbnhl64mGJYphP69+Js/6Hw/Xa79WgHhS6MOnvKJ9dd
0KSQXC9AmFVl5Bq/I7bLnqBODiG4KKIbPqRo2hUqETwH+bo9egYpPsArvtyjwxzak1MfvmzAom5N
AMKkKt1A/5ZFQNQF5I2EHm9RFC2wotRACsUtr5J8l/tArZ6i0coUp194SaOvaKgNAUSSKLjv6SID
IB80/btf5nRtJFSNHKV3y29ZgpWdEoQWSErEi+UI3hBFkr/ZGBRxjU4G+OgALITVqyiZPYY8S08r
zMnwc+TOfCtyC9FbO+WfYHbTxbsxajHfsPpZd+zGEpdXSgePRbzLPkNj809bSkmDjgDsNt8/a8iI
2/Agew6TWA3oWdEHz+WY+FvsM/2HCab5++/DS7N1PsQDDx+h6uXdZdzynp9pxLLkAjEOh4wSFrTD
tPFWHfLv0Qqk9LWeN0SoAqbMzwMUnZB1wrIb1n0fbXC5KIwdWm4KU6OzKH9OnUj/BblNH9QxC4eH
pItzdO9M8T0rF/w2Q0eABs2nxAuwZuDYVGvPTiW6rWwV1OvkqWVJ8r6AeTiughhjKwGqvvRMxsdI
j+mXlqDZCwxhBoQbFXJ7hOsU4sG50+4hXCZ3L3y6cOjdIvG5z2aEJnBmHyJIXvpDss9DUID0UqB1
Aqs9L2YB5jdCAhNJtNMeYF+wVY4m27cMdmUKYZAwaF1olu1RkiAM600izwHvoXzd4gFMBdRpo7XB
BDugj4b6wle0m4YFGrOXdKlDk0QO+weoHneXkTF4zniHAUPvVX/Lgr69dEV/KLegaxzcKvdo5DAd
5zaPrti6jYfJoLO4D0b9yGYuziFoveuVrXsLox6K0tiEt1Ey/Cd757XkNpLv6VfZF8AJIOEvl6Bn
kWVUVjeIUkkFJLxJuHz6/aiZs6NWz3bH3G6cjonojpGKLIIwmT/z/fURa9zbA5CPHxPlb/BB83dY
xPl54d2iOHb921L7O3rqVLlphu1MmdlvQcBl16BfmTU+ipEP9pq0pY4Eez5KqVW3DWdYPg5Oeh5x
VMUz4vCtRNM9ZhZRT/p022lI62PIRbJKDcKQpGpp2JZ8LLi9dEJy3OVlRFYVPRa8cp23jm7HOSnl
bTeDrR1He16PS+DQfhP21m3lk0cEaLP0jTgVLky/gaR3o6ppl4clprEm/ZZq08PjwnmRYfpAdOxb
2Ij3ZjD6TWaUNtEKp1oJPYqDYQavZIli3BK7KaJlBgwbDwRqSts5ajuAQi/kJfXktM4d73Ec4xMK
TvKq0Co3qbPMx7QouQE71zVSKZaLJ237rAhr3Fuy6I8GyfC11t4NJbMlIMJXZmS18utNJOl/tGbe
7BerJvRb4Y9gdiZ2drToX1ur2Ej8G+p8/EJ14WBYj4vQT6527O08FfGwUQQOTxSc2lsWSk66njzu
F7lvFk+kMxJMFnP6stQu64e6b9DN6W4v59xHYo1B6W+dXAXfs1J2B3pZ8yHFR+VNWUWfu8R8CNxp
evCnZdnYmhTa9fnjrshFjWkkm7a865WvI58rrTg4ONFiJXIiwt3CWiQPZp6FlYdvZ/qSW1FFLdOJ
eSL4SejTCmTrM3D+rUuWedtQm85umEYHQxb4LM1N9ewXVxDuJMmCkeTKomsEO1srL4cL4GaiPKGo
59sqy907E6jPFe2TvKgsmfAN57Uin3XMpsHEjsOU+Gpncx+v3Er0kpRRZxwqapdHu2XdTuYl6Pd6
LDkxM9YObBEK475YOn9TLiSCmXiwJYE4vg1OFXwq0FUQAypLPIrS9V/mSYd6Z7rSiJYBBySuB9Zj
1dzuCXmHl9lovXui+HDL67qJDNX6e3bQ4T4kAqZWjTV0Pxri4rhK2XJslX0mbWWewxgAeOSE1g20
kYolTOXvBr8I77HbMZZiO7bZ/Gepg0zRWY+GNFAf8G2PfKnhF9whveYhTJwMwojzMdP7usfgQzUg
lrIO6pawqMcp4FHsWgFScHeTT/rYC9S4mYjBPOVLX99BRYBUGVsZqJtWnDmCcm2XZHnG2NqNuCZH
I6zOoILMKMZguUvawt27rW/fEFTpsee0+yV2W2tdBlO9gwDcbAvdB+9YaRWYLYrhYz9JO0Is70jB
x26wS8eKSEs1WfhJfZw8E4yyL4MZ1Lemjln2h3btodgbWbVZchAFK5mNxa7IK/+NbCIiTt0mJ+AR
Qb2OY6c4LEa4/FBsx2+UPQ33ysGTXNlNOPaRkVc8051w6qKqHt0LO/ZmR/zIZwNg1cfCWhRXl2rO
U1YWd43nqtugn8lPtX0awp0K9iV6/mEKKgNafRyc6paoUEZHZ0dEt/yWV62P29SE7QuJbABJXpZ/
hm4pSU/6TX0waARumqzonv2++Vry0puurR0IwK4WRdTHenw3GwcLizWmcUigF+Y8XE0VtWlFbDjT
w4moJt3iOtvwjUuyU+JjMkK4z0OD3Yvx1m+qJFnOfjjU33wYj0c9Z0j2Ic/ANrX1bnGXeO0Eubqz
zLEnLp5zz24LnhrcBDpCptHo+G3uPkEmr/z+w3PYKxItr+b0M4WCwLQIEjVc2Kpim0SVs4XGeZ7d
Rlzk5A5PRO/Gb04ng7dkCPE+qmvIfT2bOiDq69LB98sIRaTaG56zHIXIwmRTeiM0cUtezByHwgjG
wiIPm9UrOeVkb7wyuSxiIUxTgFCkRBgf3JqhHfxWat479EfOdG6LdUEfeF4DnVuoTA8DWVxuTinG
fdbOeyue1NHqygYjnBIqt7NFJ18COxNLNLtiwGSaeYxYqEOcl5CFoqTXxqMsQnMLsYPvjYfCjgyZ
OjZaDh8NeyN2GGmxruh/fLZdIL8SyeFURlEyz6nfkM/xRTfvPdOOnxdX2O8gJ4xPrP3pJg6W5NGt
NN5gzcvOzhw+WZUcV2Jwu69x4wBfHYFX4F88sTCONyr26Hzn7YNnPzNJBJ6Q5vYaFzEnVflMcR5U
YGA8+ONMlMmvNOHEYOtowyPPoBbMPwocM4sT2hj4JFaFQxiwx15VtlNH4Sy/5YVIK0h5IDCHlBwF
PsweAqrYDt70Q2k73LGXx1jrRLjNIaZGeekdRV+6uJsj8xHcYQvAPYnAYBpUODmdzWwmS+qWu0Fb
77rhhVOCvDuxtACQyqXYOUrOX1oPFooYguScVeOn0Zj2qtUlWauRfLFE2N3gFs9H2S3FPjSRB8Q8
At1qOrAwqTK/5YpSD3t8njoshI7OUGM5hBKsxqT6G1PN2Q1dol1O6X8FsBqLd5kJWk3z7eTh16XO
7O1doB6UqMaArQmWL1wEHhB1fDdbPV1W6P/bQPU/VGfUm8ao9c7yZL0q2/BrRwNo2y2Nd1IN2oFO
zAO4+fvBNt5hNG3rOF1Yp4SXquyPpdG+TaW+pVh3BMjx1HTxmVsuglEh1cnr9GfWJs+Akh+gDe0a
VtMR0wzeQ1NOO50jUvrEvFHe+kh3ybAODct9YiZ9R4pYfCNqxMLKSLjJp+JQeJhgoTC32dCc5tSf
VlTWPsoxbFaiRNVeuQY7gmQahhdt6495lOBeBrFt/QL27xIuyYvZ9Ne4RRfkR4cM1oqpDqRypA0e
fjMSYcITJfSh0hu3fTKDcXikmhRu0l5+8e0k3TPHJY+6dhxeDWIQm3ka1X5kD3MzEI3ek/e7XuaL
eXRt6b96vVPtZNlS7QE31x1AnyCPTiQpotoP03lXkwrbwN7InZWGIXqjRpeySlrOD67wwu+m5y/G
0WgKBJ1VHvaBuROjmOyTCkgTkzBLocUXAnwMYIg2z94XRGfQLMwjUYekVJzR/oStukLVdDJyLVlh
ba0+SWuqKe609+3BNy4Y2b5ck1LLrjk4RFMPgNxNmoc4nYOI34Ikx0qOPS5A3hWLgVkIbERo0hUp
QJeabVHCaT+sa24v6ExXT2MhxvcG+cUgatSyx6iFe8qkni8tz7jnoI2Xs+G47JKlb2xw4D3zktFa
GTcqXNh2DGTIcdMgUFfWdXdikdX6kWkx3WbeYt2YVq63VtLlxzSf4jdYT4jcieNbD1bvqo3nduxE
Ej2a3yDve+5ZpeN1yxsqstap2/QvbTWydCgMKk2NZXcH1va8tOHRjUlrNuh0PBJCs5bP/mry1Fev
KMVagsnwV07a3LmdjnJrrA5VQxpV88g/CBq2kezt+GinLqJAzyY/GHDGfzo1P99vbByDiKrXHWLP
xrPJi3GH+1i+/vwrYVCKByYCeF9qPwt3vuvqvbDz5r0vFXswIm+oBAEdggnIPhl08+r16Mr7EuYc
TNmlpJdAZ2x/CsVNMWOjzPWVroRuXJQ01lZSpuHOoLpKXH7Kj55W1c4r3f6llooPIDNekfuIvu8R
Xu5cWViv5WDyrZPk5Xee5u7QudV8l0Ot3/6cQsAICU0saVkUji+fi0hW/Ni4bPvaq5dN0C5rweA1
7O2HofC79ZhfmwZSo4ogXnIzIOm0is0uXNfO6LaHPIYKwvlvauMmrJPmHfFPUvLIUBQDfQo7qn0r
qwgJn/PsIKpQJZrAT07C7aZolXlxrck91RnjD3rtIl7FOj/+PO8MsgjbMeMbsLUqngtCQfepgoVJ
PNG4/n5pE38aFeraymCbdV8M12NSDLhswLnv+a7mC9lvDhsiZeRYjT6LyqLUc5XiSGTqs09N7xZ2
V7Cua6m3nsMZoOATyFU4Xl+wyLwviQiNTZiSCmqKGj3fb4L1XPnma2nyI3nldAe/uv5prThalgd4
PWLY5XIeeaHNomnNrNvJMF8ZbuNk61zl4Y4BINZDarC8tnx01vVP4ckyRPypLQdRKeNssjUvms1G
/Y6USLaYx/n4pMRs3YTWFB/HNK7f49Qk+xWnXDoQCfky7QFvklQr2WWrfs/9Xh3oNhj2aunHwhzp
IsbWA5sDPmElaBGuYuKfrIDjqdpR/hQ37Fu6FxVeD29pFvlxoDpwHvtaPMDByFhp8YuLPk+/l7ps
3ttA8tYzuawjjLT4oJBcSxImRv+ulyRKTBQ51fJzIfGbEzffb4Pbj1Fq0XVrVPNRmUFIRykOdtQw
4qOp+HaUirnYZ7zSGCAWikUV7hSp+E1Se8vZRgI/N+UYv3Xki9xIe9o6FaS2buFPxUe3sPnNFTsf
d11xO9yZtov4gS3KfLHrWTBReb1xGxdJgQb6GAFGYU84hQNnia/h7ptZ844VSUkAL5Zruu7cmJpK
4W0H+mVvocORonJtPGo2BJ9+3PCBQ3U9BzuA0ZEPav8oE0HQMbAXvTd8JpsxvJZtX+Cl44/AY58c
scGYX/tazl/nMcCF6lmQgwbiIbNJWVbwZGyy9obkXHVJJzU8krkLvjejE3/Keg6Po5sWhEAmnkyO
nNrt4vpLsgorzoAxbOO3zHNdcmmd3cVrv0bgXheNrJd/yM//UdDh8f/fsRX/76ADOYJfhPo/5Rz+
d/H+7b0EWPlLyuHnj/x3yMEhk4AF62DYkXbA2P6/IQfyD1xAwgarK2jiQMX/V8iBKYsmfirKO2gM
dtH4R/8MOdjmfwlBfgwrx6Pl8B+GHP7sXnisUPktTHGt1P9uEmdWI5zedow9NwEnY4PLWTyETv/4
yzH5N3bXn80LrDail9ep2WaAY/pHP0FbfbfQDjT2gCSsR4iGZCLZaN+WE3Tsv7Esfwst4F14UKLt
a3YDdxR19o/vxXcBPWu046vKFd7y1BvPEA5ok2pun41Xyr8bMGBbf/54jDNmVqsJf5W7vXnlz/5C
spjzHuHB7+I9mZGY3l5bqxsargn9QTp7LunFKXw2EUHE1hzIpZI5B0+/8yilVLvWTYbIHUeHtfLM
bMMmk90+rGdubUvYmd8qCBN04cheEJ4Nd5NmalDpLaj48VwdSU2W90UOxLowOvVkKa86go5utuD1
5SVelLw4CaD0tZ1g8S0tmUaZ9AA6VV/eC/hMP2iM6+c0d5AGmuRsDovcTH5RRQNtxL1mhXPG+/aC
KM3s4V70Q/nJyr2+1faUPQk0WwZBxQUqKXs4SyLY8BCZ9mYdQ7zWrdgFo8kcCdT+jZVSjymU3Z98
S9UXMtEgq8gXvptFYuzx9eg7dca0bxeCdSv2pbEXBYaoP/qAGSWeLme6s5pdtdlOiItd4GzNXnRv
MjfCCak6RcYlVb2gRfdvoSvcpceXabKtX/loQFPMeR6ZKYT/lWmX1beh85u3jDXwSxbm4iEkQpdG
k9mH37MAnOcK7JdPD1osNUuOTM7bbgyIngJaSb/laRG4qAlOcWsWdGOYUZfUN9hUw2mhAoGHpIE1
x7KjQXVtMmcajcqhw3MLgOshnSUq1pwtD2ig3qa3zO4NdO24rWdTbYPRM67Kp1d+78oy3aVV+rF0
WbNOQAedyHUgHVraTctNz8FhZl1xbotSvzCCwLi3Qd7fIF8xfKufrZz612ga61xmsYmZZHxxPOke
Ysd0IHhU/cZeZH5jZsnwPek99S23lqzY6ER71cZgOOeRQ9BD2/Q+WlVEkzV1l+q6smDQzHfT5rGK
QHqKDTWv8jx5CnvWgi0PyZ3RsJHF7prxp6aKvY9jRuA/vZXfqFNmdA7pHpWAazGD7B3jM+Yv+1/t
GLU/5cFPdddrH+KpEDde2t/x/J4sclO+w6nN1YNoMjK3gkGMmTX+mEvf2Lqdoc7AjvU3dV2S8c26
3xqK3rcklcHBaKUesNvxvFTwAPpLbgZXvyKX2BehGZUnFt1fmA+oN1PoTV9QjoYoscJxu5TOfTUx
LNCOa7GXlN1GZ6UoIC4flSehKsTjQG7TG6BgMHYvYIbdStNUWOdJmbsbFl3oaEvRsnUMpmKZD4g6
zAOJUnqgJlobSc3nvJ/ABUJyGfop4UDU7Rrbvc8eHaB+iWJWXIZzMz36i0o3IRGXhN0P5Y7IiAFq
rVxsluuipKp206g9/3U2HPCpsIQEVbBg6s011tsSbPusl60DrFHB0ssnnTyMuXsFrTZyTC5e27EF
q8uumu4SqmSBvWqQ99NTGBsjUQgweu6baCgYMx2mio10M3UMq3jOhslwt1SpXP+7P9OigmsACfSY
LwyH6L7kJTAUks1hn7/hduZfwrGUu86suA3Xpc8ESZPVvh8vaMqxLeJlNQ0Yf1BdWClNepwGJAO2
Ra6yqYmJmIXSPLt7URps9RDHibGXOrQeRVonpKna6//tx178hdDA9OGJiooV24AG88G2D2h3vC/S
+gKVpXAOTW9WR9LG4UaVg0YnbmO0TFpx9al1HOqv/uizIff6mnG7kiJUEyqkNxO/AVQEwfI4Dr9S
RS6jVhnVF92DQEb3x3Vaj+NU3s+20/xwiMze8IvIZJsDijs1S1jqNSzIIt10oMMPgVmEt4Urvfei
pEsAUXUERN775b0x5T6ZAjiTCGTAPFMOhio/qXcXzzYK012RZx5AZF3WX5IyBdjQs4ywuHnk3sB1
W6x/Psf/ZxX4N9O2LZAGv6x4/rwKhPFd9e/9H5aBP3/mv5eB4X+xFPGgREK1FFCj/rUMJOvqWYzd
IGiJZkAckTXaP0eX2d5/uVewJJEd1mcOXum/loHEYFlRXtMZLKvA2wf/SdYVKfSPUQug+PzPvvLB
LPBz7u90KfjcwmnE4Byw/yBTuAygQr4ddxrB4VgkrbvnxsQwmnqalu8gX/wbjGTak4FlTQ91PQBp
6xvjvfALeotksC4aMOCjl9HWXXkNozKT3vEvaTH2D0s2yseyd2GrDOh/ZeJZX+smBv6Z+dmRtTJ6
E+l37oDZfjYC3BqZoW2s6JbqDzjGBoFQRm7yAM3FFyZU5UdKGtUp9u1iN9g9PSoMgtoVMgqLmFx/
VqZHC/OHeZclSNPSYHi2wOo8wi4FRsLAx9u6CYpdUwThDdP/RgRPbxb3s4F+6sscO5s5k+cFPCOj
gmu73QrfKnZWLZJXK5ThxTLyO2umNxcL65FCV40wQNuoaunLslhp7E97WSgqlQsLGlQpEXVlp2BG
WQ73dghztuPSaeoKOezcwmy+TxNvYnfQr1vZFbtqqPOn1sk8Qh+Fk+2acs724IZgqDoTbWx/sSJl
ieGlDmRM7SWd7gmv6Y9wmZZXqob2PQ7psgcc0F08vMl7UmI4ObSstvTAhxP1yvZbeTUyabz622ZE
9/KtnI+RzPPKyatiP1YT6JPcGb6jT61k52Ixhs2JUVYHB2TyZgDeDg24rta9G5/LvCkPRmAcaCgR
H2prFidj1+7adiSCQlGMMp+SQBScaQfyOD4IhhvdMWFGi21oZKiGtBSuQlA2nCCUZM/JIsM3v8WE
z2Aao3fwkG7GqX0MY0eesd7NM885iqc80eULRP3+JhvM4otTO82O7owIVxOE9b07F362ygvbvteL
L89J4ujt4vt071my+A9MNLKo96mWiaS9PV4pReZd2HGu1Iny4ijTTvExMDLtEjN/bw+Wxz6RHSl2
ZePRSg18+dpCx75USePe0/DR+zldaKEao30Sk3slbtbJLWzd/jHD2IigZRWH0hgOTRVfG/SVG1xE
24i3ivDnuU2cnOBl0eyzrKBlWNIo304OszyLZjqJdHI4Hdtub5iK/lai3tOB+gusidzaiCb23yGa
/HDbuTwkC0J6uZTuoW5jZ+sHyFqLX4ln28k/SHKiTxuJI978oHqsR1s/92RJ6CZW5n2demhwcxob
R7j/dOqvA64u6Wi5VjQBYH0HqJLd+UnOHGnHtsMPBJ50V438UKJl8RRIs4xG28AtGPPylCV8iQSY
0P0HWAgBeGF0+17RxmXbslK59ajq6pCIyTvWVKIqKIToPj6+jCyy/J7xHsWDGxd7b8FV82JdHWgj
0ZxpBmYXc7N8UzVxVR+S7JZudrtGFcMnr+bsgYe980PTdY7sPEsjfc1gU0HNX+GZzU9+1Rj3xAHq
iC/UB1Ob5oBr6FveGd28nQqvPbVsALIoDLeuyspd3EM+oedUQPK4H+N4fDUYawhI37buMxOmc8XI
jj4qJnO8VObYfdiKqidL7zWYBH9HPXzeYDcOKNq+HbwqZjA2ZGt1ISkmLTWY1yW51X2d74gSAW5b
EH6ibpy9a+sHDmvCDDVkzZ6qYT2gO4Xh+JTohV18kWPLFl0C7IHAIA2godSnmvrieSHztbEs4zUT
14wcdp69wWdkJeW1rNC7yosKQ76wzDUPhUmvrzbxHESW198KEMOnmATlvUs79tD37lxiOxnqXiqC
Qr5fRS5dzXcPktcuM93gzuy9UkUN5IPLVfdCdyx1gStReBtYQOFzyFPjokGAvbCVkzelHr+GWnl7
nog6opk4XvrEkZxKU3bTZwzOVhjsNyVZ0DuVxe05M6eWgqIsgFCUzabGN9laiNJrLdJm4/at/ZJP
pdh7eIibLg7qbTpn4of2k+E8MZDt3bHb68MF+tBrSnQJvdViwC3L+nBrYw7jHqY0qJdkigwrTu8s
i/UX4AKXGcvt/MUcOPRV6uo18nqz6WcRnALUCRLFRZ3e2n42caJZE7g+xyUvZw5Y4Ik97Co5q0Me
6uapGMCtWU22YYaEvstHrLFmZE4gI1tMDNrBqBxQJfPWa+vxYo2JOIZWkn+lxpevJ/bkRAF43Eou
8RNDyJo9GhMzMPK2C99yz5PrsprM1yJGmODORKZOifUiPPdOD5nx0Tg+M7cZQrQFENLfWrIqDq5j
gGuG30siZQqekimIt5bZml/SUdIyH314Hgsgma2d+t2lW9pvFbXdD1MP3P4HInnUSWeHOCjlzjVZ
JnBa17HYlSkobVewLaDw1hMDMvCBB3hdZS7NeySjjmd/liWPA2GrdpUNsHGiCjvoviXmsa9TLunV
3Ph5zuaqI5/nx0H7GQKSOYxFKtAKJuNGwqmB81PejWOV75U7vAEbQEeor53fgJ05hq33BrLn3YyH
TwI/bwzheqgs6qPA4LE87bY8dNSIN0wreRRt0hyb1PcfxyYXz3k2VR9oQPNLF/ODY+WhentyUVhc
TcKnGI5N27ej2pFsgvt0ZqlFv3QFT9h0N1LUyoEiINObWbg+xdt5CO5a1S7ea+/FnwOk0mBfjBNf
HPsKgXqDWhbFtbmDZ9/oXYlZcyYFZdRvDTdQ1l7huLbmON+2OaOGjoGRd5QHMwHXx85PVrJUx6GT
/huqefvV9OMku4vntDj5qWt1j1TJ03hX6LxgXwFoRoPwS5SbfQ/SuTee3DaeXeQaRtYgYIFUOpCM
tEkbmAucs7rajl7/wjZ0WnV0dNbMTUKFT5wXPPtp7+GcR0uphgt/c96GEJIj4EHY6M7NQKsMAcWo
3VUOyOoZnISxZy3yVOm02KRk1488QYDiGzKBRVdYUVJZy2Vkt3zp+DaPWiEZpXJ6v6LQj13oGave
MYadVc0LrfzrcouRYANjK+zuJCV21RaiLjNB6ljtgyuZCuaw3PUIq9ESO/elJpfAbPjkoB0GvICU
i49dKeRRmVDXrIIoAWi+GwQQ4EiJ334dbKZmU4hfdrIdJaXxPtzAd4s3nSzqzRQ7zcxQN6baq7iB
JsXXvB/MRqBziXLHkFHz0xliltFN3sAkWlERsL57QeUFL/0/Qi/DPyIwcQumQ+Gh/YzH/M8mrlJS
LX+ziRM+5dS/2sU9pPX3H//r0Bfv1fdfd3L//MF/buWYJ32Vyy0P5O9vWzn+iCSKY8K0ROm+7tb+
uZFzBKVFC3XY+4cHIP61kXN4OQflmFMS5vd/sokDzvvHTZwT8A8tWAaeUsIlMf9bs6UlndGVYVhj
RPXAgZa0xnwGBLZhGEXJXch9ncpxPBdGI7nJNq9F4hoHc/Ivoh6I03I15Oumd8p7RJrqrhjMZzc2
E7m6Mim2tYOtpgfDPnSMHIscePbbbEEDDHr/QgICJtFs3WXz1L2Hdnn2puJsG9MuVk28Vp0bMui0
dFfFOPAc6eQnBpu8lBzHqPUbiuoVxCPTCOiju2JaSZMVS2jeeRapwLCb3uuZuKObA9xxWLZ1Sn72
LAfXpc0UM78OLr49MwfIBwSRVJ9hXp3pLT1wGyN0B42LMQznYdF3TraczIS/1WWMNE3l+9IQOGI8
2oer8iOyy0fte6AI+m1dxIwWLVP7hUtxL7vAW12l4U1NVI6cY3CxlP2aj8W7b2praybTg9nl5+sR
QEkK1k5efGYMKIgYap1t7YI9oV3irA+Jn67GaYTjNz0E1cyGUHjJoSvCjynGwbRSZ0+I7pQPoj7o
opCRMSFqmwQMSGMcRQr3bM5nAtvLw9SwbrHzYzIX712bvdfavfip3Xkrz+k3Dh8IysNnrZY7p+C7
Wmy1BaBLhMTJj5rbEBJsWuIMo5uJmgPFlGSy5QAnGNtlphuWQcwiRfsjYSSXTWJcj2Vavg8Ws1TM
RTMIZ0Jqvb4XoTHm+bb6jk3YnRLTjgfMyQoSnqyjeWr82ojGPP20C/6aa8kzDM6T4MvZBzV0u0zy
CWtnedYxQ80K5QH/Cm1E6543GiU53DR0ACG62bFeGBHotDD/3fmRgsd6Xqopgv2o1nEt31kqhptC
zB9BrU+jSGSUpYyyyFv/Vc7mt6C1b0MIjpE3AfkQaq9hSu7beXzU6BtSNpC3OnufgJ1akdJGwCeS
uRoGffKAC26mie8ztLGSQgLVmxlRedWKEp20N5+Zj/kR2pNalTPRQ5UUR8sfH9FUHxlC8VkyATky
vVqth3J+hE0OrkUqEqrQezbaM9KIxSV6xfW4W5V3QUV6rdsqYy3mXiDV+lt1/Tk+54oh75yKtvcq
KYjsvZnT0bDmSyOM5isjpkIi0umyhiE4Mn+L066YkzhaWofIfqjGfesv47Gt3fHQl15wmEfDuM3T
paBf0ZS3FeUUuiDFSAKl7SNhFPaHsvqvCxNobqyAmgVnDSRTB9gFMMB1WLY2s7v19B7jnRsr6DNM
Csuctnpm4PNzORvIkNohFYePIiN2kRenyr92NuY5bILNnMJs17ZcN2rpNq0Di2Ld4XviRM5dcgxq
0gSe314KI72ryKhvJsN5hiGXwLhyXeZcuO9ztXQfFfhrrsosBanWrgJ/yVaMCvG2pSzB+MBsurOU
q0B+cPrrTHzUYPMQi0saAqMJTFJYW9uv+d7w7wBtcRq2sWWuZ2q8t3RNhx2Y9XgFj/vVN7zLINqJ
3G73CQrk5Hj58ZeHzr8xS383MNkzCiQ9VGGGSiDIXf/8FzdRZh5koSmv985oXOdptsxODOYLy/yz
juEn//W7/e5dXt+NBjTRCEwfWLW/Vb2IOAyVhxawT7jU15VFiKmA2eHB2Pibd7qavL+2uXgn23aD
q9lsUtv/+fT65XNNvj/bWdzUe6Hy9/CaM7rejjNrQkvCraoP/Je5/etP93vX8+d7MqCZwiN9S/79
x2OZ2IzqDeha7BflpuwJx0daMIxltp09tgWUXj5vUehT13N3++u3tq9G858+L/R80/cRQ0BU/PG9
G6YJAf8Jqn1fdvY6q8uA9A6UUG4XJ/hj+d4M548Jzto2n0amzI09120IHLbDXUo95jtW+oRdzFPX
dvdhSGUrG7oNDYPT5HH7ho/QRDkVlrbOzpXXbUt3fJjLhExuWq692bkMJOgihmpgn7h185a4rhc5
AbeHv/6k/+YUApNgCiq71xLf72VWUUim7kBa3Kei3zI36s4M9V2pofb9zfv8uyPqWFR3fZfh4LSu
/3hEw4n9LX/IuRpi3hBiv1ssyYhy+EGryguzdR/kZ5VcHfFxufOVWd4DUpCRo5PPduS+fF2qZNeq
kyXmEwMWkdym4ZFM5cXuxl0acLsH+FZGSZJ6O2JJ82viimXHwIOG+VuLPA1m1z8A53ueOx77g5DO
UckARctT9cmp5GcsXQjnKIzsjYJ6NxvZZ1wzJZqOnVaQYYAl79PF3acpg7qSUjN+tplPOYWISAz6
DhGIPbPgtcPA+Nq5+UK8jTXWXx/If3OHIfQRhD6IBZ+xqb9d8zRr69Yx7GqvJ0Y3spyYubORo/dW
BhMK/vq9WGH/6SrAxHD4tnzI0L9TNDqxSL+gdrOH0vbg9PJY1n93w/x5Jf12pVGIFw6Ff0uwh7z+
Dr/cWWTa5lDpzWpfh2Oz7eUsIifWH9c7vdTAzhRxs1w4hFzEBZ5auvEr6Gxz/ILF8I2QFs2sEvEx
YHTQfsx4iMOSp+e+/B/2zmy5bSzr0q9S0fdwADgYI/rviCYIkqIkarQs+wYhT5jnAxwAT98f6HS1
rMxKR91nXlRUpkQRJHCmvdf6FqmLRvx9IbYhdKM0PxTCWTaZLVBq6Et/VYAGpPf/3pP8Z4f85wuL
fmRQ2OxbUKjgnfAJGzY7c5W2IoUYpgaJr5l+tysewTbNr9HMwx+mEe45GRtUQ7H7NShFVAnGIV3e
AyNMgEktl7+5J38xYrkX/pmVgqn/bLx99YUhOlvb5FghjIKDwpiUyDUlBVRTy/nMqNDWEn+2LWbv
VNoO2a59pyOABhRMgroX5agDnIro1WjhPO4YNeZD/RnZtNh6urts8pE45MEF2BrZp4T4363dMRPB
W66JPJyfCGX/Qq90k7rpA5RtdlXwFYNOQyyf6E8zG7FNA3gMPLja+426j21n2ABGcTZWw8TXOyPW
XPRK2xK7xN60lydA0ONvLPp/MUhYM9Z/SM3k9Gb++lCpGE26VGN1wHSDgoDjh6u4HEtHR9nEv7kj
kCr+PE5w5NPkg2JhQpR4MyZbS8zCtIbq0Jl9FZ5bztCwjohWDr7B/VmwuW+WmQPSuBbTsowdYFxc
w1ID9lhHzqau/AYL5tiGPloZquXAIavZ+9znxpU2ejekWPZB4rPbn6pabEXTfwG5dT8V82WJCJ3i
Pdx0kb/gVmGXqsCgLfp1O2CTnWpC7FMZjpKYQMktPR8vF2sS29TmFzHvHB1tBac1atw10QC2bwHq
NXnT7fkQRPm93iqZ18dqUI+p5CDp5aie0AehzFwUqRQxwDXLp7kwPpq5cYtmlVIQuzXDHbZplc/b
9f9oJf8lGtcHshnGnWF1fbgOo36y0f6qR3wYHCBsOoSe02hB0bJboiMPOS1Hl9nw251mP7cZ4cGV
RErg29OXbm2jDXzBWZFep4IzC54UlozCes6S8V6hz8NNh06hKrFWZselhBDbxQxgKYsjh+J9GbGy
gNLkwWR0OEpeF4b9KelVdcwN+zT241aY3RysByNMXOletV1Nqdg+FdJ6NjskDH8/vJ2/GN7sdWzb
122HJ+otK6CYRUY71y4PvYtOpR/ve511b+SYFdkM63X/dT5q19I3diDYWQ/XMV8lcjevXu0242Xk
CqFfrrLQz33Aa51wt4WMIViaXhX60zAfwK3gRktxTiEVTsO2KuIv+KD966YDOrrErItySfwrwpzZ
5btobTTmmEzOT8hioaV3pEY7ejoEUwyklxSo0xBzMGQ9TETNDYnZZrvZ8IjtlAxpU953HkdSfyiu
Ed3cW7jQ9jXl1hB7hkB1vVwim3/MQIluS1DpG7uevzg9PsCukffkM2UHAlFPeMwcDpnDo3Cm23U3
L92f6+s/MonfVNiYKZm2/s1B+ZNMgqap7NIv8l/1938RrTqUn9NflLM/Xv+zzua889fMVICaCCO9
tTj2Ew/muu8M2E2cISAY+4a1qil+Sia8dysyZJVFIKjlXvKjn8pZ8GB4NqGKeI7tmiY/+j//G0hb
/K3+41TWv/n3f4FTuAWCKPv/+V/n+f/1pgPCmE2tDQAQGlNHrJ/89aZjJiLEoLmrH4itC8r4OyLG
mwlZfOYRs6yqQ5nqR/RAoR8Nz0ZOaBl86ldf3h+X9PoS/LdL1HoJEPcQu/KZOcW92Q/XSIQbz1ut
/d0M9tp7SNEjbBaUGORa6GqbaQQZWQVMeWwwe5cteqjMj9Zo0vzc0u9E7rkQVVozq/vsd1zj1K7n
DsseN3SlttqIc01vvlh0+tIa3VRFXST/lPUmjUdIuZZFcW1+3xOsnJac4DBA2CQC1XKFrObOVauP
1bxZdFkPRCT0Ait/PgSzqJ5mjxoeT8OB7fyGGt4GMe9lPCgXqcdyZ0k+gFd4G2JArpmwvI1ANRr2
+RW1/rsiqYZwAs1tajSIHP+jIbSwj90XWqFaWGZQZR1Slx3iBFpCt5IkHOpiO04lZqn8ftKixww7
WJj35GTK5hM9CX0PAf427l0Oo9XnhYVJZnmAFazYOwuXoZjpYctUX0pIoXvw/PTYdfWlImEqdob+
quoVhU2d2qPT82bLjoScm3hllJ/v9z/Tym+mFYOe6quR8adp5f926VJXv8wkP17yx0xi6D44QYYK
jDIB0m6VhP8BGqQmD4TQcn4EIyLLYpf3cyZx0eDzKkrqTDX8hGv4OZMY75iRVtAgZQX4cf+V9so0
3xQpQG3aXNcq4kKEZf0pmrFs4ctOuaNIKccX1jqAjWVZcFq1nVq/hIDgmWUAi0Uuwz4nhrvUP5D/
BSc0r8AIPpqlJZduY9AaMMOiI4ZLZQgXq7ZhQnDoyTvUcbMqNYagUROBCJZQRPchcp0PmaYU1UdQ
tpyALqCSl/2IoABesGyuq2LOKoSMKWJi32uqK5tQwCOS9hGzaYo/Z7awk2WiBWKjOc9aX497VY8u
bP7J39IJb66yEgxqmU1oEm07Nx/BWtByTBNEoxufgjgCsm70EYS0rUKysCCZd1jS7xeg8i80zlBj
MjuP1ylAXEofiUQP2o1DCkFHxDrSqAlH/jR2BY4fv0ZUUrJtp3wqxyzo6UvuyaICJOw0s+QUmI9M
RAVH7aS08kMTdWqXLR0HFtj7/GEw1dEEtTQab0w7qj5KNRv3CpP5uKcQKbdJ36PTjQkiQdccQ/FB
d9BtIVKMz7Kjfh0tdA8CdBfNdIG1D5dQ1Nl8UAD2g/kcFbh8lI1yrDedjkiVfAyduGmNTW90V6qu
jTUQjXw7nQy+ZpPmyr4Aueg++XRZrkyp/H6fUlqVu4TTWAE9xLC2miAe86518tBEgFruhSyiwAHB
wTEhk0ynnHA13AXEYlEvsrp6qw8IGEj5KA9k54LIi2nI7EylVKhkti5k5hivxXGOOWQ6NJisoVth
fUr1l4VU1F1uMxp3q7Q9JAh4fik5Q6Ha6kp7P9RT84DBO7nMHVk8ox1x8A6OSCBYaiT97STWt2YH
9wXUxXYwE9qmSQ2ZAaQtJV3dmIwxjGNgM/NIWAgSA/9mslsip6JuCAbIvEcgSJO7qUWZPziFWH39
yYAUPdPqC+JbzQtZknfG6h99YjR0SLkwjn6OytFAP9PLMd/HsjUfI5R2F6or3Z1ZwKVGdxX1D5C3
v0BK1Fb0y7KNvA6uNiMA4JbbiJIgrglHWUyD76p0CuuYJ7b3cd257Ec8vdA++sUwtjZdh02POlls
+6h9JGOuO7WevnwuZBltiaafn4ATlYdoQRYdaJruU6nW0KeMjdbfzKDXTq2dgWGQNdLJjTkCcLB7
Ti8GDsD3TtzKDdAFfK2w+z9IZP9Q0GVU3OeIN4N+IZ5rlOVe1oimOjeyEE/jv7+zk5Z1V07C39WV
xZnLsyMjumzW7ILBls1NV0b+rnf04hsF0fkCt0lNsZ6wknGafUAx8kump9ZWzEoFUJWsQ1b4PtEm
5gsYsA9El+NyA9M0bf3RdCGGAcHmPgLyacntc2gLEWnE25JcPszdj2LWP6vib1ZFqmns9/7zZjuo
q+rbF5l+GeTrZvaPl/3cYxvv1rVthRCyhV032f9eGV3xjtIgVXpWP2vtZ7Nqvepm23QnmDB+ao9/
royW/o6tt2N7wqZzgdD5v0LwWmeA8+tNNoBGwQaMPovhgvZ8W1qm+EoTvk7HQ02DbWsmpGUkS+UH
tpTPs5N/9nTUuk29yBD6rR+ghu830zTnR8+AYqBL79EbAQlohcyvYbtdjd4aMMWpz2w7wZ5NQ0uU
Ma4hDDKSkNOxOJb6FvGP2CRe6+8aX6Mv5wz01XzzrolGfctSRHPd8vLQaN1pE1Or2aABGQN2j7wn
cqltlvfPK5dzsME1tA31E8fOPjswJrB68+u5gbyHlbK7aMbu2fCSJljsURCIZrOFjdwnIPf3mTA+
jx1v79i06mtaubHEN0P8beA65p1BY2NjVnwep5lIdOvaZ8fI/I1cXUtngG4VrwVnEm+2o+ZedJ13
QQK0DKOer2b0ozCW1M0XQDFmrk0bx+GrPJvT9ZY/Wox8BRauHj4CX4PuXZRp32+jjt8aoSwBNsKr
nZDjtBkSsz5kwBromqMHclqHn+bWnfIGKAG8MrNwYaQ+dNLFXHWhM19BAzw1tKWx3MV1cefPxRgW
PW9ZQMe/tC3K4JUSHDRa7PGicfKtvsTv8fAjoVxdtoiLvs9VWx9a0REFFs0o4vKZydenCBEVmsH3
4D9ygJKhqIom6HUiKFbG/M6SnrepAUYiAvD7R3K8cux1iHsJOVl2hJcsVPx4OETPmyrbvfAM7fH8
kKTwtLazBfOqcXkOjFncQe6gcKn7j8ozADzDHAhoS9+NKRcVZ7l1gfDV3xkZoR81mX1H15cmc/36
FEl+lx3mKe0NJsyaQ5U7JlkAamxNauHBYjPWBKVtn3iev08+CQyUXrwNBvHPVPe59wv/lkX2hAxQ
q6iveUSZjHCfypJvqTfQ+JouNnigfn7Q9d3z+X6XMfkVIyrPQCo+b5zwyABr59a3HNsGxyuOOkVv
BjlPNdIkYC08nZ7Lo1KvY4ElaH4P7FdsHI8MHYMLYeSh6Wjy9DTwdbGHeZwX7rxqGSeui31dYWCB
S8PooHP+7NI6DujqCgYcD5PHaDx/GVXDoFAav9rk5ecSc2QY6W57LMzeDq2Ih7bI4RLMaKPvybZo
ApON7kbhLA2EbJrdUppm2OW1vi07i69Ux0au4qS/9HoqyzgGjCvRwops5WKGOQmVAcrnq1RloIIG
zP7QQ2lRKwh1nslAJbSDoM0RYRoSuyLUGSdY/dK7MbFP5+ElsmU56Aaww8li/zmw49sQeFxv9JLb
bSU+0gwM3vsJSV5IWhfDMPfq4HxvNRrnGy2qrpyRGLLY4BGgN+0HZHbS01uf8oW2+q6mkrZHBZuH
4Iv8HRvDYqs0HufzA7A+4Qzxu9RaiNKcmcb8kfFtwQg7nG+zHAg0lZCHaPKY1G/Bjrw0qa0dzsxM
CBHUQQdDO0SUXYPMTj+jQ+QWGPl35NzobrAYhbrGaC4FrG9wCrj2u6G6clN9OtmTvfdU9lmL03mj
uaq6inIzD9H7pcGw6NohthmniFKMqxk4+s51eMiqUlRXGnqAYKmYvoiowVfD5GDAFUona+8nBQZ+
beKPGZC/8SY7AX08se06u0dt0cPAotMCV5m26JSWOk5TW4RagdbDjQ0mN8Wt01ykNNFg3iXC9/aL
Uc37RjKZNNY4BjhVqR+PXIIaIH8xROpD6TGDlS5du/PcZPqTGZ4HLVl0I9J47ZG/ndzaHY9EZ1t3
5rzadyPN29jIzVl2qILP7UTvCfljkNekeiStXl1NjjWdBhcUl0XkB4GPvPP6XTs+jL685E8OwDJ2
VsUG3pok2BDPZgpc9cJg4aJbE3XqlvSpYu9F7ffW5T+XQxYy6MGnpMwnllakO6Prvng6wWjVqoyo
W/epXLUSOaIJTQ0nd1VRCCyzxzmdKP9rRV8YWBZnUpZzhc2u+iHTKJZPRFiVI4oL8GSh763l3WXp
ss9mVk9bKkI+llfdfLRjCIq9p5rseiZY65gqnVtIrB7qECLyrCHMdPaOCdiS2yS2HCzRaClxlnQ0
u7Ngzsl3Zl9JOR71d4Mcp221I22DF1K06q+Yt79YqU7NKBZT/h3RjrZwJNaIWAkYGOpAOk69I4Jt
AirUaXC5moxUzzJDLrGNWYq2YG2jax9MrrYrRKX6U24mnsue2erLg5wXqT3PMTiIhOZ6cRUlvpDw
hgoDKdpMmM/JHh0TwROWPe2+Gtg+JK7z+Gor9helu7Uy92ZfY60QZrz98CUoSv5aPCzoRC4WFvGD
m86Iapfke5qzuIjKexy6WvBYMeqslCf979/3bcWQ/RR2Q4wHJpmbwK/fFC19gJnIgJrhAFVknewY
gyLNv1YKpcnU5N///t3+1IdY342erGNaBrXctz2tRcVkFi3VcChmHpB1JwALR0NKhif1/E7/HAJ+
cwigx8O+/G8OAS8F+8Ku+rXO/uNVP6tjlMAMEjho0pvm2YD47zMALfV3VMB02vfQCSi007R8dQag
BM9TxK31GVE84T+rY+Y7W6yRHnCqz7Wz/+oM8LYxqtuQFVDbeg6PK1CHtRT4us6OeYNs5AFkEftB
PxwVjWEKAICog9xV4x1e+fmYTWj+Q13PJfYfa3yfWz1Wg96v2g+vvr2/GLcG4I3XA3e9GvS9prtm
DKwCrbWN+6pzjnO4yf1kGDlAVMYpzrE5bga3JlhzGlkK0HZaw0eX03y66UpPtkEL5xAkxNK7FhwI
t/rqS6nf8DcSlGnQit+z5feM/ezY0TdjRsq3+/srPgssXk015ytmEK4yL45z1BjfXHFKRKjjz/Ik
Jg7l6IKW4v1ooTzfYTlCiT/Ok5FtUywV7DmcmUJJros9eogZLd5Yy694AnojSLUGJr1Ma1IJy0Qn
sx51SgynJ0tu8wEWKEGDMP503X/qk/YyL5RNZ67XnBV9NZa/gYP/+TaQNUTIA4quVYn9VlUCdS0m
trroT/Rx/Sd4+WCqLKZ5HFQcBG+xi/oPTWQUz3//Zb6Z0BD7o+ViDoX7C3kFdMuv36WtT7EFnq46
Vd5inIw8GU5V3wUp+XtPf/9ObxaI8zuhOgAvRgKOT07Jr+/UUFpbWqpjJ6/RrZdW1fhAI+nN5iZv
klBvh2IJhD6zn8yErcrfPTTrQ/H6oeFTcuqmtcUETn/p7du7rkiJVYIgsgI5X8oMoWVerNdgL2Uf
EsRX0wLh1u9V0Z6dobX7DSJsf6FYYtj2iE5nL5uRsg0SsnwvusYE7eDN87dGG5utri2lG1CxtboD
Ha5l+FET+qVZ97oz9pbIwtfnrVogtGI+tmr8079+fboz2JVtR9q1MUTlS9rJPt5g05UYqvDiVvER
7Hf+Ofb85mpa2mTn1CDCA/xf7ncww0sNhRu6uFVn47eUzvfX0cYL9BudJxKot98yzXkeIkzhzK2M
zlXv9moycSB36l0ixTVl3Sbyva30k2U/nQt1kh530E2tfjeWsz1siP3F/gcyqze7Zl+s9b68aMv7
prBLpCmFij/Ajq3JHUGW3FA1fU9evbeNQGuDZFmLiakUFBajrK9Oaq02tmvdMQZzwZbwXI40EQId
bEq392YW3+IhEhPeQeS3aCUe5bmo6az1TSOdTeYGa1iWDayq7KpYa6EUua1jstZHl3OpVOkJaXI8
dClW4LWYqta6Kvg3bbtk05emb+XDoGuUX1UpXXgH7YCX2DQf28RQ+T5yNYq2OBKiz5xDKOWmVat9
Gtb6btP0RPXVVXNhkMHyFSqZw7hfa8LpuTw8rpXibq0Z435q9gat0xtyu6eQ7Lh2Z5zLzAXlqzgY
VewBBl4r0WUvqEk3/g1OV8rUhlHLA0uNibx8rWN70i2ewbQmgM385sEWknq3n0EpxeW4vHhO3YW9
PlFf4JAX7zTC7V6IuFbf+3MRfTkX1KtzcX1a6+xirbjP5+J7t9bh4eKUh4p6O93LtUxPgZ6SfXYu
37sRjVH3XNS31vo+7FtK/R1nhthay/9q7QSk56ZAdm4QiHOzYBLudOUQ5FlEd4NqZVluSEUndP5r
EiVoDD/2SpvWEE+ofXZefzHnMpOiI1N4GBr9JHPJHpuQ2HbZj/4AtL7s0MhvMrOoH3QXH0g2C7HW
5bHZE4yOmpXbVa7d7wiZawDaR7Whk4OeD7pCGtENRyLHrQ/57KpkO09QAq+cnnNZvFER7k3FsdHW
dqjhswjAuCWcOGhxKvPACbq1O2ilnb8h/I7o0xByqAN+w8dXA1OaTkSAMwN3f+IPKsKu6xbgcSJ2
BTt8eOUSeIvNjFmZWNiDMumg9Y89h5fbPtXKMqzj1PuuDSMH2y1QU7lPLW/wTjZl6+hYCVe6dhZU
U98u86GnP9MlYRMnbkktbVxauh99le7mwinng973nLcpXKI7dTGKFfsubeF1c1vND1pTLsYWUUPO
sS4vde2GmHKNCoqsqg8ZdZvyQnS+pOSQSOeeIooQO3obpnGZqKSnrucm9MD2FOGa6oHFWBxJGDTz
3YC2qQprSfEsJBJhwSKczY26Lr2ZR1tjqHTbyDCGY0fdttgSTgHHlTM0tzN1e/Yn8IDF8g0Yk48n
mwsoqfVjASA7imI/kX75SjSmJrCFxBrhAopy0ilV1/i3WaQyKxBpmy0EgmaLdgkOytoZDaBvLtd3
m9CYk6W+SFJDxWHuWwl9AX5vs7ITwEy1sWg5iaQoduSUInolN3NGlcA4Mk/UBdIl3XgjctXHuVDm
cHIaH1tDRb7ktT1ULEk07nNe4BNmLXZRmhjVR9IVquTYUjSZdjTnl/TSkLF8tDLTfrGnaOX1Ub0T
u6GawC/0zkJDkaDgrNwWos37gIjGMDXS9mOhFDuLLM7Gh9521OemS5CIuiqOQi+3dZMI6oi/Yxd1
Nu2qbjROZMAL666XtvFoSJK+NwqrqAefYXbxe5tllgKhNU1oFC61m5tUc33A4+36cGZZ2+/dogd5
NM2UKQO9XTukiaq4sLpn0r1kBfOfMODzdJfMkt0WCeNE76v3I/M2Q+CQ3yPP8q2LCZb3cC0nuW4+
kancoopDKlVjiFYXdb0sQJxMIiVgd7rrh18vXTE/cV0EvJ4sGzzz3dBio4f9XOdL4OcjQ6cpMLve
VZ3LkO8GdgUxP2NONWWV3LSGNSOFE02ic7vBAw3XJTWmHjfX0E67SUfPE84EuqyTBoMp4BMxgUAQ
XvfJsiqfIphuR+L1Uo+yo53zXMyx86Iqsrg3UwcvS8hJ7y9jtrkZjfEqzx48Vot9X+loV/y4/Whx
8m1hKyepeazBQg+XEWSgcTt3bqvY4M5i32DfyDF2tvOXvMjtW4iWxCu3AB3zD4oGcn8oIyLQZ9I/
mEOwYILsdOiuY6Cbk34HQs7/oOlRCee5ianIWExzc6eS+7SW/SWFicze2qh+Y6Y9rDvIa03/CcPZ
GONNqhgmixYJ/8KqaqP9VjIhz3QreKRCtc7YYWYTdL6bMACHLDKqvTSA/DrUjQo5stKKUWfr3Waf
On/0H7WZbfpx8WVnfJU9wcabEuXUeJEqKsjhVBrJElgKhOVFw23ByE5w6m6px1Fek+VFqPcqCvTc
/mCV0wjjRUGsCnLd6BdwKHld4yuYrCtNEpwdJm1VjmvwV5MEnt2XySM7kf4rCUhMI0yd/bjJUT2i
FVCj17IKzO0D5BgjfTZqvOAjAmItn99TidPgNZMi0tHiJa/2qEWN+kxvWBuDwqXqfpHSsrrDiRwt
+25o+zRMl7Xln5oyE7cTrmX7VDoN0I6WSrpzbeGam9AVZaoPqZ9y15Dswp3pFrdk7gCJHBqTmKDb
FpCT9ovX8vQTgxK725lcnh41ae+0H5Q9G48YxnjWWOn8J571sr+tIG0ywZqNn+28MnGQaA8fTfzk
HsTnfHTf22aFdkHZsbSurajwxvuWoESMijFPdNikgrvJwYEefiqQwF65XZOIW3PSC+cimtbc93Sa
kGLlndYQ4tNHzBk0hwdkpOBrOEb6ebzrEy8nb2PS9Yu5tRj3M5WlFGVB4v6QPf9TSflNJQWLkPPq
iPYnkRE71bp7+Vr/0ks9v+ZnHUXH5GuBKcHJy5GJZur/r6OsAiSYSnAmMebSVeUg8LOOYrzTYYCu
RQ7OAJRgXqmMEEDizEKtiJRX4NXw/xu9ovX2SOet6YycNMjRwuuF9v/XwwZJSo0eaazPCAbajKYU
Osl5eEZ+Y1XdMdNLF/RCjkopQSrYU3+0rwQzoArjkuq1izOmnq0mPq7B87m4rjTOyA6Vf8nIzVa9
Xpf2+yHP5BTtcy+10/TKjtVIU2nhv0bDIWLY+dZ7QvdUu6CjGcphSq6MsbRXM6nyXI2Wq8YcNdJ2
Ko+CCgBzkVC4RrHj0Xn9aFZdJIPakV0zP2QtggsRelas3DvABUPi36So1JX0GYYbSvpaGbBDEBWH
mG7RZtCQEPOC2K7ZVf4jQvgBtP3NqKHAx2P+n+uP22/Fi3rpvr0eNT9e81OBAOmWhxGNOhRa54fM
4A9tnmsjTnDREvyQ+K4j46c0z39H6Zxx5EPGYtOwyhZ+Fh+B6lowzHSHkFVvZdr+N4PG8N9azlYJ
PZw1SzfA+P5FEmFGT9ZY/PYwO3PyjAqsarZOI1CLTUD3gsntSrlr2vm2qM1FBUVCU5e61Rqu1uwA
nVX0vMViPEcE1EFDr9hIs7qpb5N01jhzGr5sIBG/x/K28jSNTVXxydI6WgHohHZVjOhrFnocwlpk
sPElpoeInvBDJmm4TYCBTkVmQ8XwcCQdXBZVstKzsjvi1MtpSdJc1EgBAJqBG4/NfXc5tbThnFJA
vJrsbK+4OHODaby5cJc0uqi1Tt5XfmwdIat9ytxWe06Lkv5XW+G+aaeKU68Zc/qhVd94fXOzTDQp
yqm/G734q63lfMiIT2ok5p1lzvnO91m4ZlsggEZ9sNfj/HsDpAsLObT/baUj3cByRxB6ix+6XXj3
ZDTvHDGt9iB5LWsakYNJk9PwHoFtXhuRX2GCrh6YRAhKpgkF76givgQ0J/9TXuFrurK85jkqcaQs
hpxAUcafaPBfrBidzcr+wgH4qbXpPbt1/UBIzfIxL2jPNiJJtrnXDLthpXunKUgj13+cRBRGLjWA
PHLWS2g3js2fBrUu9u7i6jci17Qd4jIYjL1fPNWISZ7YcNCTXZUHLaetHfvHCSWjZGuql98xJdxS
c19IcdeO0prbl9oyukfgkuMmSdkEBySDsYkxm1vKqIfIW9gP27K9IYG+e7Zy79Hp03pfT5hJDI6x
V06Uu+Hi+sbBbx0vRA75vlgarcXUo96ThMWsXda9S4u0h/qLIv2LprddFbitLu4kht9TmVJ2ASqU
EFlUE3IdIrN+EJSjQ9Gh6NuatbjvC4lKzIuACYuEHSkjB/P+mG6Tgq3bWE6tvyeaGipP3BgGDcq5
3mSGTWQjSNv6ZBrTcBlDjMI4hg/nPRvn9NIqHf2TxQff9rCKgzLNzBQVHVvPneFRw4HmN+uXaobe
elGDlUJGmsmZIAB7Ia2ZOmT0ffZddU3IBq7luKJVXgCrQQ5bkJGGGvzhPH39sz36zURPCclgR/Gf
Z/qHNYP9X8FLR/LLr1rsP176c8L33pFKrWPMIOQG0CCz+h/zvSfeCRu7NJYlZv3zT37O9/Y7U7d5
UkxKI9aP/dPP+X7ddK1B8XiXsWIIFGRvTBx/Z+qwz+G/rwrfa4r1auug7M51YGd50y0ZUjOvuiyt
DxPkV0UUBBsQpNKpD4YZM6dT4dELqjjz7nx29sw4aZWeFDkQHC6IwNh2YuAQEaXig0MI4G0NgfZh
hPH0idRs8OOLUGC61GIfmAQ5aHDQsS/T1Xnv5lVNRBA68JIY6SnrNwniO3GFhTs55UZNgxZdgDgO
S1u0YYv+k5CcecbAmxMnPm2XMau+9yWrBnKe2drlWm/dJKCDb/OERYFU35Ekm1YTVEbnqtxwCyos
HoKC0gWJOpzg6tm5NrUuanCqReJioJ5yVIsnLjDE6VU4UXn7qJdc1LYtI/mNd4GV2FnIcQhvqOC0
eM1Kr3WdYg4JUxcXU4QrPUALXOchQdIgNnQ6YGAdmQJTbvjBRrx061Q2Z1+Dxefr4tiY62Cm9R8a
gND8Xa7sg9UQgQLJLL/3cxDuEQjfGzVE1WPTE9Um+26cWdWmmJiyAYAG5Q6XtnZRFkaEphjsI2XJ
xrvj3Aj23Gn4ItHBROVGFynLo5VN7h31n+aTEXvebVRgUmVt73RjG/muVW39QtU7lzwfnIruxdSU
zU1O3fnW7kkOvcqo6x96vr8dKEb/qnDSdr8kibpKWCd3E50vQsfsqn4wjNa707CIY0CHF+zPnn0o
DeyG2AeNx4ic14t05u4g6KB6Q0vxJifFSHtYrHIOHTczjlaP+rYt8oFiL3RzUgS1UvKZDbGD+t1+
VlgTPwKYND80+myJwIdq4gR2bPdfDa1kVYDLvHoLZv9uonoJUNDyH7AfxneTWKYYT18HPgQZ4ifY
LH3Pjl6zza1MNPXiLbmHLMnwr5pGuPGOqjNLyoSp4BC56KkuhmHGJ59Gg3ZlwotWAfWHMhT65GEU
6oWfyQvqOTaxjKoZ7l2qtvlVIib/tvE0Q2wMoB/vQX1Z10mv6YSgisLS9I2XZeiHAsfoFrGPWQj8
CBJ7phqOHXwR3WFGnOh9bEfWdU36qg2SxhER90djM2D5YmhVuJ6LdjEp9CZHECAl8iidZoBv2LZz
+sFsel8ebf7pUIGZ+jOsNO1hVh30kzy6dktKHuko+w9JW57Q7sRX2NpS/wtVmmw0N6ZAaqMd41In
T9Y1C/29LfR0ly7wXtnaLGHUsQfinMQWTOjFBQcf9ZRK1jjNT+rrPkvasMeemA1GAqZ7teC7Gd12
KimJenKQzjgHhrf2WMUi2tddh9FjsAUVZt3DL8Bq2VJInmg4SLNn/1VxDQd8D9OwGQdz2CL6ni41
T88ugC3a29mv7uuFfMKsx6g2Gn3gA8E7qjQbQndCXGtJMtraGpaSZmlf7YWZBn5g0FKJmTwj28+p
aRCzLN1TP08PciFhGA7c3pOZ/YQMaQYrNQzYlIf6Rnn6Pc41E9oTlAM0XwkJUBCDxyLitNg48S6q
UPSQTXCpY1L5ls3uSV+Is2q7XB0m1RYPlYNvORvrHs0QyapW0Y+3NPTEriWSdqPSZN5bznJKW2+m
I0ZYYZJASCVbHQK2xqvQshMS23V1w7Zu+UiiPBScwr1Zmu5aqhzJp8l+PRd1h8WAaNnM0fTrriMm
yOlX+1lff/aZbSE2Gl6YRnO0qztJIyCy+6A2zPawkCQUFOOoHYk1JXKumEHQuvGnOjX7bWxgas/d
udqaRCJuClKoaNG1hCOUsXwPykPyYChtH3fT96Fziv2cZHMoO2U8joYZfRK5TTjGFCUWGWmkuMIl
N/WLgdSI/CBKkoOqliOC7yMR3jRxTXLEkFtHL8LfQmKSezc0cNOJ9Kq3ZxeOtK2Sp8JZ3BN45QoR
aL6kWei1qbz3+zZ68qn2hoKKb8jam5wW3wPvWFP83SxTmj83tFR2xgAnIUpNb1f20t/Xy9h8bFSk
fwCSS07YOAD7V9VCf9ysL2d8dodSlN6d4AfXvTNpN1ASnty4XfMO/XbYkXTonP4fe2e2HLdyZdEv
Qgfm4bXmKs4zxReEJJKYx0QCSHx9r6QdtkTJUrif++XGta9UKKCAxMlz9l67t2MLuSu9auvkzXly
HhVVGFHMed26HDJJ4p+NIXiFrnjZQDxWyKPIDhzpHl86MQmlS5XChzZa0jOChnyhAFTkyejRIpO8
JledIY3HoTXFE3dc3ZFYObVnptPfEmra3MBxMi+dvKg34cCVliW3gTvtzNkW61nzuGwbKNAoXOPY
sw14cwCkvZE2zgQndZgsjUOM/a93fXWqEd8765xiFQ9KZj0QATneogMNX+dQsmmKuvC8i+0XI5Lv
7C6SZ99G7Guo2lwL13uoXc/QQb7FmtQNUNMW69yiuvgh6V2QmvlL7Mvvod15+6Vxh9VCaCeDF/Ws
RhVtBjagUFj7ryQdF6vRMY9FOhfb3rLbtyQOaHgySCINzskPow1tbW3DioU9FVvXpcCPRApBcVNb
PuzioQbG2sstGyhwwnYyZsN6SvsJyKlVLZeJGuItxrNXmaf3jGIopagvAG1Yq8kZy0Ng5QTC0sbs
VqSWDAAuOl3MdAxBMOyvZt5yW1Irsq9MlO5J0waNNnXmS2qzt22yMHjrrf5WjtZ7jLEc/HcHQTX4
UpcAmdgFZPu5MINTBDH1vGXkvAqc7kuTYPNeInlCvRuzdrbtFv9bsQkJWznks2KsNrZHT9FazX3r
IZtUcV5yz6/qzIfv3xOuYudDum7NfN+PZXtqhvnOBQ65s5aU/tHorWWaL68D9ed6cGRzF4czO0Sx
cK3jylEb2vjjFr/esFI1s8pZNhXixPA7vpdniy3gF7PznCsSa8p1FXo3nTVwX3nfK7uyjnS3YahB
7z9ra3BrsrPfgmpaUxe8ArTp0o3kK60tbKaHsCVgQLitu2W/hhCfmKk9FUtwaxkqYR825TuT6vHK
roOYlO/mRHLkpin7fZYCbVbCZUfbcotaYbJR6Wxveiu3Lp02f5iL1geYlxJuOWXoDQK7bm5JCEdg
ggw0GH3ODneeyyv93OiEv2Fq9jjk2V4Xm51VXzXBkDBriDDwN+9elhxgo5Wr1DCv4kmQu5atynQg
j10w1m6rF5B3NTTX+X4S8rq1hiuG2hdUa9maDwaiMmDFI8OBpPBREoqe85h7Ie2VDcGNHtOgwPXO
a7zW537V1evU71fktKIRhmCyXNt9XfyD0PH/G7+/bPx0LADttf+88dvRF89ev/7Y4fvn3/nnji80
/4ePYP+GhvBj8/bvxngY/A/iLR8RI1odvPk/IDMdGuNQMSnS+AKmjZL0Xz0+VIns9CADsEdD/4VY
+r/Z830S4bi4wT1kThY9dv6VZvzPffGEocoSto3keZQgV4FnU7K7NtwKVzrEyQVeX58Tp5GxFUhR
nf9wrX4jKGS7+6PQihGxNlIxLoDExJ73czJW1yVLNC7zsJ+kPW4DVflbK7MJqA+y6vB/OBReY/qP
8EGRHf98or1DwWdV3rCn15TtSxvakCMgZaP+6v4PZ8WljBwfIRYuMSYrPwqbFovVBDwANOR5ZsFm
BLaBs1KshzmQxz+flVZy/bBh/7iADufkmg43xS9MMFSXsig9LiDJgsgvlc10Wvrv8+hvkjrGCN3Q
etSxLizuFA1/Pjj34G8OrvsV3MVsWj6d5wDQMHbaYdgbjeuT5TCn29pyu/M/H+XXe8TDGW6zT3F9
26El/vPVFGTxiLGL5b4nXKTn3qxB+3hzF4xbVlJ8pH8+3CdtJVfU03pe06avzm3y4cn7QZWGndl2
UmuQ+0T5oLCK/i1w7Pcw4Y1mldUZRdM/pyf/Ua7362XEXw64C1OhbjP5n5oucYqBInQaqbnxOEkZ
dfNjRc32z+elL9PPdwpHQesVhYHJxMrRl/mH84J4CrKjK+TeyXSOs2GcI0S/UpaNSc4ETfvno/3u
Kv54tE8/GiripEu8Uu6JbrJW0ElX5LSjzMsL5MsY1Fd9UXz78yFtFtJfzpDtrO85zEy4IT8tZSot
/HCaeOys1HevXPLdHxNyLI8+e74DyRNMBDqCulVIG8EVr/5ghqfWcw4y6Zv9KKNxK2dsuv0UtN/n
2TGOyofJZMdDd7ewtyuDNGFP1S1/WZis3/z+YIvJzWPYE9i/3HGhSHwI6TxG2SRdSFQGsUfYOL1x
axgOcwBh4REPm2lDmd5ubRDzL+YSzJhnwvYSLIKzTtokukKj8U/kxn+8M73ffjXWZ/2EA1P6LDTO
oxIFnVcOqDLTrR2nHinDRHl3oU+qbJeIhzlz8rU5+VFJnbXUp7nO+3OkaCNw4pl+/mjWaA10FjRl
/spBF7WJ6xDTjZ0okCd2f2n7i3FccOJs4McDoyJVFDVMHz1KRFGPwxjGUGepgnsXii8b6ozqnmRr
3PangfBgvJ4lxJLYi0iH8c5St3hAnIDpxVUkwTpLsaMnmWEbG65IB10OXQbwQLl4nWZC3M/NVJlP
Bq2mfV4Dzoo99V4o53YIQTJFxHocBj8drvjkevfnu/XXByT0PAoDnnrewcFnWPUs8IeRXsuPLtJL
o5ApMmrzSJD0vVziditlZf3XjyRHRHFDj1nzfz56vz8sAFE/j2G0FMO+j+OjJdwt1IHvUe2e9w76
QZQxz38+w1/XbcAerDZM9iMt7/u0rIkkGmt+m2GfqxIiz+hOx6SBJRja/d+QX7/epiDjyPA10RJr
KJL+7z+cWiKZZk2I9fdROJKvbHTWsZlk8JcL+NujuH5ImYKWjmv481Eq9AMVfRNed35v9qsuiIwD
+r3w+s/Xzfp1HeNsSI4KafVbuNA/HadAC2gh8xP7eYYtiDQUEDJg040vanYgsQgoKbjxMTih8w2f
kFrtG7fI/rYsfZr98iIkXwsthwfkxbFQZ/x8ul3XuEs2BmIPwjnAzhqVO8SOw86dYH5iwVzcI8ED
0bY3m7ePTRihydM+8czxoloW54SoNv7LL2D/9jshv2caTfQrQ4+fv1PiGoYRp47Y14msj2bvbSNT
Imwjs+gyJgRnnQay/fLBwCs7Q11J2N1rPzPtTRTWTBnq8q205vGyCBkZLNMLSSD2mhZQe6dqSR9p
yGjLJ+l0qlV5SbDQ34qL35/AR0ArJT3Pv/7tf7hTY6uPKkUq4d4FYZ4Q1LiTk5s8pKxi67YL8k1M
HOa6CvyBN1ZfndCOfg2z4F70fnSUbRyvZ5AxJCc30U2zBM19SIbpAq7l5IS4TJHkKZzgucG7Yih3
dA/av5RHeuz16S3LbfHDGXy6O6eh5As3isG8kSeneInq0+DNcBINczNkgDIdyag+z82j0zBGFi3R
TX9+QD6jhf9xZ+KnQ5wQ2hYptz9fxFCxlihPin1upEOLUzz0vlFWXQcuOE8iJl8b4tCfAttKv2NP
GeSYrPPGZrjt0M0YE7GzTSINex91Ijz0iWmQLdt1ygH3iALytZsn1puqLYulMiCfqdh6Zo4o3Yie
YIb0B2v0zHMDlo3ugH7FDH/nKw6UuB+MoUh4f7nmv5ZugKlJ13WpEBgbfrZLovQIihi3/r7Ly6c6
3gdjXm6MhWEP8wHnL3Xib5ZtnxqYnacb8MGf6YmiLHwcppbYf0QJ4O3hrY1WwEVW/Zcj6R3XzxUp
pwUkw45cfJLMRH/+GcnzlW1AM3mv+uS+sJzkKS8XrV1S7CY8VaBwNH0jPMU+wPg/30K/efv6pgtg
XAclmxTePx96SAj8i3MTxVagvmAsup6D7tYkc7wMhm9sef3Nn4/3UXv+cq4eajbLZsONOOfnA0aj
IeBqcsuyDa9vpUPdo2Jno2o68M64vCGovW+yct4kqqW4cXGRjyLpN5on++ev8tubCTUebxY0ZL8w
RTI5EKk+8vxO8OU3ZgsP0sURsTKyJll7af7+58P95qXpM0vWLBT23mzyfz5xsNRkwcqZH1n1YAha
ppKLDNO/7BF/e30tOhncSVxeN/y0JOTCShrLbcWePXK/Dsc5Jc0vj+BJkMM3YW5ZJwi4N4bqUJbE
zB3pBgDgH42zZQGo+udz/nVTHpJoTrVs8gyF3ufndVLE66ai4MuMeL2xUqFg7ZcLGtUJ0GsLFLCo
6n0aDPaqKaT5l8fqs/tLL4+siz4Xm7odZ+une418XjQ0tdnvleWm39oAtclq6pPhSmSWhxHJb3x/
3Ug+gOY7UAumIl3pbZAxkugLji0t1pOhposxdbC028MgrX/MUf98lX6z0IDR8CGWa0Q88ref74zU
CDPl1X63J8Wh30kXxbcrumhLLZ/95ZL85lBICdwgwhmHK/dz7yfLLdF2SOD3wxJX766jmHnXacXQ
xDfF6399WtSgHmJW3VL7ZVVr4XgMbeh2eyI4+xtSUv1do4L4LO+Hr38+0m8WMY5EW4QSEZPf506F
vZBr1UiOlCGR28Ro8+7gvxHnbAqcaXMFn7JJ1V+Wj99eSvbXLr52y0W4+/OvliRmjU3P6/a4F6C9
eNBjs7yik27a4i+HQjnMh31aNak0TFS76HYdVqyfDxYWbiOTxeIWcXuz2/mKxDHwee7EhIVk5XLt
98Le+NTk5bpzxsnYsXOU83bB11KRQOnxcAE1XqJjLFT5aJPtmW5ojodyg37eJ7cr7tKvRLIZFwXp
4gIeTAkiQtQ6667mlJx14DfoWqLRIzRlwharzj4CmYm6D5YtBk7GEEmRWve+BFu/KV3ye3a5Vc3+
loTQ1H6OJmLh3/ycZkmyatnBpGdz2jvxps+KPn0QZWOpY1nTXdtjEarcrWG21qlaEMXvhSxGcelV
UBgu3EGq+MYXWHt2/G9jwn/Ri4LBoUvez6bGn5JcEA6g89U8p8l30mOEPAL3J9OrNpqD1ZNJslJJ
b/erKM0eK4ESCTU/Ls8jQ+wEyo1smmKnikwl26rFKXeea1wwBKaoBQYqxBSRMz96at40I66zs4oI
AZO+Q9Xam7bydHGVgXn8GmBuQG8cD/N6CeE83LUeRh8ogiJX1xPTuLs6c/thq4wuCm5NoiGSLZnf
iTxSxM67LpyjDCpIgq8RyfWyrIXIo33NpLfZlgwxwcgbNsjWTnjhAxoCJr5l1ThMEdMRTV7boi0J
5Q193p3EuvoUk8vyXKIDuB1qHw8oRMaDoaPenS66kqXa1Z1ArBLUt3FAE9VNMWrhvNrbbjFtCsax
u0SOJ2dU0xrBxNe88AkmlDZEu3x2dgiFXl2ynpi5KSb6bh/sfcIxt5Gb+Xs3Wph9T4zvc2SlZ8yu
5m/BgGPClaS01MH4del88NqORhbOjHaz8hEgwdYnW/Tai6p+axEWfo0Ma1kTGWidhVWZXmCfJHcz
wNUqsvhxJiBj7xnWTZbhAMftFB/jyC3Wc15IigqEjyVviY0QwXJTlPOxGxifotHw+Eeh1Tz4z9z+
VMwMxBaz6Lbz0JerPI0RBwSElk4O4gx+2es4dG+xNM1bawrTHWwUgirRM25iW9n7hdL1Nk7K9gW0
jXleI0NCf9H5m9kc+nffYExlDJifQxrWzKkbT8c+wZ6s4/mIaMQ+ChWg0pnHE0rJXea1FrBF9Vxh
nnqus/gQeO5dJtUzBjY4vmZEo07GzxVZ7T1PYBUeRxmQzWd0GPQ84x4pf3wSMeE6zO1C+EWuwe/Q
IaPIo2WTsm+4zXpjvO6SPrwVEsbv5IjzQcUBGY547pRRv4kOuVroDNkhExX+1Coc310xSIykZLOD
sGE0zLBOklUEpmFFpdnjjGuyaLgvmjBdVjY3z1OFSnveBB37CF6mLBI5qN8viH6Ly27iLssVoKiw
sI6mJM3LaIYGvewSnvEvzXbmgdjG6J2UOA/VlEzii0r7QHQrZcfuVGwWDNFfEBHtzDzBK2rg7mr3
gWE33+cAIOLBKUqEMFXYMwNXDUyLc8PwIeIUQdgnKxQbnnGiPWsKmrQd5ryeK0UObV1ulrAa7z8k
dHaZQ42s6iI7TjnDcg9X7KU1IYOATTeRWYZk5pRmwvzmmzH1JP3ddhssZnnW8pL9PqB68MH/JAxT
Jy9zEG4L/84di/g9orkvSU71cfp80OVA/M8PzJmq977tgaWpSlgv2BT7DVs07yqq7fYLvslpg02Q
ZAsqlvuQ0Ncvo+BzlFHi8Rvs7rSgkFlnc+0e8fiLJ7pwWoEt0gWhsuROgIzUPae4n793rVvsitno
noPOzg45FovySIZ2scvwRj3hlsC7HZD7vfFjD8GZXAQPR2kbHkYxOFuJ73vrnILriF2QIFhayFt2
pVG/K9g3VYeqhRuwGgDkP3bxpA2qSCPCVZRoAk1julCvKkaDRCCnpb4HjelERHR6h2GlXDVBL7FY
czmNR2yNnGKg+Rtnib3wVf1ifBztWU4XSRwnV1lIbnNjgjxrYLydu6nLpzpttnfNzL8bB4IiVlQi
3clv0/QKtxiaPwaTWxpn3lXS86hu66Zadouci93UzG61hwOSXJVlOwbr1iN4mYeo46Hi16UJ350K
rDFXAYC0b/2Y9DfugpRPZFzvjJSZ/YK1bx+mXFQDPOyZwa1503p9+83TO8x17S/tuCk6Zuhc2ezg
zaTY+gb4Cqt3u1MLzO98GUX7bVBt/zwyrUfiHXSEVyWI+ReZclmx5MWnhG4EsvxBvEaT8K7cpTMI
Tmui5GrGhtNS7wJcfcXh6yJCb+3JccFZT1aszi1ey+1mikBVG+AO4fjXKcjfUMoY2lZjWvetpbyr
zGvih9ZPk0vfk82Ln0DGI2Z8ITMOcoCFDIEi0pMQtpIh7E6qN+NNgp36TGdpHtDczg+hkbMuJnF2
+ID5taaRXEnE6gueH48KvMYgcuU6XXnsC+3PRc1XQCUpoMel1cAfgNgVElg8lcMmX1roUAvPOW2s
WjyRjKzew2AUr0FCzlkcq/Jo9YO+yyX8UWYutneXVen4CJscNdHU8CVLD0FpOPTtVydP/TsDtWQJ
PGRKr5Rf1UB5cUU9l90yX4e+kI9mOxe3mf65UQOF5x4S0tvOHTlQYahdFARISygy0itXcNVCMtiu
zcRQ7+aCMMuY8dNisgjjWwzA7rEzU8hvzsQnNkuBHNKcHyKTicwyYXQ+LTip0q1Rpeo9QL9UI6+F
/rqi3yIQKfrGVK99o8EN7uYLoVCZ4ce3bsqWa9VK0akjGY/ETKWSO2kxup6l13e501iz0quyyBtr
XVlLc204OU3cUZX81qYI0/HoO01YryMxvDd4UUDDmFW+7qqpezea3Hp0EwyK4ySsN1CR0Cl49Lob
VovlvbHztl+jdUZv1+eefMMguXj8Zkh6jLblsvi8ycXenAqrX+H3se4XuzRuo8FkNQv88W1uw+5m
iGsa/53dXg6jar/MpDzfWEOYXMV+l+2HCJ4cSCzAAyLVBsuQ57uGLPzUIaYyb5DbCNb4ptAx53jI
36mogwv2xPGO1JheS57tgL4p+h0Gwk74sohwuIyrNtmPZTkeXL/ip+G1ee7ADwSdGyTZte8i7YXG
Ih76loQPTeoakob/S7Rtu4nH1vnmRYm3c1sc3K2LHMp2Znwjo+PvLa7XiommS45Gz3MI4kHdWlWP
JLtk16Bx0492mbhkbjd3uNYuyFcGymWaGXuZvt9MACYuO/o/pkzJB6vansMW/pU54dCGPsC64SyM
183MuJiBi17Vyovv/JjoSCTbMmHRrRaSlhk2dpZnHr1sOI1KEa/Is3lBZmV/XidBDaUQTD+lPiVg
xPiPFurXCGTwsQjq+bZoRud1BHjcZabFkgaraHFEt619gormwT2b59x9ot4mwMWcEUxOes7UQKmm
s3zs4iZgWpZSkI55o57CeUpuzTqddsHcHvym7DbRRNrvKgPlGU7LV/p/1ZeiwlfDO4eLZBtuwkLP
DmcdIFhO13lRiGNhmM5qjNEWFZULdQ8n+lkVy3njkrN7w78ENOVj4152hs9SFyW3UnAQ6cXBtcSw
vKIxDcQfQvJXIAT+IxiKkgDI4HHGB7mnXUp8CTg7OnHaw9JkU3qRhTRuEH0eYxxT31IznnZjaJh7
QsOXTZhJZzONPIyiTUE0F7QKE6X8M4oL9yl3vX3tzc2Ox4kFuMnZnSY+ZpkIivL7WEj7aW5d6zKq
ogXVQuXetySVr2dq2J3H2sWpifLR8oLgRo38St4o5m4XUBeu+qGHwTTP7dvCqMkm/XTILgm4ie+I
8ya5FZJiy7LWoj9GQYqgsc17sBkwPxYsTDLwKejdJP8KYhxaJakVQ9GV+cpzjXO5zA50h/DrACJj
x6O4w/AAK5MZGwVZIC+RoMYPmMQpM1wy7FgCQfGGQ3Ybmv2yKSonPBMKD1VMqGXqIZQrnN67qlqv
adbpFFkMLcrlqFQzXvioqWtqNKPggfNrIrXnHDSGk0LPzeGXrPoez8WqNHIeI2Zo40UUD/lzZbv+
3rNowNNaa3hjLS0tDZkZ83UUO925opmt2aVk1Kxknxcn0j/NWy/A3JYH8yEeh/UYiuICh2lzJmoo
K8JtSoajOgxnEgPm1FytfJEfrNmIniNmpuxzsMDUGiLiLesOkLomHKXwT8fBegbb0B8bO/hmLf5b
3DfdCxVr+VIKwDw58RQPQQnhBDVssh0CWd0on4qlVL3F0DsalnWC2hd+qzmj0azG7GQ4zeRuxsAU
wSEoCI5i0fCbK2NKNLNDYRKgfYPBwQ5ztHmyJMqQe9TLX6oqr2/sLqxuCCkvylWmWEBzQn5eS2Gb
32qE569dbC5AVA0+sEMFcPL6vLkDEBhOzz0VD79bxiYHy3vJW8LwnWPZEui0RHP7hbclvbOltKAF
AHh0jg2a4HvqY3amRZW6p6SYxWtVQA8TUtBEEEpW7wXuB9wAxGu+mCK3vhUfXnuSX+dr0c3xi11A
nCe5LcOG0C6xeDW8FgW0vYy4RpbCq+/KbmZhEOmsLRnJMDY7N5roaGAk5vZIbakRrDV8mtSXEEqi
pIlf8BXxd6J2LnvCx6ICm0htchvVjhqKzSj4ljAXkEttalRaAZuYmYPmmVuLs2zxBvaNZj1a6XpC
GJnsKF755MUIwW64E+3HTepGytgbSpcAAxNSgHBzFZ3nqYl7xO8ritYyJskByhKvunU5y/hl7EeE
9onMNM848ap3W0qOKjsH6trkOtHLPy6mNxqJXDmMJyGmChNlWmCh6F6xn2j2TuThlOjgPGEi0U0B
nFj1nYd+rN6XWU67B2VBxgazmEk7sOgCXSEenol88hbvTPVDc+dNKCr4CZm3rqe44/yKwKMf0rdm
kZ8JVAzjvkIyn16Alh3fR5/e6Era0LAufMNK7ws12vtaQq+poJjdFEHUoapvQ/MeEINQ5Lu4gH9c
yUkf7NHkO1KV862zOubH89VcG8z/Gp3EaWY8u/T+iaekL8NVHI2BP7/UtnjN2L1kK75sdK7EKN4y
wEjlPpI9wBQZYRoEY5KRylCaPD+riZ9zOdT0/3A24CdZcR9S0Xmp2+ZH0+9povTMViD1dplHpC5I
fIu/a/D+WlfS1JkToMArFNKw8q7S0TGh+FFClkFtE22GNvDBysna6MrGPDGT7g9TJWFBJ+EMTbTI
HpclnR4mG8ToR7/z/zWof9OgkhjLPOM/a1D3b02f/My4tP7xd/6tQdUe7giRkQ2DAUzDv22H3v/4
6MF4tNH4aL0i/+lfvsN/aU4dE3Ni4KI11Qm2aC3+K8kp6Iaf+rpseQDq82EmLWS61x8Jbj9MwSO7
ARzUhOXBCZMvE0r91SBYhxgSPhOlctePxqHWfZ+wsp4JXSBqNFA76LmnQfeIqOrto4MRgix7Okg1
ULVjpLtKxEARIqI7TcMY9e+KrLxNo/tQje5IGbo3xUjZvDU++lW6c+WU9NXaMMt2sVHPW/LJb3Gt
h9fTkuGZGaqzesomPk3qLWOHWcmw7Y3S3TKaWuturK6UsAkU0R21nNYa8u7lxhOxtyGQL1iTFS7v
7SwCu6C7cjjm6GjSqJt0x04MyZPvVsRc6G5eoPt6g+7w5brXZ+qun+ULmi26E0gpv3VpDUpahFL3
CpXuGla0Dxu4TSiixgkiHb3FTHcZC91vdHTnkeh6SgTdjex1X3LSHcrJpUuCD/x10N1LTIMxG006
mhQ1X+2RHidtuhNvCgg/GY3KXHdCl6HGIUdzdNJd0op26UDblC7LVaz7qNLo5kPr0JObg8a6jXS/
ddCdV3Q5uyqabjCiV7cFqpfzrAx70iyZaKNtJ8uub51k2tohQdQdnoVnyY7xhkE97HhhDGvHqSmD
22Ts7zrHiO9A7XpnbqF4pxmV1x+Swe9YddrsEmfu9BxHLJcIVaPHuXKKetU0ksZNQ9crHSNwRhM+
Q+CR4U0wkflYlw6FRGmP3mFwwvZLkOW8ofJgLB/roobDX2IhMu0SIFT98ca3Shrkidn25zSLwg10
G4uLF9nSYr9J/0DYbQ05IMalsDRmfYIxSJXahXXQkUhZEIZjNVAliQTDHsTAY2dPQf4S2NQXmzlO
6i0zo/jxAzEXOnG1nasM62TR4FHAY3vm6jcA5W7+0rYxb4TICnhlZQV5uVVuzNuBRuO18kZI9ICv
6pVM3BmEExlEy1T1B7h4TNc95J+bvgvBappOSdyoMr/1MnCOBji7fJ2IgavaN/yZdJyvuYCk188K
/hBpAlizGg+R38BHoplQcmPWibq2E25NT5JCcPDEyMl3KlG3AfkSBJ83JrsoX1JhNp5frB3F79CG
JR8InAD/H+CUGixWpTbzULVfUp6/feYzWEMCyY4Xv6vAFZgO5WNrYR+F/8MLEZbK3pJO++bN7Cdj
2bRXH98sR50b7kZp8fGlbQc3yZLSIvB6rKBOnIY37qxbY8ZQvZe6UKu9Wt6L3J3AqsAUwi3HiX9s
VJnhDg/BXPEHSx2t440sIhtkumprRgK54OTmLx93GgAKjrYgd5MrS7FfyeYpAswSYQJsAd2uKM7o
cdJgeaRcs5+mWs8xhsoNbnovcY9NEc+3FjXdpu/ZldiJDNxDO+qAZenWJxIB+NVsyO67ElTk6xCk
2WVtNv5VaPnqjKR2+zY28/B26oxqm3JH4liLPCzXNn2yyatS2kvxzAeNIUfEkFfsyiQ17poF1ePi
U/V2CbuxBrzB9uPXqqaqucsSBbdNFHE9rC1UmOtGu02U9p1YnSB2m6gE7Ch+wsfLicF2UM7c9Qv/
YAb0JaTlt7Y//Cz5cinq9HKEEiINcT921Oqj17zUYM6SyleYMC/sQbKvT67T0cToPaSHKu/fPdw0
kcOOZKAiru3gdhZ4fcd0T+DwY9JjwvG0HcfXxpw29vBwGSu7Vc061OadgfeYxKGKrtrKLP+W6udB
aLuPP7KGF9oC5AeYgawA9WNWqcuM1K5pJkUb35CjDUSWthJZsw35qkmY1kzabuQ3BaEN0ehuQSHT
VGGufBi1QWn48CoZuJbqZF6DeXvrtJ2JaN/2LNcWp1qbnZDZfu9xP9Whd8NrslwXo3SoS7FIGXil
BJ4p3KMVdR82qnIsB9QwWKsMbbJi48w2ErTauG59v7mT2o4FQ2V5rXBo2dqqpXUHuxb3Vp3L9hQF
xR4dWLr2vIUfWJu95o4E4VwbwAqcYL6iaKdoPRbaJAZWzjlM2jhmhpLEb20mM3GVMYJrd+SIfelM
DGfE55rnQJKDU6/taLnyzY034vCyqm5NsMNKWurdUe1tq81smba1gYgzXwKadhsLz9uAoPGr+rDB
5SN0PG2NM3HQr+CGDSf4Sm63GpeF9UDb6ZJcO+s8bbJb6C5F8V2H9y7VJjyzDtUlw1Scec6HS68e
bBx7tTbvLaNdnzf4+Upt7OO2Iq9Lm/0cbfuDo4gDsJI6E7Uu2o0rjJHEEKyCwiPDgSSNoyKnG5Rf
+1VqY2EXimiTW+OzqU2HprYfRtqIaOBIxJrxpUudvamtipM2LTravujR3yQiislyj7cR5oC59nkM
2VlhfARPKdYwAzYDcoXzSbsjKRLCVzfwxttAeycL7aJsPgyVQnsrpw+b5WhjvEPJkj/kAVmyrvZi
Cu3KpF9WnkghC1ak3sSMZw1aEj4+zkLwd5MK8KD2eQba8QlaFJlR2lFZOVoZ0vbhZTu200ttqvJl
0rZSXxtMPW017bXptPzwn1YfXtRU21LjD4eqr82qI6MS6yQ+PKyptrPa2tgafnhc6V0+Dtr26ls9
BnqHhik/YmPi7cMuOxa5PEdr5XLH1IQkNJ3XgrFeJl6Ds2wuG7CAJ1cbcmNtzYWQq0262HXpL+Hc
XT5cvENUG5dDEnpHKoVib5lNt81mKLGQYxp3m2IurglGubK06Xjqs+kAybh78ruBsaw2J7MtZG8b
TIRPuG0GF3E5FtrMTBfZOJna4Nxqq3OjTc+ttj/nH0ZobYmOtTkaKfm3QNulhTZOFx8Wam2mLj9s
1dpgLbXVmprhYmYqj4B1n9gJ+2Ac2fmHNzuvRwbYU9eD68G6nWkTd6Xt3E1fuHhdlwuQD6QkaNO3
re3fnjaCL9oSXmhzeKNt4kobxrtceyTh8XxxhuiSOCbxNmmsWeerYRdpz7nU7nPDwYfeQ7PdAAbj
Ef9wqTMc5w3aXNUB5vk2kmolzMl7dNp5P09zshHOcqd8J7ictQeeARNu+Nra+2wx16XVb5uxSd66
WZHBxytv7JpyO2pf/WzO8ykb8dpL7bonFec8S7pbN/a8DdD1/KgWfz6Lc9SrjDaMtLC2tHVhXbC6
WmeBJH9F+3yIyGv3RTXlyY3j5x2oHimmhJHe5BJKGBlGwish6Ux2u5GZKBoFU6nmI9QOfzn3KFVA
cSdV4W2VyMfNHLY2bT5ZzHm54r0tm03lZ6ifRDKm6ntahEwiVrAUGvvA2/CJvfSNYUbjrqoj3fKR
010MJ3trqUVcJrnXwLry3AsaC8/d4mTbpfVvs6gxCBEfIDoxtdyUBEJedUHrfRNkz69zu16+WcIa
LqYqMHaZNb71iWIY59njRTiOzgY4mAtkgt0PW3dxTaPHPqfh0t0mlCpbO6blqozgBatbvOqIRfk6
DYn6X/bOZDlyI9u2v/LsjR9kjh4Y3AkQPSPYBJPtBMYkM9E6GkePr38LKZWVVGZVdWteA8lkUlIM
BhHA8bP3Xhs1RFl0R0XRSWqpE8SZEGHetGVIj+UE6dFLeFTWlEZ2VrqHR/LN17opsHPrZjEZtFkL
fLnGSo9opLp19DwsKuszoYOInXzqn+Z4ccptpq9Df8wK5btgWfjl5nZ2HseyZY5vrYMJPO9Iu9Sj
IFQjVkrloqGVd/lxWSLYJMtizWcL9f0BWOXyUlDneGkT+ckBNAZGbDQ9S4xu3dGUUUX9efLZSMlT
X2vkF0nc9Z4Vdd2uL9Nhp3Sh3hhfnK2B8nAFh7+EzEBXM83sOyqK4jbQATydhOU3G3de+KT15fjs
9GN/09S08SzF4BE4mbviLi8bCAkgX5LvGEIE5NgsnXZARHkUCH/tFeNoWDEHFL735cWCG8cQ2/oV
rcF76fByvy2mpEE3QYRlPW9aGrd8d4X8irH8Vq5yvr0K+9Eq8YMYnIAVL2BPkP/r1QhQrZaAdDUH
6KtNwPnlGLBLMAoK6kfFmrPiEooZSrJf7gKwPN03lnar6QBQ2C8PAtPzakmYfjcomKtZgS3R8DNZ
DQzuamVQq6lhwt2QrzaHdjU8sFU/56qXnLMwQzhSDPfxapAwV6sEGGum29U+Ya9GCrVaKrLVXMEL
e+LgF21cWB47LcOCUfxyY/x361N2aTf/m60P+UMdx98/3/rc/hj/z+mHan/Mfw4f//Flf8NNmbSI
Y3PGYU1i5feE8d/5gjb/hsTZCh7+1S/+x97Hot8X/yqkTABRhC1WY2G78q3+5/+a9Ivzv8N5Ty0h
WUVMm/8Bb8r81RjxJ4OfBV8QmyqUZmxhrqX/Y0WOAYWNBTHneAzSqRmWilY8fCIqv8F9ZN9MgmTW
Y8xC5VQJanOPEAW7h4QSBUkRtb7KrfAKJClN+qxcbolBhNDBIWDCaBtHVvrgD63YA5ei2spvsnCZ
tJHaEj0xN/pMe+9klParUw4fhT4zVxWS40lkPwKqXR5a+sUqmsPDoqxzK6icVSm2dbcNyBIvF3Ib
qNpe5unX1qGzqKs78ernOqQ8TUuNa1mO+alVtLDhb8NDV/OFo+NqW5iO061EsNnomq5fo8Wg9LDV
/J84eViT19V6Ix5AUBwZ9FgKW6SJP8yBdq9lpMpusUjT/XqjQE9D3HKT7/z+U9pUVylk1Ad1tHO1
eHus6D6OG9kflxxGuWv2fGFrjzgmjbLmPOMAXPdfhmxp4rAsPOA/ELEvTk2TGk52StTEtBy6kdKx
QaPQbtFJV1Ipi+DfphSijWmFlLxaXWyK0CGHBfisl4PKvF5ujDrW3vretB+B40gZOL2pnxVjtNiP
BCeeUWXYy2H5018pimFPkNMT14OtSqY7ry60n+yQ/XAym4iq2Sn5orVruq1ZIO1/vb52fVVc2Sty
h78fjaLjl1FKpnPXcUv4JRS17XtMhWHl1VSSV7zJrTdTlLkMPZSuLjXOsacDF4I+n+fj2SHdmByi
Qs+XA3qoMneJ7ebp3sTZBccvgtiOwSE/0Vt1HJSFdbvLhn6Hscd4rTWy/ztGf0/suVSWQ99JrgWv
zk9ZT2sk350WzbbF18yEbz/isimelWYWj0mt5temTjB3lab/LVsGb5eYBvmDhoo81hN9fBM1VvIC
z55mNLhiN1rNL9tzMCEGeWcTE1hTNr+aM+3FaMu9zbY3ADoCFdPxIV5NWb28LeWIF8cC9FEwzP8c
cV/QxaakrALdXDDLx0aWQqvMRAdureBBBU6kAPgGwY1yN8sc+A2DMqrcbNvFeXuNpD9f0oUzjlnl
6YbDRXSRuLg4+cajt9c7X98pcN3PRe/le+kBJApyJyEmOiHLe/tcF+1jV1mvdlf0Z2mLl9KbZtrR
hmZMwCgt2sIBobjIOFq6sNUdZ5d6SxSSWal5nubI9rgRjSDtPXVHx0N1DzdDPrSa6ezGeZb3dmrp
pz4ufZ7/DX5WTCAHCn66LWmU5ZRYDbJgjhkoHAvbfJp0RwQ2ySz0KOXwQZ3GnuNVzgfDYMxgmozy
XdkN05akLv4hEWX4McdW2zNEtJcexNfdxOR9UwJ6u+/smJrLZOj4g25LlXQs2SFR4uZb54IjTM+e
QbivjEXphV6C+HPmAQ+QtjqqmV/9UuOzLdnWj6DaKgzGc2Y6ZSj4GtyiUHQ2Wqam8kAkvXlsfFFn
eLj0ZItNwkTzzsvlieYFsV2yhrWLWavTIurqWXPseW80SARbc8ZmuBZcC21bzovOuFJ0FgWzjHBm
X9qgbLhR6EiqI7WNDmumMaqrh2Ra2hefn9+kqoRNz7GWldtunCVWpz7KklCbnZ5Tyejl7C1KvKyB
aHDKLAlb4ZACTBWqwki+OW4sFjy7CtSPktnN0OEXCweFPCoyA1u26dSgUvxh2iciLsNxlh/VIpqt
onoFsZWOcyijeDyRsVANDWx9PpsbzNpl0dEl6y3qXnl5fvrVkwjRbnkwnIG7Uuv00duvO0uTd7gP
J5mfiopPKC4GYne/PkU1AZPHiQqFZzVKj9CX4LY6GNXAXWPmCaMqh1LLmNtzXRaGxcdhNK66DRqj
AjM7bRDseCUFeKnLKMYBQ+5aWX3L036+bennnDf0D5Cepm33oohe/hfU8r9CMZPu0IkP/PNx6fj1
kfwFX/7HV/wxKek6xBVAKKBQwDE7jkUy849JiTnsN9Cbug09wfH+BGmx4JoLwd7bcLB9kAxGO/tj
UGKGgoTuk2+jUmRtHvuPQMyAjP+qmJHYBgPDyyL3CiOCiou/JiFyPWp6et2dW2Rc7RhH5dTclFiC
MJvS5YFXa+2zyE1288J3isclrW3/O1CNHwkRwUfLzU2q7Cvzm+Po00vuaukN4aEJOdfw8JfUpeNJ
TDGtX8HEXObuipsmhtYbj2PzJMom4uk3pIUpb5i02j0Lzyy7daHEsGFuCm+HY688ymjmI5j1TShn
Pd6UsrA2pJztHcEGumkzv3/IgfyqIBNjdC7Yrp3bnraZ2Rmak+Gr8YtP3bslOxZhfitoH6ncvajT
+l3JXISsghw8eu2HqTKdnxepHISxoZIbcIPTgVucteMXpd0yokS4/txhl4AJVBF3EiheCu9sr8th
ZwPyZTFM8+2dliTGCw1wK+um3hC+pykZVNR1Jml97fqm3BDgeins1OeOOs13Uwn0uDb8l2nynO0g
5jAyB/lgZVpzsHpl3PJEVcce7SYUGQR4OVTj0XaS9OJrxYffNWykCQhtbRqdbxpJTWtRacP3Nnej
4xzZ5i4v9YJSjFRx8/b0H4ztFDR5raoOvpH+6HtDbTHxTK82sxhN0mkWc7z2KAqShfduGD1JVTdL
eG+qF5nKl0bjWwNuJQ6UjANBR1pS2ZNVW+LiFJDVrqRTZyzZwlJ8yl3fTH356C4T+UtsS/VxvSKf
GgCuO+xf3J0R7PIDwk+TBonrwrehxHtTaqwr9gLL30yqZn1wOrkeX61cz+/nuV0AYCUiTBbAMIw2
1P2kYrL5LmaFouhaeysrGOOkZqaPI+DBs0325Jywa7rAMCD6nkTj/agatSvbdvrsPKsoA6BJXdjn
Wv2TsSrjATta+l662Xhmo5UeJrtszx3gaFimzhh/Jbgtw6LGhgfZpYyDua/dGx1xpgrSzhVUv8wi
cJS/FIEqDVGGjTNA4PPa/hkAMwFzjCkGhu684WhN+/fGiJNhR7MJJnBNarRHS8O/AXaK+tHVFp5V
FmBqfSidaQYaUQud+tQuc/sUs0aQsAeN5GeF1Ln1vMKnBTV3zsrWvpzFJj+dJBm0Q9iXeGY16uWm
hbyiiZV752bCf0G/g3Cn3Js6QiOmcSpBz7HF94GW2Z2B1PGZA6w8LZMcktAZEme/8qYDVIfxlco5
817LI5dgqRftejobGXHycb6pQF52oYcsf/Jorao3tMAk25lU0z3Ji2rL4IHv1iHo3U0mYQ3cStcC
d+feK8b+GXN4RfykJG6WRbmGphCnTKq4DG3pezL0fH4kWuYgfxiF3xJwH/Fwq2GGfDtkbKOieZuO
3vI0gLINaEjQGb8F5iKa0XH5WdEl8Up17zjNRo889S2lzucK4PSgSnMBhysQ8Cb3ZPd8rBHijemY
RpJd6OhU96TTNBIrekvFfe3Nj3lb1BfZDsY3w6BIBl9ns9EctI5+VOPRm9MkOpZUk4NGb+Ccs2E1
p1pcWNOhOFTjAxhPdZ6zmoMhAKFb3JdQH1nThBQGmtwUGn8Tm6M4Lo3+hTXBua2tpjySljOOsu2d
INVbGWJM5MDEL3mvOHhsorT+prn1TEDLMLtHdtLzDylqZhnNnQ9zxv7RnRu8AkpHdGNhm4R6aud7
t5/AoEbcyIWxdDcckaenshAg6eoyDh1vcC4CkxE6ODciH7DBJsLh+2ZWIjnMhLpCjR4yvAHdrCEv
2c4bD8EFy7qv/dCzRgumMTFDMDj9zyzSKnqR0uraNo6O11cG7JzER7zIeNvoRQEjfRjA/bSaCmti
dW/GEndnJYtri4h8SnxGWFOp+gbPb3e/lCxNx8lb7oWe+ndtovIm6Ppo2Vqxo/bSYvHOQs/b0OI3
bHo3sX7EqxA2utNnv9YM5NwziyDKxyRU+CfPiYZsVNX2+FKTHgstvV6u4IAgQ5qV80bimM8GYyXZ
IA/XeppPlzLpNW5YMZZfDgvveTFwnHcpQNajstwvotI/RhlbHFiWJ1YLUWiMs3GwB6cGnqyxJUhT
fdrU4NOO0i+ui9CPTA8i8JWpO9tczPyCS1YsGzcdHsY6j1+oHCB43MNSnp0yuc+Kdi5B+cbjs4id
5uSbjXuKvaT2uING/oH7Jo7aTpxb6uauy9Lf93GKmbkgWEP8IQ9trr1v2WzINcET8JFI9+Co8dYv
cXL0Pe2aI7aH06gq+qnNCD5hGXuHdHIgj3rUrJGZkZB0ozMuuHxfYfQ/rkoyChoe7LHGD84HKtn1
EhN/3PUsVtinE0mK5Dm2FbfvMRo/klTUe40ioptlaN1P3S2K76qttVu7VQ+tKe1HMoBPYrZg8vhR
w57YdI+q05a917v9trHd4Yk2pf6E9fkjW1ZUckZguslB/A/s7Q/9UpApoiOoPaWsvfHBxNaVFtLq
HsIzkEueXAO8iQf85sYb6YDxjPuVaR0lfHjR01Q7FMtgn2WdZicjtXeVmTUhuXjEGuuZfZAVCEJ1
27Q0o8BlB/TN9+J63xPluMPPq4fQrUlXNdEPD09FiOCd7NljsKJGqDm0UI/OiWWNNzV9sK+D3+I4
bAGa1wvmbsuxl5/kML8lsiwhKmfuYx7xEjo9x9pCBCVwMvMycFcFgKm/Ry1bVojKpHPq6lwQwsbY
Pp3nSLeeioYzb0OIZUs/xrAHw+Tv0imP3lU/T3vqO9U7S102/n7vI8YYw9Eds35XOO37yKoL94bU
dzGb/Xxdshd98qH1NiYP6jUC18uWk+8T2czj4mbqbmj05WxtVXK4tQqwAKAxMC0Lt3jKNKd8ZKji
pNt4POptnf1xOuZedldVnb6HmVTfYurfSces9x4LvAuBG/Kpk63tk8ySO5EY8dklDblVRtYfYpbs
RC3Ild2j/03HxCpQqb2ejqcsszErje8t3eshUSi73qOGLHc1ppkwt5V+qhZV7mxvnD56L/KKgIZC
hpS8dewgp3urDBzsIhu7WqbPEizqu8OqRDDmfsjYjza8kJ+yl80uQ9ah87TUFP2hwgtllmsHTni5
Q0VEDnpYt/LyUk8G246cbvhxkA2HXSv+IqhgYKhlMRdKBy+l7a9ulzy7Y+4Nu1QUuxEX6k5wemZ7
F9FVxn0AWZhpE1y+OESmJn56rmcH3VwAT+5wgVDwAxB+tYMyelCrWeQPNlE+E0FuRimL2tUpZWDl
5Ff9DqgjPhhTFG3dsqdrDtdGjgOpb0MsHu2mGQsk+8aN3NcmEYrao95dY5/iwa15IAUYNzKSfJ3+
OQE4viN1zA1hMArMMrkBoXohmfzoTVGfwe0avKT6THs5YBaTZeHLb+6U5Ll1imwvzW+6yfOrb+M8
8K7hfAbCPAd+yaQcZIpAo4nTSneHsMSfuiFBmFM/RsnuRuuirIPKMk8/apJpX6PPK2RGsF/5muqd
puNoNxvwa9FdwRzrA+ge0XrpqR+85tLU/OmKBeybySfPzGe14zsS5/bRe3oUtX0KUKwK4noqv1Qk
9EuVTt7R4cDPJ5jD3K3bO99A1tdBg0noyyrqNqIob6lvQIqN6x5MXRW7OMi59MpospYPYqQohbDQ
jGadjP3BKjpvvRvMG6Y+Y1NZjDDG2EryWml+cFRhbd3CNuB8t1jvhWIEIICxxT8zbWxnlmbganw/
kdcVPLXBemnxWE9Ee2v0/FbXjKARBZV9vHPXkZh6mBbd/Dba0R1FDLytovCnRzxH8WbI4jQKu34R
l7mOjTDr2G0os1jbwCka6jFb196dx1MYzyBWEFz5RKGCtqZwapJZ9i32CjrEGT05M7XD7Vwu8aO0
l3bnrW82zTbZXvM7Tl+2IcGWRcOocJxPw9bpa7rZsrZ5pFtAdKw8+aM9PqRj3qry2sU+Kd1Gb55V
ovRXnbjTa1nFz5F0xdkysJbjeBHawTRqEmslO62gH8SN68v6kehfW26iqC7dC05366FMmg93UXhh
asD9kEsStkkekeA0TJfYInSE4fyOvoPiJWM59uRlY7T3DJ/G27nXjT1Hoe4JvWv8GgjOQkG3CGbL
uN7wispdptDaNpMqKZhwOhsLREN4qmsgxmwA4I3fF6Y+Jn4N2q6qpvm+cddyutIv0quKCRuJZsF4
RUTMYOOs6VvDhT+A8TA9JsuSnYGvpEcJCvmWMAQH2MnhYhLa98KrlqeEtho7cHSHHw4PTbUVdj6/
5NwqDK78UYRL5i532lxhyoAGRfxmKK4UFVOYtHBdqQVnit7QThAZOc4FJl96fPzqUGaRTnYISArn
z3WQ1W11tk2G67QEjM8dDHsnwHLqiFtwDs1r1Y2evNPzrDVJ7jocxhqdpwC5Srr4oEE7uAPIyTjL
18rvHu91HzONk+BcSstBm1+6cqqnb8uo4ZOjnIADb3ffi9Z0DdB2ruHWgW+qabzhLVEUFFRxQ6WO
2eoVtpb/J62hTSzcV7d0Ke8jzW2+seibnv+0/rn/XWX6S0v2Cvn5k/gkPMQnYQOpYypju2P/A8qi
bqYxK0wdQUhr7Y3mG/Q2GTS7T/KowXyI4ndDmvshM05mbu80S+3sRKdQIbrU/QIlHjFh0Pb+kpFi
Tff/+sX9A2bj99fmwD2FjATU7h/Bi1IfmlJExnhb1+rWrZkVo0M63P7n3wQDNowa5G90uH94A6gS
mjj0DuNtaoCZ5C9HK3alW+1+fZv/+vb/jYKL036lZ/2LlWRBWRAAhj/rt3980R9bSQjRuAANGMQ2
Zl62j/z//thK+vpv9gpAW1l4PqTAtXDxbwKuwX/CIusBDHN5Ees28Y+9pOn8ttImYeD4DkwmGhf/
EwEXbOtfP0MQa2FTY+RHVHLZGPrr3vJPTv7USVnf6G1ymhrMyJjJKjqq8ATe1I3Lqmee6Oa2erwg
dd6QMF7ZPuzGBs/GgtZygDwoXQK186rCOS2La0XbYqiWMeiEmB4wOEprr2c0Fz7kfqZeGvJfdkjq
FFV2jgr4IIPRDkzK0muCIuK0EvRSLHjZwRud/Yy+7aAd1XJc9KWz0C4rf8tpwlTbYaUVh+ZYAYlo
oxrDi6c1331aOD5/+Vo7zydZuAjqE5O6ANxOYY1hb3QWTcbZN7pk0/rSuYwWPmU59JSDGdrObYGY
BQxywuTBrqePdZbND1MiulsVG/K6mrTLrTtVGkFOj8qeoLRFzGkvq6+FXWNpjinT5Yk8H2KQqiej
VlQ3J94ez5Uizl2lFX3eWJmNNkG+6kYj1zeTTTbR6lzjpfBxMKWmKh51A/6Mn1jvMUHiO5or/Q3u
EPO+NzLEXIosN4lu3CfO0m5gL7hbbcYrNNVacW+6WnFrluPVFsy0dlGQsq8nN/kkV1vvLXDSIRus
/EaXkiCtMzXXQXFTD/okjS+MndbtmJS06zGD9Gcxbhujqm6jWsmf2eD4tMNbqMc2/EgWYe3VcPxP
O8Lko0fES6k+p1yu5W+EC198ghKBYkNJ67J9GsYKTxfkh8dMtebVnPzpxqzd8T5tBViBPPmegW3+
sCtn3PDQuGE1NW/s1QyAsGvxJK+1h6Ga5COik2TjVbS3tExQ0847Qrlw/qCKrLvVprwP6fhunzDH
RAiAxnQ7w/7Y1GB9trrNK9WI8G7EEMXfFio7ZVB4DSnArKw4aVNhjc20rvUbM2nEaRb9V8Gfv4t7
q3hwh5KoHjEQ/+pCN3nwCEixAosy1u8wbm4tjZVmVvNEoeap2i9aX16FwRXtOn13NnLLomDFCGpl
Ui/OZX+pAIu/sQdEVda6LjlZGRV20CyKhsP+YG0aZO09gzvtOE1/4wBzP4nEuQxD2xBedErwCZVH
AWM2MXeVCFbMiOTkJwHwoo/IXjhL96zxRMDWeYXVJXaRe2MNRPZwXmIe7bP7xFR3Gs58fVY+TVHW
ldmj2JZe/dnWrnuUWfU8r8xF/GPv0lXFjphaN1NzZ9zYFtsnnNI3xfylxbgSKx2U49KLF6v3UZFn
PzrU46BdRipnt1Ffx5tMWG/cDNs7o5bTTmMrDq4+tqkEbq1nCzAAxBvkSBqlCBvSvONk2sllZFsb
W94Ilzfb3pVqX5DdYPA9LV167mRH4U9HnoZoQRlxhCADFeChk+CLM5qUxzrd5WM2hRaj0JWyyuKh
9uz4CIERBAunsiPs2+lBTsWyL7scDhIP7P2ST87FUgPBXHNE1LWifMMCcnwYre6512ftoDWzfcvS
OqHCnfOLNQos25pV0C6mcy6+n6PRlGeigbdSed+rprK3jrPgEGAq3IFAzwFHpNH9bHrpHfbAj9Kq
2dZgGgiWVP/AI2HDLleie28VP/LafrtRdWHcxEXJEdywuaRFXNBaaBXMd0lxP3PbDRJqGwMKD4go
u+X8vvQ+on/E/XnouQbTeZrf/XkiSi5TgfSs8JkL+sZjr5R3FXkK4Ek+c+l9bEdY3WvORKglFsNe
YdPb3S5ZdazzAZgDNh6A0XXpX7vM/VlX7G9jg2jmmHgFSwWP8nnYbByraqeUFbJ/Kns8PVVvs+yv
U0dbm0mWnWd0cjcnpGe5ubPOnPrnpJhb3TrMQ9mdZCmSnmeL1nzmGvl7itEziGBTwqH8LldeRRCp
mrxD3rMAOU+Wch4mHtiPpkJiRsbm0mNTNdivrZ6qU7JICsbBbdvfO67+NNSB/7KH1SLXwtlTu9cG
xhSHBF2oU2UAF2/miGZMPytj2n+74wyK7C4p+uIRHIjpBsTc3H2SR1y4/jImb1Dj2u1gWPKgp3Hy
4TH1+xT54g0gPtZZ59hUOtslq2YdtlABdxxqTrqUzgxDQCYMOyW39p9lbjGag70cL93QtvfzZDQC
BsbM4XnBE4xp1iZCFgD07F9EZDYfjRLpG89kEkMkOS+YeOQd7iv/p6APBVZSEZlXjSjsi0b3+C1d
X0dgfshU0nS+7NK3UzzLZtPDFxhwhYK9OtrVcJTcbcOW+WHezIVa5cWId5FFXeI998NsUxbXFl9a
JjK8qr0BPc6p0/EBt4vzzHPE39boHrseiVNj+ePWEex1PYmPir7wz5xTjcXNKMYSTv3piu/Erynn
RLtPM4c6P8OU6g2yUn5rFnVM7VbUWW5o+HIhKtjkX1bX5Fdcl49FW2BwSZcyOiJYSRIKCR/WuqJu
dGmwH4VYjTxqgABtye1s+OJSF8n4Zo/z+CPykubds4j/pyb6ZRD57JWCqZm1E8Uywz0wNrY4Zqu0
T0vMwPaJ8YNTBdRx6F2oNgdXG+t3P55KL5yXqD/WemeSuEuzhtWJK7OXxkstK/Aqs7tmFuobRAOz
wZ5fF0c+cwR/6Wyr53C2OOHzyv2t6SrxFvldZG3LVOTTRh80e98XVnqN/FrsEbLcsESyIKTlWXi4
zYSFr60PKEy54Z7nsWtOetI5G6e2xGYe+hb7PxecW9RYNoj1bBtBAgByDs21CVCiQG/rB71vu02L
En6mCxUjqYvHdTO5WX1sXUuVgSxK9ZarrGNZGPetHkIErV7zmbzctiNA3kCpaZYf4O3MSyRQn0zD
+W7Fif/kJiXmj7itdmZCHmbDLT6SwUxFqhbCo+OOiDArjqkr3Iu/WO77YKsCk39NJMmI7QWElDmb
390RnbiLdPPZx5+eBp40JxZjCumzrIzqQHiZf8zp6vYOgBfmq5dHzRBORqJ/DP4AWqK063dO592D
7RM6CLPJEG/9wgC5jcXYcy2Jtg9I+ulffoOutI2kE2snLLvRKz7d8okAhtNSVZhMN33bz5wrNQ3O
hmqRy0GDHbM4vxdLn742pUvJ1EByVVIr62lb8iGIS3PnP1idL257bNKb2KewnDVabdwBKNACT4/d
PQ1hdh3YarC+g7o3ALviX3wurdlFlpMjy2VdMzE66m0qoG/E8W3bGct2hCR5NLKCNJhld9iPzGLX
C9GfdRRAp1fyR5IZPeDF3nF/OBmrZ/rASnDKTqeeYlwJ3x2rimiAFBDO+G0ua1LC6i+JMdGFy5hF
tCeyWemkKs4sYG1W9lXjpi8DDp94n7Wk4NZijhecPclLEU3FNxZkyV6ktsb5IOrPCk2HLSz9Dje5
kn4YC2ZEOcYnDwJQuytV0x+81KdsnV6B/LX1XDg76MaoAElqr31dteFsUUWXm1zT69OI/ePMT1ic
DXxtn9GSdoRduw5aVzPsYt8sj00RmxsjX17qGUk71A1dfcQINPdm0yCOiVQd/3tK/l/5nOn9+ZfG
nfsfZQmdc/go/xpxN37/wr85na3fKP3woIF77uomXo/Df2vWFb/ZkMx0nMscKGxzhQf//aTMv3I8
LDwmfT1YpP9+UvZ/c6nUXSPxOtVIK1L4P7A6G79aXP60bbKIa+DBBmbFwKPrcHn/elIupNkushbz
web8NG96vUr1jV2M5i19o5xL8TqwjJQyVXI3dvBxeOYodbS8She7pVFjFiYkav2wgdZjo4zbjhbg
UOw3yv+sqeG7G1ejHtYbsbHSfgIwAwBVx1jRtmtiw9osTmGs6R9WytD5qLEMjIT06FZlybLXdKN6
Vu2sTvNqG9ThCWxZSyN9GjgzKJ90k61iL5ttWfI1j3G+OhDRunEj6r+Mib88ijT14lesfnkXxWpj
ZGwDk5mUB2o30h/4nePPcbU9TnzNqz1XWb/xV1tk8sshibkatyQLh7ZgmsBEWa12SvS44mZYLZZs
lbsLCC5tr68GzEhEeDGrDlumtxo00Q2zAVUUiWVafSjaauUspOTI4tcRy8vV6ukp3mZdczlAI26K
U+nE/bZ0nbXpEKMo8TUfOzPm0XHx5X2nYSjtVmupWE2m2Wo3TX45T0mqlidKImqO8hhTEaLdHYYV
clsMOxeeA7HYzq6Dm1Xl9UJtpi1eMN13576yXls77h71ti2xaSsKfzYGMP06kKtZtlS9+TwV6C9Z
b3p7AF0cP4Ylii7WarVFsAN4UuEetO2hvboOhzjOBpF9gh0ofrYIdFtL6ld3uEeWLjckpJq9FYt7
q+/TKmwrw7zVtbZ/05EInuCzTHcDNaQh64ytBhIstOVq4Eg6SYH7RKqwUNHZrwHq2KKzLrllvKSj
5WzySuQb/J4rPTWOHslLN+D7bHkYBRoSpzkk+iy7Rn0j7sj9uiS51wYQwC15ZnpbaVHnm/Si2kQL
mfjAH6rokPmRvesdmf/0x/GTrnttV1kW5wXi3/qVizwO2mlqju2iE5EtfHOLvQxEKyjuDUXKDxVX
W8ge7aaChMLoDH1US9rXRSIxwgTWdonhEKeaPV5lm9hh3DOP6aTFT8WQaK8WuMMj411ztTELXWbL
9k+u1zZrLm3eKoojwgLi7605cLovuWzhHThITPClcI+Qh1mPqGvVltPbZHvs6co4hbgZp1YV72E9
zLH+5EXFlO5aXx9NntX6Yjn9JhuTOCHB7UzstMBY+l7/aBi5PT7arQO+PrAbGMPPwNziDEkgS28c
JdyHzgPc/jJZC81KYCAKc4eOiZcesvHM94cD4Huz8eKbHLCCItPVEBLfSdTW0pEvXieec9lxpBmB
A1q1ZPw0Gcuzco0aquFxSFNrJAqR9gwVFNdn5m1uiiF7y+G5LeUGAmoJnT6xWyOca4eo0MC+hDtb
n8bxm+QMU4SsJFJ+P1oluTzHClPyhN0YzQavHT8+bcxuvCmy0vO2jTSBFhxmDF5vfVWO3aeb+zzy
33iP/H4IaJKpTmlXmkhjZZR3HGFKJ2JuEpWtsaUTfRd9K/OeQLloGB9DA2024oOlT7/TxP+7z/43
+2yDRygSwT/fZ1/ST9Z8/5+9M1mOW8my7a+UvTlkcHQODGoSHYMR7ElRIicwXlFC3zr6r6/l5FWl
SCmld2uclmaZNFOSiEDnx8/Ze+2n8sd+9t+/9L2fbX1wsJ3IAL9RQBIR7efvq3RgfnCQYwYukeH6
nvZYir+v0v4HQa8a9S15NKbt4jr63s9GZ6s5Mrak16374/IfhSFqg9WPIyGCfchkdmze9nTNHfN9
cl8zGVPX5Eocy9oZugYzA5aGfQtS4ySMTTC1THyxhiOYEcb48QUwO/H01+0KRYj7hNKntMRmNlN7
wFWZEuUJstLJnRRka4N/NwhLiCNNqaBB/nCmfzHN0rOaH8oLi/XYIUsxkLj0XZ0P+ba8QKo4ElW9
tEc7QoJAX8nAwK2BUYPWNxp0y/9AZ7eB/rw/JEwhAfGB/AyPq/muojHQA9cGuWpHZMtnVScNFHFk
LHonqeNgxV1lDbJY0Zr1QzBSKEzr3hlAWwReP4Q7UnZEdRrKhPfVMiA80U9zv5xY+CKv/DKR9hbO
3ESL0RF3pDV2y4kTltWRiXXYbqMEHw8bAswabOIacoixjAO2iEawkkfDG6abXLujGPO7T4DxoeOl
jbYZBfjKom2LEb7YMEEHKTd6rHprSDt6I9ahqNqFCuHN7IF0o1TgJhjt3H1qbYCTs2NA3oTvLy7o
HjFhhZEJLH1MghHJhv7kJvqVdtPEkXUnBKnAq0RSjmAOT5sHFpHpKvIAPq4mK/GnLZGO9YM14Gdf
e9he48spLvhEuHxsbNEinj62jRvj0mwMS9xZvEzV0aocaV2Ql8Zq5snZqz9bODbiQ9cq7r9IgcAz
LI0RQBpj3eExsiZCawD4PdpWx5lL1MTnmbsKgFtb+yDVBmhg1FIeFeAK8B3/SpI2n85KByhg09KY
xMub9G2uQmzc3qrCsxdvnNHm+5Mb7T6lI22Yfga6M/Qtvw7ynnjoJvGuY6/nT5tQWQEczA5XwXO6
Tn2O0RzXe2eB6LblPGoEdKIRZ4mRQxya3K7BbE5ZQLw02QfiiEk/jw+LviRSnxw8NLRqxtqujgEx
T4Ls+M6Q62UYxnM068s1rHegUunEw2tH+A43TZNgoFMtiGjEJYJP2XoQmiAlWMS+h3oVchtIStY4
zXdeZzELcINJIgUKHRzLcH+forRzz+c58u6NQYoLrB2MS+wserJGh+hmI3f8New5+VRG9Mpq20wn
upTcsvFoTlcDogN/HacjZ5xaN5sPzGhASbqVDLDmUNRfW8kCB8iFGgsLvsV8hsUOVdGl2U1IwykZ
DRIPCiB5QifYwRe3Nyl3pPVlLCauXWLXzvhtThE3P/BjkX6rce5D7QXbk3qMIte0UdwnZZUMLOIq
EHcoFLk8eWY0eBbDkWubjUtewFmu6gfODA8XQi0eSpQpqHCUadTqM3Cr6cbnFd9ujUVyghOLzfVJ
lpvV0QVCUq/CSYEQAnhKRR5a05Vju80eXjI6e7vsOfWy6jmKN2UpECCetmAL04jzQny4xgciLTyW
cWa1d9myGMa90culOesYgbV0MxEd7vKZWvfjUoxz8DFxzCK7CQdymabCaIFTDLZ9ugzkiRAfXnAu
W7JXE3TbI9jDIIg4EbVZtHj9/HzaUV7y9DCtBNP4ciPDAufCVQZ178ZDIILRr3X4K9No8w4tncq6
S3qtG/GFH3ufp9zvrcuUlhtC/QhW0xcJXPoi9mBSrvy84JhGRgW/l2HUpo+EexO1AHog6p7t0O+y
Ty1vCPCKU7i4LU30EivGaoqMMEA0FBntlhkffwl3SHpgcMM17/JWXKT0oadPfh822Vc2lGxdVs5M
Hb7FvG1ZlwXrz9KAi0gj7zQsLb8gaqbyTPM0tlCKUHeiKCPyJzIfE0xdqySJ/IvSNoPP7tADel3E
rRyiaVyLouo/ztVsbLNOxRtuDOTQPfJSO0dBR/w8bNECCPxK0FhiVyoLd2+o0RvPKgcBcfIpip1e
wQd2PVqOFQpnBgw1YwAgiffMm6y1XZiPBuaSVVdqSOpckk0Qowzei8yK/srBm3ydIqSZpWjLyy73
zpBpN/M2y9vpGrJX9OjaQ7ktWKQ2FUiVG78Jy0eCb4qdVZpRuJZL4a7MTrZXQYRhWDKItoFq4i1M
6ij/aKUkcgem6naLJiEYwzStyxZO+1CMQKXypThznaHf9qPMr3mt149p0Me3g5NfjdKcCExn+rRr
ZjRfZISVJwPjw9tIefnHsXBUtGu7sjwLWMA2OdGhh9wIsp1vO8xVGoAJMEiYmieDXd2x6NSfS8wP
Mcg1Ve78xKw+xaB/ObVFEqx8z0Vo7qH4vqi9CT9zMhQbou3Vt6QFj4/Ojx3skkY7QBHWhRvReN3E
pgvbeJopBzYKbtCxAcWKYr+ZKc0hlJxKsOo7GAbXaVjVJ7rfv2FSXX9Os7ZmO2AN3mmJ/HTYzgXI
W4IjwltSTbwTQxGs6RIusjZSY/F3wH69C7D3zZEX9rw3y3I+HQ0RnC5dNsLcaIlhs5x+3ZB6scdl
6N0NybA8m2aeHpE3LMe2bNkF/74k+qmYY79m8x/Qm0Fg0xR6WxI1FQzeNK9DeGX02kk/ydfmaLMI
oaD12apBZ2Lr3e5/f1Rd9bwtxCQeXhCJ9BDxtL+P2cQYGct4ZOcIHxO6t5PwYqg7ixrj98d5pxCi
4JPSkxwloNp7pT3+qLwY4srrVRCFByfTFYY0W97ZqK4eCMjghfHPDyZNouckBbIfvM9LEzzDRkQR
eMDtgby4As+nIOOujQS18e8P9XMhy1gLOhq1uCmo598Vsk0UyNqYTO+An0hclD2lNyCwnFFSB0NO
Vv4f7pJfHE+wDyGACjWMA0jq7V0i6NDDzGV/ig06vH9dgsoYoCqxFASAbBQE4T+dTn3nvb1H+HKI
g1hUHC7e+2J9xlaAbb5DDeqVVFfS0KQ8XqiswCU+PpQHHr+1NoqBn00jZfn4/Un++Sb1oW5ynk0p
Cb8w333pqnQakxaTd2CzDr91NOzTSYzVqxf138YH//IoNFFJ+aKTys7k7anN0a+VIfi+Q4Qzdg8M
G2qgP49/uDd/dRQ2lDgwEcrx4L07itfZVuMafJegUfh1E5mvran+P9wmLgkb5G2x22G7+e6MZYzW
kzqp3IMVEh/PDISbAlimnLZz2ImLrp6G5Q9bup/fX7zT9VMecGB+evfF8J2H85h7zsGoQu+z6P0I
I/dAKQKTLEBlMSMK9Wgq/yll9ec3C4KyAEMy3xZl2fuvGlhgwpfatQ5Zz9MdQnY6djCmNkvq+X/I
7fvFV+TmgDxLDa7xsnqL+YN8TOZjy6EK6zC1cbGeC1EdF9WR4Opww7zwLRjI/0NtJW9On06BDltH
P0dQybuDDiZWD+xI4pB7wPvKghyF3PTjEzY6f3zSdWvi3aNORhsOOVSWATr+n5602G99iP/mgUkf
ER6pKFyEs9LMaWcu7UWV5uhjwpkyGZ8OuwpqLQUrcZhCWGHKYXNRuU95BNZUxMqm6gQbH1/5mQfE
6ffvhF99Ulof9KjpjtGg0c/ZD9eiTNwxmfE1HVC9cqAET9oD2iDWyyElR3JFAOmf1sr30edcCnSn
PFUszzibffnuZR/hubJC1riD4RvUuiAU2D9009Q906ZnyYzrUN/vaSIuwLY2D8PgQkbCpjrdNMpq
CMGK+oVgODBkJ90sEFj983PCm5J7Rdhcu/cZ1mZDZNDg89QXi0/RTev1UUSGfVC5XaJ2bMw/tXF+
evbQYemngVYOtyhY5rcXoUmULvrn5TA4pDMoQp3APzQwtlnZ2Y3//tv96mD0jbTdPeBV8/7e9Bfk
DFETzIcJqOwVAejBGc4KdjkMa9kl/f5gP72m+WZIVoAGYU/kdfbuqWOoILBWmPOBUQUbS5xs3Fk8
iOwSf38gi0nf20fO43WpiweXL4dk9d2NnNsxFje0gVQQLeQ0kz1cv0Z00WUfMTEu6linA50QJ3LA
Ao9xMbEjkTaB3rleBqtmuonxl6K1GNksrXFIAPaSbbs3DY9WFl0v7GCQg9meNxmb49ECgdshAET8
/vtv8vP1cQXlHQ3TwLV/1mcn5exj0VbqYBE8shlLILrFGOPFM+d/XHV5jEh9z5HA3oX8iS/QRabF
GC1u8aeQZ+BbKd+/qUjjNCwNHi6nP/YP9er1Qw3ksKxBmOLRR7nsmj9dpXIpbIHlxjl4zeR89Txr
OLROGNy/NEQ8qejqNEvufqyIpfvDm856f4ugeLeYQXqo/jWggTXg7WPm5NDsnBFDoMAKWiwbXI8e
ea2ztxDjtB6n0P/Lg1VK+ESlhLogSYEn0G6jZG91UOlWlpXON2Zf0EVcMt2vaVqpNxZ9y88Lds3T
tiA446Tn719J3LWQBKqRcPHAiODHigyQ8LUL0PW+1bdXbrAYnBBuiTZhaGd8XJanpit3nGiNqTCj
75fROArJiRkiufEjlL/nrmlkBAQjWroe6TZc4FYxTiZCB6+qWWCvJCIJROjQYWQxkTwCbTVTrO1K
un2AEq6tz7qMUTXg3noZN9XcLGygl+Qw+olYk+3kIjfqRYzvm2AGVBT0vk1kuE86BqXimWHgBAOn
Frl4HqGt0BQ30OCuCcjQzdCZVMwr0Ar8DJF9qU69ihblSdAGYbz3hoxdUdks/OvSwJ5+KT4JhKPz
EuS6rmlqnrW4zIm2olsOgx3vSsvGfW6nAFGJb0w36MOK+Mouqrw6y6Jm6K6VrbggFqHS8ChFUWc3
UGNYL9q+E81OmB7ePNPyzyLoueRO1UI9T8rkW4x26i5fgez0znnboG3W+EguM9lC/CJf3X1yAeMu
tzWM/WCbWalzNnA2iVuqSdsEwd1l084DqlVs6IPQueqWmEa4X8welnBQ3sUa1FQo/lpGrS2Z0t64
nch7JkMlW1i1ApMUBjQtua2sy3JEvXkjEkaXm4zbJb5iv1q1azFLqE3AxZzTYWiVzDZ9NxjrBaIE
kHOLV7i7RNxBJUAHb2XJMZFnzhCK8TSeDCgf3aRHgsTR0dPyycpaTqacPSwojIAuY9SbU3snSuRT
J34CBxeDtO9ZF0YCYfu1DqBnz923RB6thtir6JvhPyARNaQRggB/mavpW0DE7pW/gA5/bcG5ec+H
seNJ3DmkSDwlYLbCreoVFMLXxwqBtuYk8cyM0k79J80NIv3JncWdmESc7On20pu3OofXeOu53EWN
77Ezi3OX82op3TO3U9X/NSdk4+ymhD7862gGFcMTWA1dSEQOtZ1fSeepEKnuxLa051Gdsf2ZhEkH
/mX5Q2tNkzGmdyXPEDZpmJGZTOmu8jNTHYsg4jEtakMjtGeHE+uEg2PvUvgiybUqGz6IMOmd7JDa
qptyEc302E/SBi+cSzcjca0Kpv7cnXJx56Up4Om+DZP5K8k/3LIpUnLnehY1XeB4pja2ef5GggEY
/7oxrIqYdgX3isM0B/2v09nyE4V5xlScHI+qBhCWDDWesjBk4r3mFe6mh7zFXI0Ck6bkjg7a4tOS
QEp4KEzAAN2KDnnn0yBb+iEdX1f8/8xJ/zAnpXjTs7J/Pyc9LZ+Tp/LpxzHp37/zfUzqfJCByzaT
ulqPIykMvmuZ/A8mgndqRPag2r7DP32fkooPkqGqyZaesoGalbrnu+tHfiB/ihxlXYO9mIX+iZaJ
rcu7tRtFFANZneDBVsG3rHc70x7/SbLwUtFpYNOG2ML8yU3JoCR8ykRiRM2Mj25WM8m9vTHw8o4s
cebFbXG+eKEzrYUosy0BS8OzBMlzuYCnfwzMlLCxKMgiqKSkAW2mKkSVVy7lY+GG9ilZItZlm4we
SRt4Ts5hBfnLOksL7OwqyD1CA/xbySzrpp364dIcnoqqRQWIVea+G6DEMq/Tb8shLxlomPX0BAeI
2o+InHlBFRUhFpgCvJQru5NRtq29JvsrRpcYgWEpdBlO9CF02jmBlt5MaBrzoD/XuR42aslwwWfe
st/Z5pUvMckgVyKK2E/tkybQUZE0l+IzO5WDv0WCmxBfUeaeDT6GiUGtanp3nblc9Go2172dq2MU
qPELbIPywekSAoKQZ89HjPbN9VynzJxii4lPalWrAtw2ktt6TQK1CfjVHy8W0tauXHuuyOvwp4Zc
oWKUJ8hOsgvfLqZrAG7Lrp67zaxoAcuRrDwq2fVQ9qQTOjMVbSKvRKMCNn128WVSuUBgXvhXFJH4
sLu0u7VniNmJQlrmjLO9DxfqAACJWhLVsUak89If/WlMwtNFieYwsMgB0Y0IC8T83Mgz3yysct0a
c35vF3V/2zsZ2nBed+z2skF8TmQWfu4MgAD1iLCoLAPjbFyANnclVqUKiruu0pYzFrz+U57NdbPW
aclnY9g2R6z1wzcqjYVs7rkzso2in3A5OGW+rSln0k05BsABKISHcww6rVgxk86emheqMeFy7kmU
FFTzVjqqxzQlV0ynQzU1E207uir9oBR7St3kJq4z+5OFRuA6WFyORhHf3grY0ru+iZ2jYIRqkgxS
xXvMPRF2uKreUGc3+3EWw02E6G3tEYr3YJQQ9GyzCL6CoJHtzjPpENL3pxTbjk0T3GBlW0ZYIFFl
fE4j27uKnYTqbvCJrVkFNOO/OHBDA2xY8OuB6xWbwAVd0RSivOM6ZoDpVXwlp1SdKzHHB8kwINiK
aoTJFJYO/Js5KjbcrtWdbyPYIg4WPqnR8O+iipzzZnD6Siv/6osUg2gCIbHgKf88lSJ1SKaLaGFx
eias0cQODInJ/1SliDpWmGCYUw8ITDCZ+Vn5uuxYZLsAGB1BK4UDWYMIpQZ7PsRunO6b0bsSfooI
35HL2rYTxtVOG9xOOU/PVk19/hCGwCpEHqIHlz2ssHVWWxX8HeXe9r0LPnpm2rvumIitY2TwFw6G
obMOENeJQzrgSlWK4IWMoXQQDtnWZ4C+bnlebkKFLJFxzJB/nF4MOFivzPRKJiQvBBunxp506yxq
LDDtSARnF5ZojP3Yt/dOHo/XRubrhHTt+bEx/wxR6Z1X2g9UaGdQrj1CdV/M1/iurNNeO4gq7SXy
Z5Vfj60NUGl8dRoRR2QH+VbWXEgbQxIJiAm+7viiYGLaa8+SiXlpSA8Y5/lLttGc9NrfFGB08rTj
ycX6lKbY8kixXSFwVfwZ7Y/STqkYBt5pqN1TQvuoUNOqywRrVaA9ViQT0d8f8V2liwihc/C2nnvz
U6ndWaH2aWXzc6uGY7dwDsPOPKYvli4RZObOVPHHydZ+L4xfvpxxgGEFQ5mRb3Ew3pjaJRZiF8PI
cumNaXrVYSTD8A4uYT5K7TArzArdmV2sikl261Fb0QhNHQDWan8asCN/L2Oo5PBz2Jy8Otli75zh
vjq0tjp22u42B/5wYtlY4ISawQo5tKY3MsjiQxtJJ+HrQUQFKqDOg2l0dh6gS4vbCBkLJiczai1a
7tp8R6z1ieGWxomDdn/dYbq/mF/8eqoSw4oaub5u5jm4YaAKAICGRn6dabufF7TPsqLllyWROC5F
0CCsxE6/rt1J6NcsQS0rn9vvjqFNtCGhr9o02mC4aKth5EXzBRHkoKAG0X5cUPiuDRd6jhUk125r
NDwSGBdbfHx4wzAzglgqboc8DK9dbXVkDwravjLnjc1lCnBTbDILa2Q+hU+xNkuyPxqvLG2gTFrm
pZ42VRJCV6w72zsobbicem6d1DA/udqM6WpbZpyirAw8PqmVyS8jZokbcKZILvpp3tnzEuz0gPSb
p8LyYhmp77F/jp2DE7TVplDeMcZZ2iU4RZu40PrKON802khqSyylrjaXBpOKvzgvjtOgUmots/6G
mzC/CCozvyLUEzCCNqsm2rYqhHklHeVstIHztNDm1ty3g43Ra8PrKB7doUXxL4zsttC2WLeT1id4
s81OvbhmeR1qB+1gems4keVuTpAXrFwdW6tNt8bArMtV40xQSzKdeh1L5JQt3qmRC0+8Nhn/Uyf/
oU6mAaNr1H9fJ39K1Bdm9skbQeHfv/W9UvY++LoKZr5EMp2uiP+3VA6sDz4RSDTPHJthKWLDf5XK
kioaUTB1rM/TL+1/lcoOCkU46SYiRLqv2En/kexf96//1eRizhC42OKR/Nv8NUHL6W2fyRJmnPVu
7B1ftrptIdijC7q5yzyz5XzRbP1wgq5e//SPUItfHZChMHZ8Wlu+99Jw/6GJT18JNU5duEe0ZSjz
B/riqGenKw+f8h44kPhHCInXL8jghvPFiJ1tz7t+ta5LKBOlAzIq9p4YERBVlqbiTmnJ5O+/2tuG
4cuhuNRcawZ9IOsdrtmP84mWVm3UZ8I5EgNCH0Ei+HE7QKc4vCMGcMsS3Eug8BetFij9/tBvG7Gv
hxaey93gm6gJXoY8P5xV+rzDbOIKPio6P6f4m9noszL4m4I1/k9defG2f/1yNO5A7CowAnyQD+++
6FQRmCunxDmOFXuelaxbGk1jatKSHzrJbL+0CUQ5FNNEY2Mmpk19RtBNZ2DKE2NtWmXwhyndz18f
ZZDvechzkRwQgfv2zKcixnpIKXD0R4evGzAKPaH5yH/9345F4Y1Lh1uYG+fdDRWltpnHRF0fbYWM
qmcG9izZpt2wJNUPv7+q+jy+fTg9+Co++lUJBsZ8P5FIUIUYXsXCP4TxN2WpYNtbZFj//iC/One8
hAS7ZcSy7vupGnp5R3ZWTr5KplCv+gMDLh8awVosGQ2o3x9M6LPz/ivZlhR0tx1O4ftZOP50AVVc
2MfU0gpJe+CYIjTowNEHqh/8JnOfHK2reBmhzXFnEzLA5voPH+PnO9iDpcy4TD+qzk/9gdASVhh6
hMpMfqfpOaUwyJwnWr42FHdoE6D7zBD4eVjoexr9Lw+vW5Mq+P8xZPzVFcB6RWNWX2naIG/v3iwP
PDjfNQ/vQNCeaZoAH/UoxanbP01RfnUopgrYqhhq2EhT3x6K8rStWtnYxwTx6M2r1tDIKRwA9nMl
fn+W377qeX0jUGd6SrQH4pWfb1+S1smPb2rjENLYp4NhtPUD6A2GVWz6rwaiPv8kORJvX8H6kJKm
FLJ4PHNc4PfanDpbHAw0MjiYISIIxyd0HWmzmm4QNaM0VfS5ETUvqLb9FJlkxCNVTMh2pKFb1H7i
NftFDzNf3iCdkzHomBdkr6swNujTJ4JczN+fJCq0N48E+gkPzQ6KLHg4to0B8N3lJ1YgdQgDdZjZ
mqAPNDaAJDxjFwmV9Yw0ihmwALlHLZiBKq1nD86H6123rYFGlY4AnzEsQt69IZ6tZxJ+QNsBv/WQ
ki+6zY6sP96YIKnJfBMjTWaBBf6piX0k6FpfwAi3e36Zqkn0tu1GMSQ5HS304N0gq6MfOfahTTmB
qzlL5yuiNBmEI/8J7pkhIKmPgWaKvVDgJVdKkna3KYKYIE1yM0NUgH1CzZqXDcfQAinwKfNV02B4
ZPRDVDMdOcTqKq64Q2pH1A9zJZHSG+ESeIcXATVNhQLYYito52d53D1nbEwfZF1a9QETz3zD9nG6
MqyOJramFyaPYg64ZEhRvYzMD5x39y9SN/AX3hOAD+72l07/LAL1rAT87pXH3P6pmDPrC8Hm1n5o
ZHPDuKpA2SUbsC4RKBTevwPJToHLCiNmIdCuNzykk87rBCm8xq/NGQ3JRyWkHTuGbSs2oh1hCBXi
+G6xOD9og+WNUtFybw2ueq4DkA6rwhuDezG16jkrIrpmHuFo20XhBV/77Ejv+3rm/2UALz99tWcU
KaOHF5G/A7JMs0JZUUtW6l2NrpMZVBG36T5yJvIdZsgE48aJaZvBRJwXeYh1YWKkEql/Qw46gQZM
naqZtCfcm1rfXZInC02OuwY7FZp9L+NsArusO7I8/Bl2tBlK71Dr9yVKczK+lTMgdbAmiw9jk0pS
bOGnqmevinn+KuLOyLfQ+oTYKJiczC4E9TXxyoxI5OxoQUUWMmIRpc29jO08uFdmyJ/1O/JVJ8Oe
rmqhvRFdJ5lizS8zoa5EdbgGtLScLzJfInDDDMGGqnGfvLinMaheBJsMadrbyF6s/cIsT8LF9pzH
chjKO39J5vO8oUPTEHhGK5Sdk78TCWyMBGz4aZTP1DYqR247lktFkqwKPTBvCwBn0uhpbkk4UheI
6Mxj4cQV5kiYjkS5Kns9uYYDrnOZ7wh7c7f01+r6kJkzQafck/FqMVV53dXKL6FR98XXivHIN99h
CIlKrb9gG0vDZ57SEEtKxptpjegd1ovJzm/VaRku+L1WobifvS/TIsVGaRFvpdit7xCIyXFFryTZ
iBe9b0VUYZAOYlyXi4ofIxvWNvzLGgcJQtkG+exRzJ1sgMaO3kOdFN1uLuvl0YtGckadIkKgS17z
YwnhdYuzh565GLiMfuhqyvFYPoKalt2mHPQ40CTFWRejaiVp5libti2MbUMNuBooXnYFRBT9YkIu
jQXyps+UcVpmTX2aooTYzW4/fw2jatzGRmJczygWPifZ4KxzrbquS7TcaUOnSWbtk2TzvvZxJGxC
UI/rfmgJGUa4nbYQ9h2YVrz+yccj1aW14Q55Ejkxls8mkDascU/6EU0NxSz4jErX32O/Rh6OpG1c
OS+icVA34cbRSnJfa8pBbAFD0DpzSyvO68xrajolatcDQFyjn/qSS4gRQBZpewdi2ikjtDeQoM2T
IOyKa1YlBO1Me+Mzz2l0YrTJFZWRlZ5hsCivzA4sTQ7uAFUlKoju6UW1Z1gpjwQAMIwYFSLd9Oi9
iGctGxsYk3LehlFr8kKqFm2XYJZMb6gbgvsWGXa09fvJNbdZEk/lCwx7WBVAqZe15RrVA9De6Qry
prGWMyLjTgWsx37vhig9Lac6vs5hTTHV6iRLOl5B2FkozOqKt+3EPgqwPSWcNyzibqgdHv0+xkfh
TA5qUFdk9UNNfB4fTaJRWGV5mT9YVRNRz8V0VYUN1YJnPlZ18ejCXKm/zTWZhmqQ4BBy2ZFHS+zx
18IfSX9yM8P9FHghuJs4UPsctCkohSlKSGQSafyXGrqntHbtrQt8OVpDYm3U5xxElXGbLDSe974V
+xdDm5JzlSfZNh7HZg8qeNnNfll/XIIIkmkgnfHj4LbFjRfV36x8+TyR5n2ZdVa3572qZZsBya1O
X1vPCEaj5yVJxtuol1w5nvh02yDPw5sdSYYEAxKdGcWOkgfPTRTAzjGv4c14vMfXWa+icd/RcD46
TTWfY66hz7VMibFqi6wXK4+rkK4pdrDelANMtkl0+fnUts7lkiz5ZYPg+aZIyF5oK6G+OIORbysc
F39VgUfr06sXOkqhxSRC+XayzmKQGCMwEDq1Tc7rAhvzhjw850Bb+6+wNsZbwhkzKCm9ed4mkfuY
jR4mdQKSAtbKEqpPM9vRReDMyXmL2edgBGPgreIhUk9WMtZHCCEoPhO3PxJUZKAP7hRYJ8Erbwfx
uofaRcIG8hCcTNMuzkuCPrK63g/Q8W9rgPZn5twv111sVhito/Ghz7um35pKOcmBEfDkQklC3rTy
Q7J7Ljy8MvTj4l7tdf/zDOZo9RHihRWsjawnM8IypAmYm5vnYmSF/watkhCkGoLdxEJ4LFMFHY54
hVCB9WJ7gZCjOckcAEDrmsrCIGpNDtcR1jeyKtMQf7HilfeQTR35OnPuntEu5jVqo3Pq1k09lOPG
KlqMKTmwlvOOHEd3NQcNGax+ToIEA6Pxa2UR7rML0JrsojpyTh2nIego95a96mVyg0qg+Qh6S937
jO632GMyYKoT2HSMjSvHjGNB0EIqN2CrJGwnZPzPZtGxDnUm1OjQIP4ErgIii2Fhn1LmSMLWbhUm
l5Ypp49mOxrnbtIxLUzsxt75ht0Sxgs1Ztco6RJPgMpC0aUfl28h4F88eXb3BQeifGai6SU7E9O4
WjNpY9aXVrmEJoRG6NvSLU1CFPsy93vZ1d/ceIquULnYrHKJ6jBVTwgDqqpsNvGUgA1yUKqtM1bn
S4NpwtYi9bjbBBE1e4QBC5NKXAF5dXung6XSE5dsOHL4HHtz1eNmXNJLE1i0uYK2m1/CtCWAurQm
4zo2bK7aK1ureCVtEd6uuVsv9fp/eqF/6IVaDorrH7Y2m6fu6b9eg48unoqv//3/4BWTX1S8EQ38
/Ut/t0ID54ODaFtSmL2iTOh3/K0aQHNJUhFCa1dapqV7Hv/bCrVphSLpe+mPWuxnvysG7A9o9lHT
exxE/57/TxQDrvu2I+AKFL4SUXkg+ARaPPCuhdQOmV9OHpNgjfXd2E6+68hH27Gb8q/BSMWUZgH+
xhVlwEKSe4sO52Pcuekz7H+L9W1id7uU4FGCJDxh3bHbu35ucrZPQcIcySvbR/LD5IML2PAQC4Ah
3ZhasEXYcTVmkhQHIOnZzsuCYdMNaXmW1g2LdBnX1fmAYxJZzyxOsI4O62iJrXpXDGMbPAwJhL09
ZlL8ol0ze5+Hcer9qxkeK164JD5jAt85W9sb4PsHwLWTp6Ez4s99Sw9vD0gvi9g09MS7dBCNOlCM
eUGSOQF2FA2rYkx8e7zIY6Kl5M5v8qW+YPLB12U61UrN4EOqQ+ngwUreFsRtGAWZgJhYEGdaIQ3E
TQbSMLzwITjpUSoBTV2zSuaiH/FBAqMfN/2AWXVNB0+YX8aRNPRlm8FEGrFnl8rFCggUFWRFQRQ0
vHavLyEAlr5l4PztAodtQ+wvjQOpJq0d5BYeDc96TXKcFcuM9MsebsTzEpLz42brjmLWJdSxShyC
maCznVjZFMIvLjrj1BwJcEFnCV09MOzVODgM/BWxUbFhDCcRVsDbjDx1IO7KZH0X5XgtCPHeeUE9
P8k6zbaw7PP1nM0xdHHV7Aa/yM5aYkNP4CcWp8QP9Cew4BoSMsqKhteQ96f+MK1lH2e7oigrZqBx
dOla0LuGOJ82nhNlG6dzNds9qvZqCcLrtiDuOSwNpp0ZBtHVYgz1ZZ56H7OqIHo6atTVGA/yOodj
+BCTawiJS4SHto6na+6HagdHMbnP1RRe5VYFujuuDQSlfc8SIlGYjCKRF0GQhfdxPdn7KfaMS2PS
AS5Q4uCjytY+C70wP8FXR/K6QNAy39cNAQFUlmQxeaK8VfOUwfUJ42hau2ljT2vCAuS0ruZlOS1b
y6M3QX0AaLvsTsdpaU9GOJn3VJb2MVgkG0JRu+OdEzAeRQjISHPTZ23+TYB1yVe2RD6yiqqyROcI
E5JtmnuFrJXQjtG9SxtJB6N37JVjT/JMwJABKEjNhImhRXbTR5F1FNNU7R0n6MnInLnWfU4USJx7
5T29IiySoaz/Gq34E/rfYd3lvn/gStNsqW22dar2z5c5n65DehmH0kGUGJFR+bm3l6LQkUrWl7Rq
zaOxlBKIXWPLA+DHYOek9dchaMI9g5FmG9N04wrK9DbI/P6z6aX5J0YuySd7RE7zP+yd13bbSNaF
X+V/AXghh1sSYBCpHCzpBsuWbeRQCAUUnv7/wO6eaXti389Nz6zVLcmmyEKdffb+9tYRfkE7Vh2E
E9eSg6sNQDKRVaPAm4Zd1rpo77m7pbi13OedpXgU1s7VNPcBDajoNIR6caTcGpRmEg5fqNxCCM3u
agysVzOulY6sNY0N0sA3lDr+DGediT20wX6yfh5b/CSAgXhdho3nlek20XS2w/1EzW1Qh5ZyzBcb
R+TtoHXP2dI95q3mfZudhk0m4DS92Di0qDhbE7DQk9fl9qnSFZe8AROGS806lTPJMbB771pNneCj
MfaPC3FnLEp68+GOOmDNaWnuLOqyv4qpgVdvoFNuAjKvpyRP7Gdiu87WFUwqOD2ECtmuJNcIkePb
4GiA8kumgKKCR18YBt7JubtCaEq+9HjvvwNUxLUsxZm2ehoU3GkOUzlar9CmsoOleSYB52lS50tK
yy7cCarmYGp84uxUv8Ezqe24dmspsVy/uYe7yuzTDkZAa8ls3Ej2hTGw50yXGxhwDENmOswPzWQz
XxXJZD3CwvK/4pdGHBmzkYnvElqMY6h+thb750YCLRjXlDkjD3OXGgzOuVFHCEmMGovD6Kc4sCdb
v/bAij3hpu5vPNo2FHIbfEaiIiXAjyw90uxLcLlVBkoN/KybPuspUZ2cZjvo84fgmfdgTK46Eufu
t3xTWonzuD861ODtB2HPZ21Ym2H91v+wm8750Wj2t6wV5hlnUj9saXxSxAKZfLockH+lFddc9/zr
wCqKM3d5N9/ky0eq4xyGu9ts7Hl+bvTucRaLTjy9gxqIdElHqpvSMG84EPWW4F4YVPdorkmzkw3c
8pBo6U1ZyGRnj1kcEsQ1PmfCsfd54ug7Pu8f+VL7D8Ls4TUh9D0lHn2hRtqB0WNAjTr2beW109Cu
4PS1vG5IXR80MArZxq3cYW8bBlb3hlGWUi14zarpvmGf02gCwzPGtcf2XxJcgVf8CVVoTu3aptUy
EpSFU93RQubsSlM1R6MezK3e6zOuNT07a3g58APUzX4Y5xElYR7ezK5LQ3oUKGr3ivehN77mouWa
z+PxLOlyopmun9I72xfVpu4brDpVCrvImvsfhoURiPFgfMx114mkPWEhT/xiB3+NcoVOix8zSRKA
zeSwnwJL8KfIulvJvsqIckpCko1tVv5W61LtSLd8l9kpAdLpa6fb5TtNA1QuMVp9q0ATRmrh3s2x
9w7t9ntXZP3R0njc615RhMLh/8WOF2wUMvSBOnf9qOc0KcrMMHfmkBnnBY/vR5BTBDKUqbYfGNE2
dh+X9/lA0z31o9muHXJxHLmQRKOgYM4CvbHzgNuEGnGyfWGm8oTDDU94ObciHAxNC/XV5DK3jYws
r68/BtJgW/7swA4ScJ0qdQ9YtAQC3PVi492u7QpDXxuYu8ZwPoTe3o8jelud1QzWOemDTkfRtrRX
I0MaTVNGnKxYuGGU+lqO1dyw1rz3yE8FvdgvcGc3YBymUE9rjCUDxckN9NcaQsmGhltE26ymkChN
adErkx3Yt2ur0rSHoJ+nfemOwcFWeRKizmPCqu8UVbK7odJByzQaoflSUQQ+GmGRFeWefGHDxqmt
Q5tC+42Tjsa+ltbCIexZ4Kxnc8PZ7j3hN88OC8H4LRGd7wJASuRg8N+AIsYamLUOD7Ii5XlgjfcT
C8CPrFKCsANvv6bXDu4s63tXkz4PY/yf0hkNuofa8ThXXXCACayRgVr8q2pQ92XmvDO6P/9vlvpv
iJJkpnwcy//aV3Jspp/mqN+/4I85Sv/ElOKtUxLP0L/NUIH7CQ8H1SusV6lk+MlOYq19C2uClWz8
arxmvPp9jrL1TxYLKNbL6yL/YkL5CxRJtpY/b7MYoywHMwmucN71nmX9ElxS1TDI2sv8K11U80nL
+5YbjFk8zJbD4VLL5ThdSMcUDnExKy4AZGtFIecrFRlahHYHKRZWctoqCZlliF+KBdvYSSBtfKQD
jaLH5sI9jmt8hVtxgTBD4ovAsnovyhmm+7FrLbpvFBibK+jB5TcpwTlLMfov6dzkYKYvvOfhwn4m
KrQ6y8igrGBouSKi89QSHMUXcnS9QqRx8ZTfa7jSCfr/TR7M8vOQCfsBNDb86VG28Y+B299tosnr
guoymL51lr8tK7zajhP5eWbVsjVVn/7QLAvCdZA4Qmy62btrXRlgJVdWj4MsmVlmdAbyfWerHx4H
yH1T53SiebJKbqRmxkf3QtdO4FYT72ws+2ymeZFvWbAakJ0natOWNqkPpRv3kYNv4M1AuJu3lk+n
OTqPhcxZueUjxI30FicqJGwAWYdsKpM9ECP/CoOA3OvN3Foh11n3sUqTBYtOnZbeRimIuQhmJrGT
lJ05Fbp2E3xThk4vrfI7jxbVUoLyBx2wNeNCULpd5BFELHfZmOBdtqWYg1MHmO/SwVFzV2z9Gxsf
OIZS6Y0P0qtWF1DaHApN73G3Q6DZBllVNlt7cdtHUU7DFctmiNur6NNc9B9tlYKMiyrkrwJRdtGK
EgfZqFwFJPeiJRkXXWmF/FChvspNpE5RnhJuaFG5ylHULYIQvmhU9DDSjcdVptnoq4g1XPQsd5W2
fDQuJADULv2ifGmrCDYl3BI2FmyiCYlzGT7qDjvrIaby7SUe6SGXVi2iJaAnnVJuV34hpoVZfeqA
KK8KHPMmYly+6nJGEyDRzZkx3S5Dn+QvQi/iWd4vmp81ZWQAgRn2Hjmph0l56R21rqSKv/Hb5Tq4
Tasu47Wd7ZputbO+dKrJbnR3ncCTntpP4usEgOxBUs41ufh6DfM58fkZ8cqQLJdHu2drMNXEEreD
Ycj6ENdGuyPez32ET+hWYqW6AvVe7PqqqPh4W92W+9K2TYpp40HA2WByaKJeR+oW3Fp3eYoKrmEw
ibKZcatLrArOjHEyh4CmM93wNnNjP9D+c6DJ3eHmYMdbpXdgGPVa8YgS6IjjPLdU0toqDmu/4x1o
10IHf8XOMuz70dqCw6drMF8GkuFdFWWUpBwp4JjOjGT0RNJjvBcOBQEbgF2CDbQYr8x8rB6UUdv1
JmtcZ+/m9fCgBf39kvLBLJr8x+Jbz4bGMVByK8I2YYe566abJsv7J200y5tyAr/V1zCds9kxHju7
4NTyK3y/AXR4doRYpSmpSzf5lPhbsPmUyI3FHWWDL6x9S2QcPtgau4l8SB5c+jYRUIx8GwuUmpzh
wdmQa/AP3eIidRTu+mo30xMeArb5tE8cvcZeIrN06TQ1c/PBJTAXcjwVkbI750jiH4IVzd+MynZP
pAv/c0Suj7ZG+tI+W6Vtv8JCysOUyXozt9xcvHHwnsjujKd2ctdhK+k5U7C/wsbPnFj70JeZNSdg
ieVWL1xeuTrJSdFxNhYoS4dmIXY3akF+ngwtmKOkT+ZdbC7jdqhBrk4AwrYUzombamWmeF21wrLN
L7qLV57iUIJxcbXQUCiGiPZbZkjyjun9RDAjihcKQKi2LHm1TSvng4q5lwsNcDtec0vSxkBObN6m
xA3OGX0Tt3nvU5+mO1ok6wLxbDD1SPe5U2F3Gndd71evuNz9OzQv+PQJv/5XLqw70xkpBi3m+taQ
IyzbMtGfABKUP3plD28wc+1HT8z1vYCgFynaRHZlC0lcLoMP6NPuC6YCjTWpb5Ycumk2Pma2RWNx
2ltfrJ63tGWJ6UzjQX3tEzc/zJpj3ParNsVCb+RTNanHxKhAbFWakd2wysPxTQjg3DsUbOmpk29l
3hdhY/scmWVyi4chP2Sxlt2x+fD8TSF9jzYGKwmtfMBMEA/pcqWXbbqriCJRpFXGzyl9kNBnmeff
sRWvCgHLg7Mpi/7Qm2zOqGGYv1bDyGRitcuTJYkct3GO5A+kjTAfK/9nkUzmeQFhfgYxL6lOdHUo
v45IHxx3NB7pMzd3C3aVUE2CRhVXDennVrT9nbWQfkz7hjAWB5M48ESfv6QFHaRWanv9ZnThoU7A
+7A1IOjlvCuvWI/fD6Pqc3IfljEMr7pwV9O0whpf6K9KozXkQL9yl3228ZjXmOGBD/EkKnR6P5cm
pUmSWzCKk0FBs7LkXEWtPi/f/EG6Eaw74hUdlKrNCnOUm66b4k2SqnEPKvhpmmexzwqSwLxJ4yO/
yjIc67q8t9aEklN7V2OitaFwu9+JBP/bNfyHXQMOdRN9/l/fj09f6v5L/1M88bcv+eOGbH/CC8tR
pQPDgdRkcEv926bB/AS8lbWSj7vattdk/R/5RJxXf2wXaCFDvDGoLbRcbne28Ve2C4Qb/+FWHBCt
At5Kkp9k/68eLxEPfpkns3uqTFiXWxYaBolog44Otua91iKKe79J5EVlNfFNUysewZ2DpzcIl4F3
5WP5m7re/6a1a8sMjODgx7yjyeNhJuJTucrzxW9afdXRnDPdDL/p+IqstY2YotHcuhv6snLP0hb9
B2rU/WBnHkxqNqZbXELerqRcmwoskYStuahHzV8WJvohzdqtCIyaYgPOQ+Zn0+h6/VzPRulsc5wn
ILk75KVDKfxR3OVaXDx2WCrfAH5apEF46Bp8yGTentiFkLCm8+sVdrnd8CPAGkQzDLps33qeXm8s
VePTazL/thC1+yY8bwq1oJneKR/liUNWYteMip7RLqXTNpcm8nRjpZqPy0Fr98VSlccc78W72zvi
1ewtYojg7IOPJvA/ynl17WAFoOW+Ukf+EV/L0bVuMyfTDwHu6mjIrWA7k3fjv7ECcT/mdTptdaX0
cJgSFDUu4QG4gbHhSLRjV20mw5GHWluqu9EY+xc4qTRWdGra0xnHbN+bipV5viYdMy6uBKC17JCW
efaN94NznxdSEsNvTO2WImZ/Pztud+ib2SAuONRPKRjL/eKPzR2PWG8r6RTlPoxz9dp2pPlZw49t
b1xhWreNDW4/aLkuV57nHZFkllM5OJR1ZKM9RoZZj5G2noaTFs87a7KWA+zfmW7hWCzvmqpasH6l
tsf+tRzt1Fw+iEF6x5Qd+iOaUHwzaqI5N1oyVnubfcztPC4uSN3dLO3BdLl6/v6/5MlsmV5rjtm2
NJbplIGgAcrArrsrLC1gcK/IjE1lE2L3EHmwI92CrmLQkrqRv22B9MtK6H+Kw3+lODD0c7r9mxOV
Ve74Uaifz9TLF/0RZDE+/RmL/XfdwQ8+OYgRHLMXgBSsur+dqFbwyWBvbOBZxpJLmIRz+O8nLCoI
WCWi4FhC1q/6C7rDr5wmaEQ6wofvID8AxjLNX0y0lgs1npaD5Eoa3HhIoBne/WQkC+/xethngnlP
6l9zZN9jK2y4+HnjBw+ykcOBCj+5t4Qh9mQWdX37p5fxn+Rd2M79fPbzR+Mvx5NIp90DuNCv4YQZ
l55TmL579CRFz7fs1vRbf3FZh3JIOgV4/+YxM2zNjrIOBkZCShbaCn3dDEzxN7+ujfvecHzRRa3y
Ku8z6mpyo1IxDRzYvfFWpengdtRStsuOy7jmQwrOaY8nbOr3WmhDXfEPUxEvoU0jBMWQ7LJsipca
Gxvdc6pkwtVJq6ArBE4pqJDrSxVyEyPkiFQJUbEbjTVWnkdzFzxxuqeYoILJt+4Wwx2fg6YtNyxx
KrnhBC+J2E+5+FqpSn+wY6uhxxmSS75l9cgo7hckDHcyNtPyarCasthlUpUlwWqL2mSBf3BKJlTV
+GWOE23PVq+7Eklu7MfR6j8yPe1ug4pqTnZIJ7qCr9rG7Z+8OpvvjGBWe68fBwrIU8mOS2ohlR6c
uOwn3BthW+pcJ+lOy/KCGYZ2kwfNDt50uBxgZvumgZNTpq/EAlpvo4/OdK2RZb6nb4myPy9VfTRl
cj4n3vKoj0l52yk2wfMS1DRgT66R7PxCs7/Cssip8mA7MzsOt9fR0jP3QfeL9kECddtWsV/dOZId
p2RqNYprxprees4T/FkzvI/bZRERg665E0E5YejTKRFIIbLAi3L2dAzXu9Yb0mJrYEDY9kgYEVtG
4zBbcRt57K031sJycdYxQqJDgMcViXvPqy5O8IM6CkhK/YptZXAV0ACDD0EvkzCu9fKV/VX/1HgM
vmLCwoFFTUNu6bOFsk0TLrLUvW+Jl7o7GqZERKY/23SmHHBmShDAWTO4eOSlvVvENFOWVbTpl4K3
/cYyu3mLbxfRjVP/QffkdBPwbDg5Uz9G1H4FRJ7TMhpYl7LSyiz+QpjhaPfooBZgY0uQynlLdzgX
dxMjitqy7ndfHb7JVptLnqV+MEYOTO8vZpKnALGV+k5RSnwtKPwL/XnuDnZrA3kYUDDeeBIvFGoS
0j2a0s27sJkslW6XAS/DnicwCX7P6Xsf33zlmWT22SgBNw5UWCZlsrCgibUnZ+6JYdtaORyDuTNO
QevQfzjzOh4lxd/9poL0dk6YkU90+fHq2WOM6VyuWphMdyX2jBwTQ2x/UHo1UbcOZvBpYbMEiJde
+E27iOLagVixs5og3pp+tn66Ul9QTsV9Q+6ZuS06WYZguvdqaqj2XtG4x2LonoN0Wr56cpkjeNn2
MXBzygxdhcbYGlpzw0k4vckUsW7T+q7SN1Wy1OveoStorZrqSbEb6Lz3OvaCMXRENwNFNgxf3kBB
sMEgMe1tKuRtGFFySKvzatdfifBSHhu6UxxK1kq0zhzpi17Xxu02MkvMWwAH073bsaGiRz2le0DV
fXlr88HYT6ZPJQ9DZMNalYuGDFs0jxuX4+BUpRhqKfssqxcuQuIhG62hiebStK7jNfuviRUD4K1E
gGxlA3hcocrQGDM71Fd2gMt7NIi6lSggwVdfs9RP7zJzKp7blTzgrwyCRI2UabYTU/sFUUA9T/FB
JgKzD3Bc/HWIc+4dlNVSe1395mtKHeKBaa3wA+8CQkjazu12cL6D791iiSs4kdNb4qdQMVaOgjFA
VEA6CcGna9TMr7wF/YJeGFYKQxrIfOdNsnt0LNwqm9hw03uSWubnRlbZg6fmyjj0XZ/cAXFsqRRW
Q4EX1Uv7dwpL6mpj05ro7LuVDhGvnIiUMgNaZKiDuR4gdAAtMSYnZdnlEykumMRxdKzUCUfSeAkb
YZA/ON+Dh0BLp53w3P7dhQKNQhXoy5lGSgBCysqPXWHOkZigXXA2zMd8JWDQumjwD950nPN8yAuy
3xulA6zdjKRDtsEFo5E7EDWMC1yDjMkK2uhxWgUX/AYtFuNpINx3+bUdND/FK9CxXIcysjWl4UWA
fD9I3U3h5NstDu7ZeoGegGWcYeEuwNzNT60+TLHiQAKnsG4xOJzzmKN/ccpzovwYQkhzDDzWYq6j
zVsEFi309bqN2tbObxREt73N4MAXLDN4Kz7ouApWUImzIktMczTDKlXQCjr+kfm69p6voJMOG/bJ
doQN/LdNAaE4gfyQKxylIAURdjRM7td7yddyhajwLnXYaF/YKuCb4KzQypOe+0bSAsfjlGYMf8W2
OFYKn8XoF8+ORqXRiwXOIbB2CisRNmIQDy9uPgx1JFYAjH1hwagLFyaxV0ZM3q+8mOHCjvFTb2KW
9leww4UuM0q9e8tW5AxDMb+u9Itm5/JW0+3iQenuI3YoZ59fmDWW3YG3qPvUuoZvBtVmHdtv46IG
zjCkzbta8TfDCsKBDMPvK77wcTQrr98tR1R8T/A55grSQWiH0kA0qLr2RW+ce44zPkUrfie5kHi4
d0HlKf0BUQgecPGFBddbrxmEUZSB52bKg/YKZ5bmIbL7GlI7VBs8/2U81ZHWiOphSumwbtY2a3vt
tZ5LScX12taIL25tvh77/iEJJh7Wju9cp05DGLXhI3bO2Kg5IdF+Av3UJGAucyob7kaZyjBe27Yx
cIivfoDJd4MDjb4lmxU9F0zH7CL6gwNUwGWgwHmixdvP10LvYO32ZrlLzXeblRQkz/QQMODnuTwL
+j5aWsjXgvDuUhbO9aT7bOZrhbgkbWHvRx7693xqF3ImvAfiKFi7x6kP4ElAGWAtDoXg9cRQHqcx
j1ab+1dTWv7jPNNl3lxqze2chnO/Kzho08Bq937jlvl1l6oCeHzsVUBS/PkFv7R4MKzJexexn+8b
F6rKhhU0baBkMqmG9ES9F33HgkxLKt3apMbCI0N46bjPqta4M6mBra78Ngugs3ntj6DW7Wxb6ol+
bCGb69u6kXTAWaOrhzPEGWs4uRQ+sQj631j334x17FlXZvW/Hus+f++H/3uhthII8U8b5d+/8vfZ
zgO/hSpFe5HBcwWgF9/0d73MNz+BQoUy4NJQCK10teD+TS/7tFJM0bU8uF2+65Em/WO68z6xwSKU
DUSTfC0grr8y3bk+P+RPseEVaI0iRhCarTe7cGQ0/v2f8u2Jooy7zsniEDwfT41f44kk/9efLFXZ
YWlzC9gUo2U89AR5oZfD62OTF5a6MR0IP5DNiOPR23VAzR8Dn/8moB7iJfOHcp9CvNxYYOJJvMyO
2NHuNqDGF6lz7GO2sbsxXy9vJLq4qAW+Uzobu3DcUAaKJyiAmgOfxqvaL0YOCJXweK/85NmoyVjg
qehWKEn+Slvci9GXMY2nca+el0FyHZxKxfijoSnxjL0nbWVcDU2dMQnU/RQNsVbK7aLFwEiUoAmc
nA0d2Vyg9y2DSRa3eY+lPp8OHTnE62VSNQsjS/+8oLKdeF6qp7hV62MDsJIZ9NRgB8v6Ny/roifE
5GbEWfNyh7eajtN0UtVjkjpsQCyWuXnPv/Z0wdXWyJ6bonHo0B7ktW+rnS/LYasJivES5mcyn5k9
PBZEwO7ixrDuY3LXLIndzjZ2jRr5G5e+toTMslREeNKOzFYScMEbHfJnLoDADEiTDXIaEqRHN4v1
eSyK9mBgXvZsZe6NMb1NADYOoanw+4SexBNlOxON2lzI7TMWRBkT9+MJ5bvLQBh2OARM/c92T2iR
I3gxIo2uGFw/ipm262uH34cznrFdHYZcf4NS5rDEx1hUxMNLXCv9Kpi6Z4y89jbggvXeTbmic5jB
sFJ+GhL4ihJjcOiFS5KH3saRHJKULa/9vBI3ZQ0/hle5Sr1NWzUuJ2Pv3hWWFlP158m3uIvNeyWa
PHISl23c0n4n9EXIjnAmuwiRJXfLRPs7euimyyGwWcRb6aIu8EIZLl2VtRbfG9bwmvRNvUUKLY6p
28XJaRr0Ut7PgDzEly5J+nd9EuOPLJfGvcuu55QnwnosXDsPycyMZ4Yc4W4HWfGSTW3VXXPVeZ9m
e7zRWpOU26R/h6Xw7k1Tgxbh1IJKeZu4VWbpt6r0IDZVnfLf/CQdnwhaNVuYxWXkirgct0s1jtVB
t2lD38VwOEtyMdP0jpWg0UM8bFkb9Rrhu02RwzZb+C1HDhCFKKvZ+93z6IN+paf6uV3TetvZUPG9
bM27yTHeoHm86R2bZGYyarL0Ckqnm7XElLxUdHvZ847RE9P97MT+Ezio7zomT9qFgchGHXrXwSml
9Gk5x4laBz4UytQ1DwlnzgPfgeuH1ac3vciYl4OJeQdmF29mOyWJmUDmuSYltyR7P567ZIvP5K3K
tHZ86AZFXbre73JtjO/kWDebThTttZKWDHvpzsyyAe1cVnosikXCOFqovDmMsUFZsE/nCDdGuJxR
1uNlgOraONe9Y8WRZzXpES3ZiEQ7TCzM8MEZret/trtKOXS9n3ClaIeEVMK+8BFfYpfLjhMrxkVd
oaTYyNwJRQqvhLZUWOViOvmZt7NraLltrAwaoXubVpsud+5Jd6xUwUJuKAWttr4s7G1OrcBVXlig
d8ex3Uu7h/FhVMn1JJ2JVyBflidR6s7RGfzuetYH7WVKwnQsT0QIkrAqe24nGTa2aNasareq/2pG
ZZndsOl68whGaokc/qtT6ejNtVFaIts4Nsy7le5s6qEDvtY7Yuv3Oak6cW8FncXc5qdb16VDIXUM
lHnVLmofa3HjbYOyKN4WKnAwm3rTybHpzOKAeC8LH6ezHEk14F3sWPS6a55K3pAdVj8of8KsKz1v
lzoJla1e1o77OSZZF7MwdL00gGfqMig3pj4e44p6mqaJuzPXu3ceLO5uGkr0f8SP1fnbaNy/22nC
n01p8wfpbAtWGpLa2a5wKsjEeEyoCcZqXOmnTPfIK9Tcv0oP7Fa6oPy3PlA0HrARKDvasGtNHsyu
xmepiErEgMKO7mTPkQt14eQOSOY8sf1d3+rmecQcdppxYEWzWT7E7qK2Xk/19tQS78QCn/0YMzU2
5MJ9mxUwZ+9kkIEOLFMc2e+wgKfnW4T6bN11RrPVmtlUW4eP6HXaJtlNBkh3W5TgQdRSBKFjZgZ+
EIE0M4rTXFUiwiTQf3MaVJ+EoToCTgjH2eIevox2euyWgMv0UB0TB5dtQLPtWExfq4rlhE6oPqLu
47nBGHz0mXcP41RaIZrZDaruw9DXFiqEWW/8UTr3XNarXYfxOVH5w6j32v2U5nczr+tVDKuMT2N5
k3jVspvJ1PBoJNWok/Pv3Z2z9F1oF0HCXV+O1OHas3q2C8UWZ+R1fUDbStyrJR/UeI2VN2kikydn
h6VyphJ00K01fGpfykLd2l/0COxtuzxWmR5or1O/VoxmnucvYeb0OIJ/ayElEVGWduRhq1EHYSSP
RdF4OR2lC1eZHvvQjSwMXCGNY9D+lOfINrpBs7lqjJl6qHERtybiRhq2eYd9ox3nz1Wjz1fekBun
UdQwh5WGJCwh84AMU4W80t0CzYVme14DmQ4HJNklgh3dHtAq3S8KmmLIfS5HGQ9Ga0P0vHrwKXgH
vVvB47OcyPOCaadMP/kmzFHDmErZca98sZt8YeysbshroAIcr3AneYEKxotdqifJCxJmG3o5ta9d
W/RcOuBbHLJusWWo01WH2jPicuPpxpDT2K116uAOptFgdi0KkalGmih4cuk7p+fZtvEVvA7izoiO
q0p7BSaqxkzr93I86uzpT3hEtKMmBPEQPdZHBAb8ibeGw8JzSy5WZDskULiBNDl1Yco8Arda6G89
wWMjpFQ2v/fTTjzkQT71sDYVVXQUge77jC0Z9RjuYS07lEBIZ6lvdNV5rFs7NXxGrYMYSFfuucpX
SjFlhup1sTKgfb2zx7w4YkxZsC5s/JooqSiyeNs3ljwkmba6f7I+iSzEdzxwLtwkbkCCBj0WHUca
nvXPSNn5NmnpCqYJGPVm1yq7lrxdBp3dJz4IDu8FoEnvnqjL+4qgj/jCVhwoIfctgRdFV/h4oP9F
0zDmCtadY24H6qLbre2m1S0aG+tokARjNDjpNamblnhANZyn0XOOLqlssu3gZO77shuLqIcNsbdr
tg3QNK0rf+yFDMvaVt8A0qfvAXfuZ1O53im209rdZnR7nntYB24YJ1BHrisdBcRU3utQWf1nvJ94
QBLH3pUaAAeTrPqxu8iz/arUUhGIStCT/zlklsc5UJrBdXlRd7U42Q4wFb9wnmZXGUVekVpFYXnR
h4uLVqyJVTceLhLyKiZDELAekP2tiMAHDmjlFVGxys/BXKEfz1KellWcVqtMDbuc8Fc9zdt8FbGb
Vc5WF2UbG6MNJWLVu1uj7SKxiuAIPcTCVmFcg6mwM1ex3Fxlc4hBy40vlvaxvajqnOf5j2aV2hmV
y9fkor9j2g6uSLTHV1QD6Vd6G4udt0r2+ireW6uMP62CvrlK+9riaBs6T9tIrcJ/t64AHCceidmv
e4FiXRFM67IgLzXWBusCoV1XCaT5rZ2md9HQCiyS68IBmUfe5OgtJw4JGfIB5MPiSZMLCyefVeBn
STXRRkWVu5jKaNrbFlIJXHQ9n/WOHtM2445CYBDPZjCUH2nhOsuBuNAUZWJ0f8ihmb65FYmQbVsG
87U0zdnaTZ3d7P43//838z9BWvffGmVuvk//99Z0xZ/Xur9/0R+jv/HJp8ADNKENF8ld+4n/GP29
4JPnYrLCUM5E/nPhsfOJla3vkMz1QBT+efTHUI5DxHIC2pnWfSzf8C8sdv9h8HfW6K/Dw0Z3EBR+
Nc4Y0hVS5xF8lCDoARnUiXNrdVN7g9X2LzZo2T4/y2dZvWIabXYav0SAZa9rVPIa9dGDRX+zIN3f
oH0HL0iQ/lmI5T/BuNbv93cWGqKG49orfMzTQdYF/1Bp0mmA0rjp8fOqte+VzzhZqHxeYAXOtnWs
h5huBmv2jadpLZb9kw70T/bS/0BIX3fSkAMgBnJNJEvws6IisFfPbHrq48Jz5BuE1hXBZkj/jJw5
P0CuDl5iU/9Pf+VffFDrX5n7C/WRLmt6n6Pl55869EPeTb5X0T4Cs+lCc6LDF7xQkFHi8NdrY+h9
Jk2p8+Po7qKY+1cgWK5rc2v25FmwkoP5IsgWApWD+uVbFA7H0n379y/rrwXdNh8gvA5UXMPTWzsC
SVr8WaniZqIvCYbtw9jMAiIwPnxz3eoSBvQvcEKmX+PG56F59FRhPAjp1C91C/J2CzSLHWji9d7D
oFg6bDoyOXLTsk4+G+BwX7mJ/Yd3AQLar29CzzEMfAm8BYG1mb9CK2t2eQn3tPHgeBQRP2mV6cSn
Pil1sUNIACApWB5dGbSKM132g2M88RlUWKVBxph66rpXGYiRY6VoF0+snrQitYu8l/rYpAxohT7N
WVqxftNNcGU1G8CbymRpRa/I2pQ1mnjcGdAyLEnKpKizxSBwQ9gMxtjo0djbampmgYZnNM4CUpBL
Jxvnqy8xX4Zut8wy8gsBF6ezHCCinBJumDG5EmDSpfaZ8rIgfhCd2fGWi4ki1xuvxy7aULCaGv/P
3pktR4ps2/aLuEYPfh+jj1AbUkiZyhdMyoa+d8Dh689AVftYKSSTbp3zeh92mqWVdroAx3Ffa84x
jd/MUg4GCyOOE3UlbdHbR1WMAxTwCKCa6yTDAs2SDWx4XghwlPCeqp7kG7ba6lakdeMTjFtXT91M
f5woSuz/io5hOwHNkJTbWx2/PEjKenqN+E3EOjEa59lvdCyhzZx0kvcBecizRVSrNePkzNCreIpJ
dBGOWRBvKtSTW0osq8gUqXPOMKC7zgYNuapSlCycsWEBiQLwmJmk4AQ6H/zoqxWVqhn3jUrcCavd
eDf5tXgcahLHXY2omVf8XW0N5MPgEwDJJZSG9/qVQvjXXI1AuRPFbMVDdxWnnOvgZsPhQmNbPZlj
DxioHUigxVQ4Aq8WXhDn+7TWavb9YG99NpUQ3r5FPXwzv2I9XUk0yoACUKi7i75w7eeS/d1TFFa8
/DOMTIzwzqAGsRe2i5iZoVKOmnZIxFOD/Azz90wf6mAoD6veNbmlvN3Vk3pNZw5LAvmIGniN+I4M
a99FCWy3oZqvdbCpp8F8anav9x82mrO0OuIQotTzVsIny2ZZF0K/fv0ZGQSwHEadLFhtinYa13qM
PNmvBkDym65umcDR/Hq4MsVrCAkpgKJF8QomVDt0K5qUyIuQhBqNtZC+peM0z3w9uZY1NicHmwC9
1PuKcE18mUGpgn6TJehjAnyWVLaz2ND3gyE9+jdhrgG+a1sZa9tR75JhVYfkq9xVGEeAH5QO/SSs
KzK4NDGYPLnCRPc+anVP16yd4ltC0lNICNmoYUBoid7ZtmZUDItJT8uF5pM4USIShRbbO9zo9lRZ
QQQNfaShVyAEpXSxrAGp7Aertjd0daxrxwfF0vfDDsi9ugD5r05uTgFwzsLjuWvjte2k7kynMr63
ulmvqmh0F3JUxg3bY0mvrm7DhQx65wdOEoFtxWoHi25zrC56j1oHltYwX3T6DIjSgZqjQOIE2rJu
unnsHSiRu9eVXlBg7yhMXEJiyLFUKa0tF+QLw76pJvlLxEikVq2GaHvF7BYHhCuqWAm7bwUbaC94
tAqwaStDsx+AOWFfburnwvCSaxpXjg3l32LNNrw5VBu+LS/+mILsiwz+QmG/U3d855jMyM2JAALr
xGd6Ajo5trJ6cgwpHvMx6lCThPPB0Ol7dfca4IogxLj+i3TYpvju+3R4VqUfPiaOy4pZmukpIc3+
G8d83iwxOtY+0AH6xJjt9n4ldGznYABXfEfLk+sQhh4nhCdzGeGGIGbfOTjZpItvU1sZP/JG06b9
FNmdv8dlN1kogqoW5WdjNOkBF5/1MoW9466bIj1kogouB60Kb5s2iciwEicviurHTDbPY67m5T82
HtscYUjScZ+UoE2wcCojPiACM390GoyPJbt//aqi1XpPMkvqrSCq7R2r0/qVNdTGUkSGd2EHc71K
FGaBgNRU3QZs52POaXNVKk60iz6PYBaOZk0KSYbGdZFbYNsLD4VVZlj8fMUnq3lwImEGL8IfYqqF
dRWUm8kns2phhmlnwxhKtcs8i+lVYoCqFpN0wu+UvcpdbBf+jRdZOr1yiROFcxzEfjNon0oFUW5R
Sce/tAZYxanR81hrQZZ8jMiW1cLOwua68dtxjyTCv9bUyHchL8nV0jK3/UVetLiEBM/6lrqg8Rd1
x0xpQ91fhUqbp1IXFrD4o5mkZgoW0/oVH5MI/p0e9/TWlZG4pNJMwmVGbzhc5KRLQrOcc2lj5Ao4
I9M5k1dZobh0M3h9q9CEmps1PRG2UQ9xrSdcG9+y4/qXaIG1ZeKXjJzwNcmXpPaAU5xBbq4zAG18
Zb+VDQNbRMQ8T1jUOnLiWSfp8pL55JEHx9QfgB7fyqHAQd1Vg019oNO3eDgpmzYz6rEA+Y/p3mqY
EeYEhNHL+EC2RBCAA33Ny6LlAVESMTLoSKA1hI/99Wv9FehVR7irDoE243C8huW+zgg05ByqbmXP
5heSF3EgUDzGgzmYLsHkHZ0/dWW4IfwEvRHl02DWVXRjYnrkYeUV1zrMqS6roolH786uq4zadeVK
m+CULAprtDCDr1PzXYbKJmg4bRPc47Uz3hPC6Dy5kcHKiugCO1PVzByurEvmbHkjPA3wxkbWTcLe
7cnyW9ZFb1boa/qh6iLtj2xqsYVyJ9SC33kGx2qeeDTVwLTws4ZPeS2kcbIaInsRuCniuhrPhksa
qni+o3XJEydaju96V/mw/3JAosV9MD/RJLF4TK/JflnLY9SMmmODpDjQUC1vKy1eZ74T6I8G0hHH
5j6xt7x3rVjr7mlEZG61jIcojPw7SuLEyqxgPWDz4dtYA2sb01gLjYfEZ7scbtUg4boY7DcyWhLr
WAd0ukSMFSODx5sPOcLc5ppgE+KZc5yE3URUaGW/JBpuRGg+1iuFKOaQJVN1xeOv70qflSXtI+27
0kR80GRIl7SN+PSM9EPo2xiLUXnaJusGh+uoXaAMAWkinriwxzYgMMY6hj5LOlmHHYl5IeF5k0FX
D5POHjVvuAhlZtwVNkvMgn0IVZweaCYZhHIh3Tz9QzidQwuzDHZiKtH3y7onMqKEHcGq8Kdo6j9a
Nt4IZQ975jU7gw5tmZCVfuPkyOh7jGxuO+Y71aGDYnMc3Cu3GzcJH9FVUlP5ULZ9YwM6uVJmVxx5
2nyYC5Ud+PKhmSdldAE3RS793F2HIrvqUrtdWNyqG32swgei1bqnpjSta7RfSbm0Qp0dJAakjL4t
rMVbKzfu2PoVa1Mb9D8OWaUHy+rRhSywgiZ4JwqsHoEP4HX67eBJiq7tjld44zjWEK3ybsZwDCPQ
oKXGFxi8MV48VpBIZ4Xge8VqKJOSgrKp7V1rrKsratNMUmzA4jJ2G2bkRJ8voE+bEV06pgNIxZ59
9+rzc9R8THpzNvY5SEHipLJgUIM4P/ejCkoEX7xqVzmvu/5ewVj4fwDnvzv+kPhqUKkwIID5Nie3
t8c1sh6piwJD3WWFy2LcIUA4oXiBzGIrA1qxPZ9dXpfDz6/v3dmfcSF9O4guLKTz7tkxkTN5ZiW4
rHcqydxnqeXNLm9VpjaDF83hkKB677CbshbX/bzN/Xz0d5J0Rhcmx2JecH6JczkFRjrKJ4Zb7uD7
cQKZ/MY8+fOqm3gtqz2WSP6ENsu5ZN56k1PB4v76K/x/b9tX3jakNJ86Ma6e4+L3P+t19Pnm/8ff
9ToXZ5pF1jqAbVZ7ymzMnL+lOp5BaAi1JCwVBmqZuZL3H6WO939sx4db5HHE9y1Tx/T2t1LHtrDD
zU45TzdepTre/6pcR0fIoo5AWWn2YZxP61GgLSJMdtqVwZoIYGdEE3Hz+dx9VxGkWuU6jk9gAb8y
7pG3b2wwdJkW0pDbEQuwSCd/oSF88V1u6X/LpD4oj301yvzf/yE4wlCuFNtLqtnFj1b7UarfnBf/
d0OcLT1eXNrI4xiim+DMHMeYOOGXz4cw/lrA3i6kVDJtKm0mM2Ou9Ly9kJbk3iTswbw7WtH8LCn4
UpzXB3PtDQztBMQR4nMLsAh3wQGyXbdBRERrOVHGdlT9sI2rpnk0o8kylvHUJqtGekfTyXsHZpYa
LkUDOIdWuL6ypOo3Rh8AItLNLlp4bFxPY+orlI9ectG6vQfEtfpB5BZBbn5LEKFBmSyBUirqSF9o
WBJWqeZFV1lVzS1FutRuDATLbbpkH+mZd6Hjm3nSckADQMvG6EqvNfcCXT6eAF1rgUY7wG/DvENY
Avt8hXmju+xEPj3Ekr9GFcKhxKt/umbuHahVWGufc/Kq9Sa+zCbd+dSUD9R/7OOArxKKowdV12qS
vZ3jRs86w960qY+SU1XGla/DlmIvphbKVP2dhX5la6e+vPSmBIYa4qIRpXZrXAVkUO7KRGB+L7vo
GCT98JMO+HjsJwuiqhsoQIo9Hhd4er+Hwg2+RxURWVD0s+nBHXCUEnpm/G4aMnKXTmvLPxpkrmjJ
l0M+CjP2I1rc0j72dJ2W3nyDET1clSDa5CKXc+7iiFwtrwKJiiiwJKp2EikDp0B3wO+XYvuRHlra
RLsGrPZbtuhrh1F2v5JJPdiT+VsAQnlSJu59thLxd5KEE5QIcCkWTVSDJhrs35MsGzKbqS3tkpqW
E6kEPAQnmORjp/Pv5YrfI1FeesiF0z7G2ugtM1V7Fzl2oqsqHwK6mA02H7S1OP7NZB8WKGdEUzUb
/AH6FmMG+Gw+p+FSQHde+4riDFh0Pzw44Pbpz7KvTczJXdZ1AgAr99Nd4iT9fVpO3b3Evb6cGmBM
i5RYtGMWkuSpZ0F68MlfwshRduuemKYbX3A7FzSzA9RNlbkyWTuv5SCSZJ+Ybr6pMpyRC0XrMUD9
E6AZ6oLwOIaxfp8UXUqvjQztGxMm9TYKQ31r2E3wEtDfgM1iasG1OQhSHNLI89CnGEUH/j2wb8ao
MVdjOLpLYDb2Yaya+rLWPOMOOUa/d0Xl3gbgbbeIzK1bD/XN5WA7j0FeQ0zGBYCU2un1XRdxlNzX
DdB/zpzgB0B4Bi9SkZItqqGU7DLp4Ze00v/YSer/0cJALluC3y4aNCMvkdCNddjVNmGTpAyRCCcF
pSkx348A3MOKvsCvrG65k22vsjVFO53UB9QMOXuNyyykeqwDNVwHo2/0DOYYW98rmi1KveG7bwY9
phInOup5rUMNA1wxM9HiZezFvbXIbcP/aaSwVmroVdedpYbnxrKKq6ILxQ22E+uUCTmmsNB9ba1q
w7l4jbWHijbjlBv/lqDk4nmMnOHYjKO6VUkkrxUSN0rn3njV1sK5SCur2Bo12Hqc++496kgaxNM4
UeuhELZ0dJMBavA2EY38QB6bSfcKCmVBCinZdR0qy1aJe42NNynmKKiirIzua0zNv5zJbXdGzyKU
anm7ZWo4K0U8LR17qqT0QUmvbKu4XfFVQdav2/VFNri4L6giRqfJzFG+hwgrc16ayF0l1FJxeBTT
gd82PJlGOR3QI9YXOPvGZQYdvF4mVA8J0ssTsffZMWxQv7srzw7F3mlFuaFkXgI5mF10URrDb3Et
5oRvJdOGXYJco2Jo9hoqGS6j9scNYnJtTaI0u09Tz8SyDyT3QZUT4YeIxW+LrKlfYDlIlrE+PWYQ
KLYRNculZBX4EcdiWpccpndA6vvfmLinjRn6zoVZGMV2oCrjL3wtqZ7btDReMFtB9sxA5f5pRZc9
jlDSbujMpYfXHzcL1wE8ZDd7ok9y9qeON9wMwLBvWn+U654s93HNHH7NiPVXtkFAyOJ1SGDvKVbo
1u6X3YjodWFlUn9JU9l+85RsV70DImdhN5a2jnFFXRUVOnxaEOadXajgKSHH4ZHzUL6Voiu2jjMF
a+SjOk7NGWBS62Kpq47CWdk9422Ve5/OaYqhJ3GIQ0j1HbYQEkfGpr8WUuf2FREAksYQ8ZWLdOTK
4LwLN88o1a7UBF4SgrosNA8WMlrd7/MDqCRFsETpSoiBaOt2skCaudAVlHARp+69oVr9u2z76Rjb
+PhRmCJhdCq/2HrDfICZqo5hoVUEB4U+ZmE0gF3R8WunKnaHYaEh0SNPFEt/6VnNvsus6Jcw+OkU
hux93rjORQCCaBu6bbvCRYc1pQ40f8tutNlblZY+DgLNRFHU7r2oZ+IcyadLHzvKNkxFvGzmjx16
GEyVc8LIgGJxTeSTWJaixT8Q0MexmtF+NuDQr6GPTwe8IelhYkYviVSD/GLrxe+Eb/jeRDlyaqmi
PTKRwls30sIbmXTivkC3QC+kFdu4qYqtD2vpu2RDKqFpmsFlNtCgWrZ5IbZmoFE/kul0nDS9/90X
gfaQe1WA3Q/Z1Ipm0d/PKZUq+DMipeT4bg0b3SaThqqVhoI0HW/xNI2HJDPxzjsqfiq61j+Kslfo
KTrnm9WN9re+0exviVON13yp3E1UR9pqjGNtpVV2tPOCAIV2qDV3Jf7+NVq+fE1ws7p+vevSIQCd
Roh/Y84ZpSAj+fC1yQUAUAMVJF7/osN1VjIRNyBW9Quvjop1IRJJ201a64oU3aVqdLTZuPbGQ2eO
2U3gG+HeyHF8LF/nMp246Sg0m44e542LidTIazCKwTrPPMJTbCxqC8cp0hu9TvI9Ik33uwhwGspA
t+lXxHwMMbTw+Kd6uiIpbLoy6na2DAorh4yQRiyBhnFHbscLRGB1zaIw7s0qKG68ZkIKVzokVI5t
NT7qip7FAgRNsp5gumw8IxWXGWwsgpW95IZCInYdy0wPdkdMYDKQ1mR4g7YOmkrd1LTvyoUXYer2
6hJ0r5pyL12ZBjH1C9+IBOD8rN+Du0RZFthtdYUyszCWhVeUJ1qyxaZjwWEPVHg4iG1T3tRYkJZN
58LVjrIJHq1RHWApDhvLpIKGZKvQTq2uA7nCSseO2QYtl4HVXOphy6spnSrB2hpDUvL7GokXYQBb
aRTZo94xnXLyhA6WiI0XPURDaed4nO1h0F/IgKXDq+LSAnDfwqlreTFj3BmHSQ3TsaErdUCMOK59
OTaQusy+wvXUVzXuS5e2kOxLVrqitaaj7ireec0iFWMZ8JcTFN+QlBX8uJedJKEp4EdvEwsrFsHU
AIhbMpG3sW5NezxV7nYgLW++IkriylxOwomujSk222UX5/emSilH+EmxnqpXlmdJTc1yRvPHWIxI
as2ivgcQNGIsjLWLMOhvO2zqiPrqiAaU9tuvgXUYdvHd6gjpRr4VXHIZKdaMkpWTQnWz8f1mWAPs
NbcEr/SLgn0JHQKn6cDF6R4hJrCpqsmB0kd0lFnFyJBaN//pFdrPdnJuSB2yNtRW83nfVu+xvBFJ
OMWnoYymZeNr4Y7VasuN6JeGbherMEANBnT5u1ZALwP1QUZM3NbByh9mIiGqxpXuwwMvnIqwdK/i
erFXIgruTIIYQEhdqSq4qoooRA4VFmuXuKAY/EjfAftICNhBnbpL4aKApu7oTyt/Ku8rVDaUdEO9
xhxsRheUu6vbokir7xTnSAEyxxzDW9X9rHrPvadtiMEr86t03/XjdDBjkW5JcO52WoSDflWGtX1r
+810m4Ruc48wN133eeeNS9zORLJMrruGhhQsgyaKKB1OyaavU47kRDQesNOP3cKQ9YtopvzCAD63
Q1XpiGY1lKGFApDYmDS9aIsXtvfGk0LkemWIDs1hYzrlsa8TYC9m2Q23wQT3Vo6R2Cb0TzfS73gV
81yHlIyXFOtdw1NcYSl8sSO7HqCaT+ONbcjkWDiy3KBEbp7chv0V5vfIvB5RBj8hCvGoJMfFt2D0
9ABWemc96vMX0jXyingIP9qpouguoti3r6K8ld9Q9jk7+FnDAahkfzFoY/oTTw1144jANjAtEk2+
V+W/8hZEYe8a9jMd2xK3KGb/g5Ga9mUjCaV2NQ7YpBoXNmfdFknyqEn7wSo8wgADEm3m4O3outTG
32nv+d/N0ivWupj8ZRhmE1LVLMEEARGZPd7Ep5DSYbfoCFxeuWPDSpZkyS6p+mxRuR6U4Iyv7WHk
VLEqI2uCIEOLqK2mFe7Ik5bFRJfLehGyyi8o3PgrmrEcio3qW2Ml1ip1syFe6LZX49JmZ7wl+CU/
ATEuL+WUmXugx2yl1mE+BiGm07TyO21Hm1XLdxyXXO33KLOO3jikOKNz/UepkTfPudPfcooZEKLG
wUNmafKSj2J2y1YxeVaGVT4kdVp/r7pKedtKw5y5iHGspBjn5/RjEsth4GqyOJIDMRQoXWP1I21c
s8c5O6AzNrvfQIaHRUd551IJv7iw2Nn+LCpSjkfYnytXS6+nsqdG3VpatpWpVy8HHtVl2lcgywQu
iGsbPfI1XHN3kdhZ0q5936mvGgjNy7aBg8f7/wveHP5hvmkEzmMnnaWZEz3KtrtNdYoMdphFj6oh
qGsW1K/xeATHlp7Yi6VVP+ykHX7Yo7qf0KbYG8/FCKoVg7FN6omVvdIsNNZddg9/Crk1/dHmztGz
Nl+Cg9+4Uadvpr7v8DBENmbm0t5GketdmikB9ogmO2A65D3vyD4PXwCDtDT7ybxxLA2CRKi8E0cd
viehyH8EOangVSi+2TQjLvTKMLf8K+aqVrW8Rx78y8t8AM+lHF/CCQEBjWQ/5r6NyZUQ07DtG487
BuNuC0EDP4U2t46twPuGgco+xX0JDqKLeWEbgf+4YE81Rq7YOJqzlVZk3nIGeZyTsG5UNbmHGuHC
Qg7SXVdZETyXgm5VRg96p9VWQiBPgHTJQZe7MBt2t0BPajJ0huKOzLGQHa52zPNc7qU/5scg1txb
r9ZDMB6ueW1EvfXHCKEelsmASQf1/YGeendTOCq6zJzUuberRBQhlgN4q08JNOkgStttznK77isL
X71U+hGHnwtFEtxQKdNyi/Umu5esuItO4fQWUOm3Tdadwo7wMeXp7sEKy3Erh+ZHJApvh7uQLxYb
wQMLqbbLLdFfspUD3k8E2nVLv5D9b1n86WTS4yyU1YtVJ9VT68sOnVdYR+lLqSeJfmFUXXBB6CCh
BVpMGztszVNn0iheagRiiOs4a0JzSSBOrRZWU1YE8BRq4mgWNeK6GJvshCgLXb0z0kNEIL6qKGGd
XLP9rZSEQj2xVWlqqzno0/AT815Ow98kZstxOCTV/Qi9L032OSFkM3l1p4G0OPD+O9+93H3MQ/bG
9MbCHbtCbB+x/7M1424FnCUAIsv3dRyGXadc8tVYuZPp0mn0I3sol8oZZSKt842fSGmGC7skbsut
LQopKfTUMDB2vdCCP5FrObeAy8xjq8SfWtnaY8ir94AOEvi505YYfESjghXKc9r7hVNudaE6GCI1
DS4ZopMrqAB8Xgh9pzv0TaF7RGwSXmz46FnfVkFpe5pFr/nNboCtvug1inFxVTIn6y3n8Xz7+Wjv
isevo70KYKEwu+eaOk85qItKj3Z8GeLdaPkjxpaxzsIqW/37oQyT6BqffHGHpe/themtW1F+NLiw
yA9PJInyycDxd6VLOLCfD/W+VQbJyfSwB8/6XrTCb4cyUkcfM2weu6LBPphmMt25TcKWk8m7qEOV
b3GDjv+2SM6tNA3LsKjDOcTznA3qxPSntBKs3JhyF02bP9yGkh1n0r+TnX6q/xv+hoyWjUSC/DOZ
/H1TjKHQpABGw+dMb+zt9eHQrKaq0mjEjZE127i0hMXNT/apSUUzo/xxS5ACFcRsiq66TKkv7u9c
iX9bqWd8y6J/A4mbHs1ZpX4M7SrCM9fu/FyjAF9wgW49PHz+EN/3HVEam7MyW597RecCXHqacpTC
JO5PUrr1hohdRIjG6Toz9Wk3jdB1+w52a9mwSf586I/mj2W6DjpTmjd4yd/eX+HQUUWsgQBvwEBb
WQ7N+mQuBHuantULC/cxHWjC/z4fdp4h57fVsmkhI8310A/Q+vpnJ8dqhVt6McN6dZIdjLx/gDc7
7ULi9hbCY/5+PtxH777FGqPbYNZ9MpbfDhc2tW4ANGQ4xLKn2qy3HP7BppBZ9sUqY8w37N2VoQFF
RO74qLnPb+g0/f0s3akbfravc3MMul+AcNVCI6ntipKyvnWxqD1HwVxMGijFf365H01aC2E+SnKL
NvC7l8azJLmqerOzvNA+OpBtrqqQJfbzUT66qTzCuX2l0/g879LbxLh1ds7S87oK9An2HxvtISjr
pPri+X10QbbuUwOxqMqLuYn6z+mSqq7oR3BMOxIiISwN5Q/XL398fjlfjXG2qMUOqEQ+1M3OMOXV
5DZb28+Pnw/x4eRg/hk8HKYHUoO31yFE4g+NKZtdxd71KkRMeTChiqLeGOLvJFoxJYten3m68JZQ
meyJZv9qRXv/6lmoC2ih8P4RrHbee7SdqrO0UuAOwtkImlO6mE3T+jLTCP9AdlSsPr/o9/eV8TBv
CPZRJsrMs3ev5ljlj5VV7/JCsUFxxyMSVO+LrcT7uWjRQ3dIYEDlj/f+bBCB839q0qzeQUIGwVaV
eAWr/tIjqvGLqfjBSFyE73iwNxxcMGfTRLRxPI0jekWWNhJjtJl24Z2qJnn8/LZ98Jhe5f8Gz4qV
y54X7n/0ut0qT3FVe+VuivV1kz1rPgmPaYEWLjh8PtJ7FqIPeBGnwX+GOvvGUqNyg9xlqK4XFO4L
G3nj4Em5UMSfrOu+mB5Gh/2YQ/+DXDyb9GwdiuwTsenamghtuU7o/m7JmZ7xAxYF8Nye0oPjJxU8
QaXtwyGaroKMc6BdFwR7hXSLOFfJdWbKRB68PlPXmE+pYIOmyJaU2UCPufH0xYXCBz5fm/mC09fT
Z3kNiRhnrx8cds0SRcc9bSP5TeQFuVG9fze6bvycTx3M6Cyjf5oFT40igs9LR2omyt27LhQEh86s
MQcDmd1DHnAwki5JSWV+Vw1EjxHgu8jLtF636WwpxRuJrTuxIOUNJdrBHkI/2WzdUtmlvaO3Payk
9M0l4yQosTXvMiVSjgcMTkixXpO9Sb60F6qVzddHcLdwGYMKafUXD7zSFx+tD+aaOZurULDAQDdf
7Sj/mGtB3tfsPkbuS0JCQU9O5J6nrnZh0uB4VoE17D6fcu83PBY2KjjPmHF0i1yUt5O7Lm2U6nA4
dsKX8OviMl/XYI4uXauS28AP5WVE6fWEETS8+HzkD15fdnP6zD3FUfbuzNGEY69FnVvsKHON33t3
MH7U9HtOyLGS358P9cFFIvBgNaLWwf/Ot470RTlvjl2xy/uGrghu+YZyLXkAWlI0e7dNY3/Z0mDH
4W5StP988A+uk33VDBR6ZW2fo1e9NOwoOxXFrg3KeFsPxSlUIVKPZGz+9TbAnlcOw0Nh5Il3Zi5q
QG1IREK2M33/2zjOobu+wiaVWda/nqZsNxBMIYzi9KGfyw8reKBd2HcZuoJuWAFr3cE1uxkGxyUk
yv31b28gwkMuzJxJuMg5zqZoGGdVYWc1l+Xk1k6rRugh4HgMwnattP3iHr5/ARmMrQ1bA4eG9vnn
i9w0I3K7nCvT7FNkad/qyf+VKOsUDu4Xe5D5u/F2f8pQHEtdLo013zm7LiKA47HQEGJYVba2qJWK
EseKl/UTDMj+QJnyq93oxyMKtqJiFsCdOzg1u0LeP49YG/0hFdVzOc4q67RedLjSoL6al//+0bHx
ntnuRMfS7X27ujjYW1wZeOlO67rDCALEtlPyZ/Qvhnm/sbF1bIUeYC6P3cd5QaH3dRXH/NM7IoC0
k+ZhHqwUX8TPL+b9KsIohs5mwwePz77x7cUozVSEvBjpDJSCetn5yyzp/niFe0xqNN2dPy2tsfxi
lZzB/u9mybxweIT5ClbLs1GJ/JCCY1+6E85IFTwTlOGKKp2ulKBLT7IfjrcRsvBCK+00WgK5xe8E
fnUrFWHyGX3kDUk4p2l06jsBOWoVVhWbg3lbUJemc4Eszn0Q5uDOlBzni9/+wweDiJYZZ2AaPn8w
SBIiwnF5dalOF+tkFMlBU9Q5P38w71dYHswcICAMINvvtpy5jZm+CMtsV0gP1l/Z7/TUOPme/GrX
8tGjEDh0+QS5xIWdPQoHTXJR1QULkaoshCxBtFeurjafX81HKxBORcpwJCG8lz5PiW6qsNNSxEMt
dGiPz5RyOrlu2+ylT+AHfj7cRzePSyKOzAPvROzD21ntyxhHZsQrOqbBr/neNbF7zJvg2+fDfPTy
+LztaNap37wTrKuWPKyp5OUhKs+/TWeykhE4v2i2lJsmdPyfQ1Yle6qF7Refqo/WvNeECgpHHxx6
KJ3qpJb06Y5g2xtZaM9Y4PBHPVbJdM+L+MVoH014jj0mk52T5bsiWcY1em7VprsKjfg2dx0w62ai
rT6/ma8C9PNPBzfRM/kc4aY+P/CL2RTmUHLf+d2gP8aRXm40FMeLILH6jN6cNzwkhl8uu1L2N/VY
pNdO5lnbCMftehorXGkh0TNGHYCYHnz0GF2XfHW6fW/1RpeNr8ea30ycCucbnyZodWfIc742yqZN
IOtnQwqiFDAE7WPP/0bwV7X0SFa6zAorfkyHvt0HovwRoeggzEweqiG391SRBDg80mVFxHV8fiM/
eNfoabMF9TyL4uL5BzHz+B1ixXZ7KKZf1WTIjV4hpiSKU5Tj8+djfTARYUHyYjtzoZZd99sXzTSg
lRNKwdY+MH7pFBwwfunP7Ug0jyeKORzIlV/sMD546QyDjh07Gr5Y77bYfZONcNhKLi9xvkcxJk4T
1Q59jGZaWOZYP9TNMKeHFv3u31+rAYFrrkixQTxfKW2yPGJMgFgJ0YfW7tBQlc6OVONnd174OPpO
+O/3bQw4lwGIExAsZWd316Xb2Np1udP0sF5ClUaVUFjyiDkx3+UkhX8x3gfLJuOxh7L4sLFZPNvZ
5LjGo7jk1qo+pHNhN0SfQmRbWShi/ydDCZIjfXgY1PnnNecfZ8LKs2OZFxzRDFEWt+DDp0XjSfci
7gzji+Xrozlq8ULNPoQP+BM9krhiojKwa/Pu1EXlb8epT2TONzDq6qNPHvm///qwQOimCWOF9sn5
C2goem1mOxW7yZzQ+HnDXdM1q4o6wBcDfbAwU1KHn2RReQYnMj/Pf97EaUABFnAEzELnW6jU1p/q
0+eTfo5GOt+qvRnjbE4IjaRJ22YMBP3GAs9ZdWid1rkzoVwsggx0Vhzqw8IZmmrVwrN6KIcGYrND
r7YDRkzxr0MNSQLvsrRJ4NKg0a4Hf8zgO8nmQHpcdDQFYZXF2AdPAQ7vbd4izuJ0C4KuD4N95Pg0
KXSlbh0D5MACPrNxN4kcsVVhkGw9k4m2ek/sEAcoFd7g5GZ3WGKOKyDc30TKi7bEFo37zEGi2VtR
ftUDB4SHJk5xmbZL7nC6ATSF5idCKLhDnEjMzzBV66CLHMTC6XBZ2la8HOKk23x+ez+am3A4PIN5
YtGnOFs/3bqt5egyN5EJP9dKPmO6urEtbWPl5TogF/l/8Nqx52azR/mehtDZeE40FjXc0WIn62iu
OV0PZrofZPHF5vV9W82mVkpji1omZTpxNowNSddqlPgv9s5kOW4k69Kv0tZ7pGEeFr0JxMxJJCWS
4gZGSSRmwDE6HE//f4is7GaSNLEz17WpsqpMKSIAuOP6ved8hyhJPb8WIm3RDPpEj39jCH2BICUE
SfYYt9UnR6a3QbQ2abZ8Ll1ariiH67fnikCUDfxBh55IreaHZMIa6be2do3RRS9ATgaccRqnjDZ9
PjZAzBAJakPFRt6Y48FB5Q/8QztY+qBtjd6uQri2EOuU2DHvZIIdZD8cA7S+nJAC5t4cr3H0uvRe
vHkdG9Gtia8z9GeHMMk+g7BJnnO8yfg+674Qz3g+jC8k04Jln2SzxdHF/1/OTphAyMFz7Zl3jeV8
dis+2tOxG8J5YgzHDVlu1as9ItU7p6xyUj31/kn5Pvl5Ut/lRj9+8mR9tBe9+py3hdEoRgJbQfDu
oSXDAKffEBJSs/n9cvmotHEtj9OqybzNfQva0RtT1I3dVnuGTn6onGrFYfy+zsmSSDr1iensww+j
X8mZhVy4d2Wv27IZVQVrRUtcYnHqGRKq2KIARUvdp59cvo82AoBbdDAWy9674rdQynIzVFT7Nmuv
zc4D5xip+7pon/sUzULifnIljY+ei2XmzQEWCYH3dk4DKaLg+lKnZZh6cXmZxtGfW3kw6cWva0tL
9rZoluz1wLpJsWPvVYypIa5TQiyXCPqgttU3D0sQ9owoht/w+zv94ddjQ6SNRP+W8fXfH1sJh1XL
E8oc2YhnK4jvEnO8PYFi/8XnwEHD6IJo491svBs1lQj0eOBcCkE3p3+qQGoCvm0/eZF+VLbSnEK0
wfmBrJQ369CSAQ4OtJf7Hs9I0iFxldV1WztEHBhX5Px9LYvgk0bFRw/wq498W7Bms12g0dPLPQlY
OwJIngO7QNzuHtt6/OTMYX30/HIiZUhG+chZ+E0boZe+LebJAwDdm+qxT8SLTAOygwvDB6uZxaEG
pIB4K70CE7h4DTRjUWa2iP6Csbsnjy65jxq/2w8mjgVcbfiMkr69JZ+6XvtVASEz6vzt5En/znfY
NYnq7hBMad1EiNPS2qzNF10CsfZqfz0J/TGrh0ukOGJDbsUzeCigScpKN0OpzFuB6JqXvel88tR+
dBWCxalLi4Pn9u0AFuxtR6q0oPITEFj62YAca987gLjpmRIfDs7j94/vR7d4cWYhlPFotr697CIz
YgWkrtynTUDqrRhasT1R8qx4MeyDTC3ufv+JJ+3Em2M6ihnw/ibLhWPmmzsNh6hgSlqUe7ecgzCR
g3trJ8YIMlQ5Z0ldFHfCLH0id1FOnuwCftIXd+Uw95seSd9OkwSWf3IZPrjuFBuLBRr6GseJNwcl
4K0+Yb9WsQfwC6+lVe5FlVA2qqzugOoYM4FvyY9PLsQHTUxUCXR9ll0bEI/59y0qnpxZRCMrupsj
pKyQ1LYIUq1tF7WAWDzXWvGkoJx0ik0AejNUzGRwXtjG+vdfxPpgr1x84cgxQPoxaHvzRXSkEeQX
pCW+ZUAuq5OvIbWK+RptdeWccWW8Aww+5wyLVUeYFE1kQ4P+tyJKc/wiLalvlYr0h8Sm8Db7WX+g
LK52ieSRwjFF7vcEFxdJ/rNCjM2WPW5sN0s2aIXtdatV/T5xG28zJYO39uMzs85hzlvVdMWyxYSm
WAj3iT+ABNG97/qg8k8O5h/9fiZgeNDBknBdl0XyqsSh3ZaBQ7P4/UU+3SbI0vYTiLf71NCS7e+v
9UcfhfAarQFudF4bSxX06qMYOjUN+VTlPiB6dC0af3HzTSI/BkkR3//+s0737e1KW7q/FqdXXoNv
j/+V5kJEKVMOByNg+xXUf4XZa7aNXSTqcV15hXFm1Hr0pZ9MeWmaWnxt9hpUfKsQOwFm7M+q/r/4
hk/wDcjyfHac/4sSWD/1T/+L7My0V5dP5fP/+d8XT60qnqpfrwkO//lDfxFXYaeyXS6jDo6TNAd4
Rv8iOASwUznDM9tkomSYPHL/ITiQpMmElyc7sJfS/TXBwfL+oJbgeEWz1YYlCtzhHwBXlwXy+kEL
lhb5og2kIcMx4e1TXUGYa8skB3wQG868ika7Omeeq76VxIlhdHA+wyAsy+TNB3pAp3hj8c3fd5R7
Bj5k/7lqD8Svvda1EW+fK9Pdq5vw5c+/73fiTn4WgvxFuwp09X0+aM+kbmycZNrDVEqJnJua67xu
ARV5kJR1TRYro6PFZTeZdtNJb/r2+4+HfvvuZy4cG1yI5IFyj98eg0EW+umovH5PmBOYlwmdyrbw
EqzQCCUIhE/a44RKv9vhgygNshmsqFu1IqVS6piy3tZIkuJVHfl4mSVhzGS6YUnyZ5lvlZnz7+L+
Av1lgdKGDSYwB+Mk7shIRnKvXugs5DfwyvL1jB1pn8BUIwPRbY508JsH3MTEJ4wl/lERG4qOR8Pe
tqLhOu/1ZjK+oskTl61k6ATqAEelBStCAjJ88gk40PF5jOol6fhFY1WMd8VAlGKXTdV5ZIAswJkH
Y1zWZnWeRDrt71SJ70as8wfllMI6ayZzQ0Ue3QSjV/brkRyD+sClguAVQ+0h8YDN19oRKc/P1L0O
dgX2tK+qVv7am+rkysGZQVsmQGSGiwx/jZe213UxEjowLiaNrPf8VeeiDJqtKaURUcq1FaXtMR/M
5ror++iIJGfauY1RHBpkRhvyVca7TC/Huyab3VvujrlBEWNuKtMpwsGdmp+qlqwHj2onlZX6hnC1
/k5gJXemYb/duwtew5Mt7r++AtRGuOe+aRL1IvHHfdNb/ojS2+7exaBxHk2xfcCzZ3wdipkqBdDa
+VTXwXlZUsysCY62s5Vd4t5ZucOsI0EmzaQTURHKajQ3BGXkN8JNcLsYMUJ9s24JruB/xjkCwTCG
ixDvtYlJamUPDWF4LGdf69XOTYfiUPvcXOUBapsGeKnrzkLgTWZbVxwEplQ6F06Or1ybdpoR5Tcx
Er6t6yfNpY0AKiyCeHwGM08GBUZbeme6zqZh1I/p1Ix3jDvmi6AZ+ausRO0AHPsrY+IXB3AGL6N8
Wexa41xpsT4i6eS3kE8TrPqA/JERO1G5GpNqfDbyVO1IzravYps7ESEegw8KAbbUiExbA5vguuax
gDoXOCHBaFm27ictrbBWRdGNq0fNT4bP80UlE/XN5EW6q7Afkira5FtCbvtfeuYaX4l7lOtk8XIZ
oPrCLuY+ZsNyqZdHtKim8VkR2rqd8TlB9pu5E7aLh8Q2eP4JWxPfi9iLjkWXf5daNxyTtC2JLnrR
hwBgX6qVbsIBuTTJ03YegQ0QTY5p5S42eTaxXOXpzsQVubbt4tGOvPG5tz1xKTKHh3Iyx3BKuFEY
qvtt1NjiSpCpAJlMOleDAj5ZpR0YWhiSj5jWeFo97PGtGdWPFk4S8qA053bylS8wZvs4titZP8U+
DuAwtRQBDW2Qr08/zk9YBF3daTeTElW/ntJsvqBL290LjuE3Cnq9v6IZW4RGb+AyLzKIaFJP931t
kk4yRVO6wyXd/qSpoHObynzwcBb5zYORYvSFGODhGzGt5rJ3MXab9zRfjdz9PtaV7H+m7WB/T3Fk
5fF+tOaK1Ih+1qoNQjsYtCD44Z3J2BrsGzzZuHOX6A4DKEBYu0NSrUDVIRtsZnfLc0jeR09THtb/
1LM1DdXlUAfmCmcgMFAt/9LrhIYA8bvRnOHSLkW5xTvmXM8tvSTHm6zL1olh7kWXJR6ntU6PD0Dd
nBxKM//WMbjckD9IfomtfqQ+EQL2OPzKE7M8aFX8Uy1hJ8nMPKgyBnFeE3i4KZxxCmmQ9L8M/Kab
OO3OpiU6BbWxgVufOBVDtXBRPCdGxEDYig3d9EILIOeGLTZiN/OPWi6adVo0FZTKIGoO6G5QKWuT
HeKnclZlmtOTLIviJYaB6tN7rzygKrYKSV6/UUssjAmw7yyD3nFBi17iWGPBYvk2zlKFTp3gjfgw
01YPTWMkcGaJnimXEBrRW/6mlpoZCstnWVYL4kRHqGguITbSSYP9EBu31hJwQ3Olg8q6pN6YXPuf
3SkLhwAOcnHKU0ZOXPTjHiuvt3UN+VgtUTpDZxZhtcTr4CmHFFwExMk7S/yOIofHquWwi0/ZPLzA
/S1OUgJ7TISdWeU2N4xnDSytebdFtZUQephr5DD706PvjAg8rXw6q6bFWrSkA+FSIijInVy1C9Ix
lSETbX8dLJlC3mhbVIgWsyCY+VsCrAgfos9IEJFiEwGGkAMcXgnW1YW9pBbJJb+IUCDzgGaC0JQk
YVV1m5gMHUJ5eAJVbzhH4bbTt1laZD4u7AKGUHtZrK1Rq49G685PYklQwgI8fxWZqLHjd8F+mp3g
UJJd9SVd4pdGokSOORm8oQtIm8edmKZCxmRy2JZ97S0hTvUpzylucULrwt822siMBYjQSjpkPxGr
lz14boxNfkmGspeMqCEYtS3pyzVC2fK6MDTe5cChDmlqTdYK5eQ61uLgDsqOsStSnnh3yaPyxyki
ADyyL2o6f4AxpXZT9pN/aTSzOhItjMUV6iOcE/iD5bMdN5fYD7zzYEL3TuydhHlcoBtDpJPkF6Kb
jYNg2gJ8kyCzs2KOLHDanrJXniOR55qSQNVExbkfZkamPwuchAUB5ZU7rfVMHw9z0wShKLV2NxiF
810WQ5rSCEqzc7uPu5+llbn6hdHZIxM4oyKG9jteQB3HVN5hoa0rVCjaguD0Emf8UWekHvWFXOoC
0VxjuSvWiPWregOfIz0jcRrdLs7kzOPxKwk0ssb2PGi62kZhS+OQaBsnxaBMjHqYpbVzBVc23c9J
JX6Ywte6sBUqX+6NvjqVSOA8eQ+hqwBX1FXnAG0dNmfR//LTSApmJRyht3re8cJB/ateOEf7zA+1
6EYwdWAN5JQJXkRoyDp2IId7SQpbPRHO1Qx+4karheDnplayHUj2xGLMJCgsKfISkuEn8WMSA9Mt
Uq8aTP+8nZFFk198Kr6a1DS+YhbvfhHul/lr00n4fUa5dJMmRWYbZah7O5FG2mG9bxrAFqMNBTMx
iwON++q8gPywt/UOBGwt2YzbDKJ3KUy89okDRJNYoFq7qeJguEtNK76KSyqNynHFZTyfvkXQPFhE
JqerqGmWTXku1UsPO2yVBh7lSdA0xhe2weqXJVxOwVqMNbKjTDy6MRvRqmz5OgtzYpcY2nCXpDr3
zmg0vwp1wut2cemqM33M+P3DKNfx4getKba+ozMtw04t5S/uoe9ePxXgSPgJNHYQXpWTesFokO5I
L6s3VZYClE4lRBsFd5W0GGEVmMaC5hO1g/HRGcJAFMN5ibn8Ox1YawZ5Hcdav481szlGtHCXctir
wiZrWog8S3lvASUfuTGPnWoxjcuKiz30zmcHGuNtD3tpki/fhHwPg6/z1pg31FZdCnSBezul8g+x
IDlXntubm7iHJqNsCsIk4Mr2sT598WJk1xmJdntAYY9xVPFgVuRkd9aoziopmodhAJsKFWr6Jqm4
P+nUvOtTLl928WIx80ed9c5FSPcm90bN6vZaaunwZiv3VgkWmm5kyZU28NTxKuIBM0aeeGBBuA54
Tx3zaqqfMkHd7AHjufj9kfDUj/37wZcQaDxTy5dCoP5WmBZjGzYDGPz7srQaK0SzsHhih+Z8ltq4
a9shWbM1zxtFowkY+0AFlQkOrwBCWaYovm4yaTdHLBUgBCOn/kXYsHftuzFm5x4QW6S1dbNqeucz
dRa91HeHWcw1/qJ7hXK0DI/5569aX86gIelVmKQmzN8hidYi24DvVwR+TuxOKcrsILG8l5GQgD3Q
rHirGeYTJo172DwWw2bKJY38wPWAMv9ibE37+wjP/iKdrfxM10vr0UTrOWElE9V4BsPCP0Suka91
O5236cSCJiEgI3QI2JpuJJjGp5J6tSBBgAJy3laTpc7Qr8h126DfrpcdxgRedzPGrXurOZ56Kf1Y
x1AKKFhbWR17LI5Q6l5ZF4dhYANLonqBbJOgABU/51+aiampVi08qiWni1p9Iu7vukK3zZ6CzX5N
glzzEJS0VW09pRFu5WJjTpG4zJHYnGdDQw1q0HKAqTTexbNGiBzmvuKxtYbcPfbF7BEPHcmYi5SS
SaFNXT+REZonejgA5S/gN1jEUIBLpLPX2Wt+UGXe1RHAtq6xQIV47lzEB2K+03UE0Tk/RBT00Vrv
GNaEUYrgc0QX55tnTDg76AFL0KstqelbPQEhT9gYvziugnozsQnDQJso5b0J/JWmKPI5Tuu4GjmI
dL7d3eugR0IYE07YORp0nJIMvIupXYIjE1v8UNkA1DqFKz6MVFd6Lnki554DBclgw12fFo9ey/lx
ngzx3ZeFla5blY4cKrl2wYIyOM7z0oN2Eu0GroN1MHhxXOfWmO4i9JxV6Dt9cegJI3ialFY/2crA
Y2YWprli2eZbi0DKL5xESbRpdOAtkkO/W1TdfVVylpmgWRz0id2oX852VRIUYQK5Wob2XJD0hgUQ
vPQcExvSQXTPKs8iqiz1rkurHe50YzA3BHzVT04H8h8DnjoTBqfndVvNvAH62ujI9Kah1DSFuOy9
FBQDmd31Ux9V/trye05GkW1jqK+dmTXS6QNMS9JGT4llzc+6mrgq5VysYJMRCZ/a8545enNsRENX
zmSgtpqC5RWalGyXjiKQrijN5gEptH9uSNoswAKD8xi0PbR1rzp3Yy4cM0e1q3TTCYlQHu8YhXK8
lyrd+UsHiEmluCxz+kNeyjGZoeT84rNK503qz+J77pZfxskTP/qh57itO/GVUdngbGTChNrmL620
pXBevvVkBzSxfARkbVgz9ztXliwOxrJUp2V/1/NcrgXNkkenAecPtCYD58HMbgOOms7IcnhNJ50D
fDLZzbVObgwArIxS5PQuFlVc4dCOTUVuqs+jStFLX8cCUUFjlV9XeOpsjgG8TSPdtdNjiEueQiKu
oA9OgwaKKabjYXWquT51fCqLxwcvWhG6UKRAh3MKBhyV7gtyJsOCOef5ELkINJb2gBZrXAZk2V5I
w5FLvzTy5hSKXi5oCMkkeWn9WV3MLLcqnFRMMSIXfKcf073SxZTfNAIJ1IoCOFhwiw5KVnBpzQBh
CrYVtziGuE86Kr+IuT2I+3hmCSKqoAUXudCY41x3QjFo9Yb8eNoZNO7kpoIXCUO+BEFJFNstBY/e
0vhiqMrMh44gAK/mYbZsGmVOL5ufoALMDeAp9a0CfbOKzLY4aEtzBUcb2xon+ogoZDo1OJp1kmLB
OYbVnPI3lSbNHjJtBHQ3Pv7Uvzm9JKec3m1VJ/ZB07VnXZ+XcplQD4IhSoqlpkNg9eejmdK6FDat
oaom3VM3iupckH6xxqLin/t91zyQwTijEo/pqSHfrc4llpKr0eakFcZ6z+aumd0vPGv14xRT7LR6
E5xLj322lgmXMHGa9qcORxSsRz4Y+OVKWjku5XmfsaaX57lpl20Y41J3VnQFHUmg49S8ecsf5yWq
zlLkNF+TpetNXbK8BTigPRo+j4Q9D92voYnqp8SI4itvELSN2uX5AV4EjYg+ZEFCzTpaul+n8tYP
6JBCe8pvSjnSRbJ5TbrIwb6e3g1GTwt48OPkymPLp+9EE3XUHPvKizWHV4UM/PMmoAxpVG5+la0a
w6CEc+jWVMI2x2HyozLjq3Dhk6UDNxILfnFQhV6dw5mtzh2TIrZc7kFCefi9Q/Qotu1cU5xLg93M
jsc7JSmTRU5/Tq8LkzCois2WfewBOh0xPW4RHelfkBq9tATHnqalD+LtSKKFXGcT5WfHbiJCjjn5
NvYnnpB6ojjpOeyULGy4MhZd0LpgUSh9rB8LU6NBLekZW2nEUaGncLaAHqxNmssbXvY8PKdtdvK4
GnSO1Flb2/E9p3pFNoNZLueJbqIL1VrTl5amzTfhUbVrs6RlMXYjF1Nne0tG1lEeWLy13FFwxrN4
1jQ9upkk/TKzmMr0UNlOc5SioIm4bJUYtsxNm1v5FSRf4L9u6tD1gu9pNQHvh4SWCWuypTuNKUNd
YN3AadR4w7NXRdOu56uvKgo8K0wDDiGiqMUPcHGUHE03F4eM6GnSPFLyKgBMj6PDVZvJBTiYfsJS
GXOuQV8QKVCNsnmgKskIcpgURCtoQQF1y+CklxIopbGSDeUEYcRUkGpU63Hghisf/0xu0lI//c/T
wlRlxitGM4b2pyN5pwpeKodq7qcvkGnVtiQraVfLmgWdUlXGnsMmw6wxvsJUhcRidtL5QrgzJzLp
KSDR+ctgz7W7SToOsKdGsddBT4JyeyOXKkBNDUcyYc7DjkYCv1gevIK0ejKXCMqKE6A9FLM9DZXN
4Hh8WF4P/rGP+v/oHP87qvx0VAmL8NWZ5INRZdc9/UyG7rnvu7/PK09/8i/ifPAHSgoXQQUZEWgp
XxPnrT8cgAwI/pcsQ9uxOCj8hZw3T1NJEASw5RFjLmSav5Dzxh+mtejoOMS6CwjE/ScDy/dj+MUP
igHD4L3At3ujeAgsBTRMaIQap8VLQqm/g7oVrVIfJfKrq/PBDPGjTzLxMGD3YOD1TqBLZF9lL+Xq
3jeBS0K5exRVPa1klAyfiLk/+iQ+A2MJcn9AIss/f3W+instmglOFhA78iGMBv2qIw0Eaep8949/
Eo0EqBqLVkLns/7+QSOygaBuZ7FXrOe8yF8iLX3J+O9/8zHOEjHKHX93j7CvY4N3SLtAxhxsAp/h
YsfbJMyn9F9cOp5VBBIYhBmhv/UtxEIvbcCPgniAsj2flixoFPjUgFX2yY9y3xyCCQ7xXeYHyE8t
kg7eClC9sWSGFkixT6TMmcupGxVPdzBD78T4aR7K23bL6cMsXHk4yWlgvM2x1AynZm3WYk+rkSYf
r5J95jfRiji+J92nW5UCNV4ZCqT3P7917omFclJ4vV1ebltzGqZ7uaf1UN8OgMdWTgAGGISH9cn6
eqsEOP1GWiLsCsjlWNV/fxjnIRsU/nyBmZa8gpI56SYz9ej2X/ygV5+y9DZera1FYTFqDPX2WjCB
p26nu7GU1bFq/92le/VJb3YmmZdJzUCcB6QYCKucsqe55gzw/7G89PcbBmY8klwB1gQ2WIXlWX31
o+qodPyyFiXyILNeC33UCAIXvNtnu1SbgLH72ghaYwsF3dnrJL2ss8IKqGXs6oguAjeK5PwBVR+k
Scsg7uepjexlkXVYUji2g5e/KJA5h3g2xgvhdRHahHnJ+groMdWCf0UlUbnhmG8yHgfH6U1Nea3a
wLzPPbM+OFEWPY4lBYosJ2cfedD8awWimZBCf52TWR/TcB0YcNN0o4PZUFv2PZ7aIS+qDaq16haS
rX0Etyl/NhG7PJmgfHeYoNcqs+sz6XdjFiaen9RkVRf6jwyOME5Bvo+GnuqpjPjR+diLbR3E4opB
Xr3ugVSgS7WiKFsZAwnVtLH7YOdCGt42OtOwrKGjrrVEUJY6v24u2bhKOHgh/XETAQWbSxKnIGDh
PoIYnowtate6D0ccHke7pIzEiVafGXqPcLWk3PGDUgu9AqF6nIzO2RQb2WPs18WdK+koNZ0lvjdu
ad5H/Hax8iS9EVHaw8x3InVplXgi6EPLUqz1ybU5z2qc5e46CWidoru81rS0f4y4NABmG3HlDtmL
bnBPB0CL96DCX6ZORrfkv9cHuWyNSdfVZ6pYZgwt5WbM2g4IestSd7oBaGMf2NH7EGlIuhvjwlpR
BqQLHH+ojmkM92dlE694GVsiuMrcuHpxCfG4NAi72LlDgdeBkCq69afHvuiINoCl758nLpcsT7kI
mGrIZbATFZaNiL/6M9xRcGRp/hhAQV6VjazXZAYQrse8sJ5BYLdusUuZEooLg75SsHaTaHxIIqEF
GwaWnQ8mJSc7zaVjcA43br73IQx+ZbpTvpheUh/5jWoDWDVaIRhq9nZmBHc11LCvFlksWQjs0IHc
ijwmx46ZjDBqJ5qKLX5oLB8mt6CPptwhzEGQIQu6V8Ns6AZ3XdOy7Gx91sLR5hU3g3fmtCMWEChI
yuQOY2487ga/yp4ClMlkH7KOAOGg6UmDsdidQldlG4wPczvnO8hJPc4lrTXTbSYsZ97MiHeaVdvF
cli5U278wAff/TJn1patMfhbF9Lpvo0e4ZNxZjtnp1y/kkaYgwhUs46I0VKGgEuoIWHT9tFJ4vyx
ic3qOEVAjJldmWHeZi8cQAJ0O6515IsYW9D6aq2pjvNIgnzhEsg7Q+K4WIi/3KHB4tUH5Inmmc8J
nMSc6JbAtSEnbGVKnisROPsqd+mnuYk7n9vG8CA6Ne6wNMHODgYehFn6FYzN9KVDhrRqNDDDnVHs
IHg/90PrrZNuuq0aE3nB+GNIVHosK5c2USTcM16F3nUysCgZNk8bWgjjxdi3wSbOWed4UaOVKbz8
3jfEfAZkclvOnM/jeRJ9WEryIWFWZ+nK6gseanbF6UtSICqphiy4sigqGdOx6vOh4Fg1iog+Mcku
c8vuVsp+3BnLe1fY/G6zzJ7STvOvfIyoT8UEH94aewPNuaSbYEfWcRp4ooANRY8DeWahXqh6PeKE
2zjdzDIqSebFvD2AcdPaol0BAtbChDiZa8NtGxrKxZPjsFG2LfsHJHzvek4JCjDbVq0jr6EZ5hBm
ew3ou6X7B8APQCKP4RC0JMfpJYGdKmMTM4d67Uo+uqUxtye4uWfMb8ifCVYjURWETwcdgGTYKJs2
La4sAaQ5kZbPTSjFVdcsdXVNrnNhCB4mTp4DsXMGUZsw9SEBB/QSXBotp10Xkdr3PveNZ12yW43L
M+Los3GZR316mTlTvB0VXh3I7lmz0rTeIX3G2XYMWkLQtGboWDM7Yl9P4Ti79TfkRMHV7BF8Oule
G9rklkCk6Nm5C52kyJi3wddRxFHou1V1jOahvO4G9h6NdOu1DFj0+VhyzYN62FoZtqy4GtNLKzL1
H4Ex9Ge0WqhH6+HKz7ti37n6uMsSzAllEGsXfZteWak1PmhZ1l2pKekvomy+B6Euka8gQ/MJUN7Z
s+Hs5yCdaSc35RUoyehLkX/3GpDcDGBf6njh1vXpN9bzXTvq8d6EVkKQStmEvW5h9lNoIHgtErzo
2j80px5WpsdLb1GyH7Q0Ke6AYVfHtmLH0UsfwZJuiMVLTtPlz02WVARE/9yDLWcvucpdsoV4b1ch
TLtp2ONysNsdze6VSStWrvouyCp63QWbWcYhr+ERyYIyRJ2XHyrZ6AG8c29xT4KDXKuxmdtVIay0
ZBDa9DryDNksGRTmt640y6NsrPJYez0pyDWDLEZT3bAeDFwWBW2wCXLAmZLmVM68fIgrvXBLT5LO
TTcbc3GegZe3U6JfjzILLBD3hKKM/hFZTV2tInewPCukFkfSvprBlb10KksIFRnz8lk4CG2MNPYO
Ez1sxIYqaJdOjaPTcJzY15W/CKaJKun7L5XrQSbPbIIAmGTEGVaEpLWZnA7GyNTX6B79XM9RFE3F
rcwsInoFKaNUCCpC7CA8NR6rIsvXqdB/2P6wF1mGgEBZdHMdROamy/pi4xivHSfTLgyr0hCjeSVI
RttUO9apaa3qjGnxUPj93mxAX0xN9JQnTk4ol5kTv8I0icwO4wG5/nQ58I5mNhATsVXZ5qCFQWHN
lyzX+GdceHAmcqPTaEFPAaWlph3SydH9rReX7G+2y/Ztx1QnnJaI6ZSge501ifLtPmciwqxGOeMn
Utv3WvVFbLukGwYOI1egRn8vRruZEKOh04s9nSn2G1OOF6DydA//JXUCiUXppcJUhuRtpq7IAyK+
WPDOGbJ91ClG8NlBDX22eD1o9f8U/y7kObhH7+g5XmzGrAG+T1sad4NODzFnT5Ve+lQVw02keM39
/ojx7mQYLIZTk08yqMfxCLy5APbolDGtxP1IKvFVRaYOL6gCcG6V1GeaDTP/95/33sC3fKDnLO4f
wAvvcATVkiBruzngFp8oowWZX6/TrhoJWmtL0iXrYJN3uIldx5dfTq8dSZqIu0tMaWzR+2khOXDO
E+EQ424ii+eTg917VwrfDwM8KqxF9/7uUC7ArsHrHfJ9Upb2cRi78qW2oJKvZC87vVzFNsV2URQs
pCQz+svRpdY0SBS+EgaFNjLKJ0qZ6uibqBuUycmzS5eA30INzplNOsJ51WYtHf0u2PTjEqrbMxHf
xwuQzCKtq97YREDfgqm0nywXa8sq4D92vmZ412gneQFHasJEnqbZ4+mtWFVAbEM55+Zn9iRjOcW+
eRqxrMLEwgDgICp783DEA+pU3l75vschDzKd0PJ+whQnLfuhSSGPM1tHqIaKZuu0qFmB1f1TzE9A
NqNvInjllvCYvvkGmMyli+st3Qect3eOFtdnwpafbQPvOhZ8Co0KyHAAH/FgvzmSDukwRm5VE41u
Uzy7EH/AOrl92KBiIcshJ/hEEdZ+yQRsfPj9ejDfX2NKFNQV/kLoeE/OVEZuj20h8a12Mo4Y4aGR
0qIoeCwHSuOulg4Rv5oT3FW2ussDReivcOSmVyRnh31NoPuy37b9qikG30LSIign7bzdU38zDEYy
9quJjKg/aBHIjz87Lv/tV3/Wr+ZNQYvkN9aatKqeu7p/+luv+s8/9Z9etY+Bxl80SeAel6bcK29N
4J26zrhbwMXQLHb5rL961cEfOE94XkCMg8nhufl/vWoLR04A0wkKINoh/uZ/0qsGD2P9ffnDwcXr
AsTLw8i8IP/eNLksHvcSnIB+VulanTQDk3NXWzP5j1A6G5PY5CSo1itljUQfTiAyEEujvYX9XzDj
L+e0WqF27y4YBtkBEdfkud1Pc2HbdwZ1Qb6WnfEDjUf8rZyYTqex69yPCA0ukAf3X2ZsfNE2rTPw
NDWniItY8g/D0Z0CsdOyBPRbn1VnsGznPW2a66LtrR8aedLI5NDAo+Z2zf58zBATf7PyaPDOO+Kg
0KcUrhyof0prSY2E+1iZ3UQgRq2v0IBtZ4UEcM47tbZa3aJJYw3fOShJhLoDrpOL3EqZt1Ime2Kb
c29vUZeXbmiZHOYxTUbpN4Mo8VWcoEgI2zQb3QMuKbQACJxuXXswD53XJztzyggopNQnUnBxzTQp
eLHRNHeZmX5VjPK+uJkXZXv+FesCBWdUYhJgINnD0WlXHPqtTW9oT1NOpqevZ6VE++Fp4YyQeQO1
NOAkwnRuPSde42xm9vAbQy+cizEgoN3oB884DEHQ1Gf9HER3c+l7t8Jzoq9tr0z/QHvxf6g7s93I
kSxNPxETNO4EBnNB+iJ3l7t2hRQ3hKSIIGnG1bjz6efzrMyZzqxG1TTQNw1UARWozJB8odk5/2ob
G9k1bgHV7HRtTD+PfBvhyrYGCaax4u7kPeDsbymsOHphXZz6xue9HMopj2BEE4wfyzKd0F+kQWyk
Tbb1c299bKvUyc19QgvejRKopnuNudjqJzyv01pt/GAZM0ofWrkLliS5cerSemtWG/XI2hnrc1j4
hUPpMxPRjWOYQfGaa6JwXrAHcJ1vB6bO2djSARF23d4a5GJ2ByjxivBdWbi5+Eg7CD0+OQqeXII1
tmXnxBYChwu1bhSimwkIGYDHIR9X6lkSb4s2mGVL1ZOMcxc1sFO3JfR12INVoL6Lrum5VJm4FqJ5
qk1Q1gaE/hn+s5pRDbvWIR302b3WT63TGtGke3HatSVJhJakmTJbX1W7ylPdi2FkDzODYaT5MTs2
fypRx+VdmBMtiH6e7JJxeTJpkaE3k4QKVKfyti0N89C4jtr1SWsdQ0ytkWIt2HYG+2rpzPnRGYp6
NwU1euBiWQ9my6NpeYX1Qqff96oPUOOL1I+ooDRY+OS4qyu/748Y++Shy6dPXeviqOlhPbWeP2zW
tSR4GVUbpYBx5zTDzlkb3h8DqX9pVHHaGqHBFiIzOsqyny4kLFgjAvekbiCFTLQKjkYeDQ+H8G5Y
0luqU8jDwGi1R23z1OcGTYB1LqLRcpPY0VLc89vLk3QXQ1Pl3jcHGhiGn7DfyyagjYj1IZtu6DID
muX2rtIV41rbshO6T61dPNKieruKBJRmMK+1q8+5RwWR2YVHP50euxA6fS2tDUrzbYpSmnaeLA5G
56Vr232wzGeJZQH12zDvdFPQ6JismJET59Vj6b920XQbURY/Cwf5ilVN9GHSffWUG+RNtELEYQ+d
j7CRQzAPzk4DlCRLMu9RK4qIDA/nge7FalvOuor9cJz4bjXY3/k8vL3VlV1sZOFwE+jia/Wx0aLu
D490qBHKrCl+IIRYXrKwl1DVGHt5KsRDmrUPI11DRsCLWuvqMgeO/Ciup5kaEr9hXuuMU9NYzmNu
td6xbvos5gPTu4bUDCCA7I2CYhT71vwr60txk/od22feFhGyPNKNjCQ8Mo3Z245j/aGnhStCAx0e
lPQfE08/TGNv7jgmglMtjcmP6UXsv3GuDBtr9JMxauxeXqQ1jHHbq35v8kHtzLodLm7qZo/2PIdn
PZuPqzZ6iiXpGkstupDDATCj3FFFQ9OnbHxyWbvHjuoJ3qGr5NSUO+TpNr9e7XxkTo6UMeN2aEmO
VoKgYdk/F8B7O6tck6dJTefGaHU8U/D14hvyxUWgGRXG+NGt4ZuX4pHAn8T3eGjwiRW4NKxphwzl
UHtyH1oy4V1snYsl0nY/Bfqroh9p6+q1uyFI4rkhZpUvsGI3LrNiPLntZF4yYT8OYXNbdNmrp2hY
sxDMmrWzRJy0W9Do7044dbHtuLG6nqWNEdwHnb3vcjk/znx0oBcjeWoco8F3laTiraBqYaNtn0fN
cMAP/fHMxr+lPu0INdfv3LG1ThorTtSODS2sONyyWC1FsAdgWQ9Z3d/0DVVXeaL2KDjyOA2J9svx
WXCZFfGahOzBrOGYLOk0+KKqr78KrYzgsqym85CVV5GRr9szLgYjXqaRElfpZp/kvTrxZA23c95y
J0zFi3DGmwofSjiuXKwyBAHX/ROV0xfWiPJrnCsyr5c36atiO/J6QI1rFRMekZ/GBTkl2/DOQUts
xSlFp5cZyRf60KRtNsOaiZObu+luMewl6obUfk/qoaEpXFBWZ+ieQqVAcTKNpV3dp8YI1FBrZIA9
91qDH5LmGwoRhRDNrhqa4dZCrxfnlgV/OZjI+W3jJTOm6/WMCLj2wsgI3MsEQf1qAEPemWkzzhtn
KRwAgWWVw2MljeAQdmo9zqP94sxm80lwF91+SUnv8o6CWPta9ipIcnOcGkUl96y1HfvwqzTGe5H5
gD/O1D92bnU/VYYRt4pKqiUb7uCgv3Xa1iD9Xn3EOvYt6MhGmXPKaA3RbwUvb2Oh8/3O8ercTMBA
H3IVejuR4XIgc97aynrM9h4SoSigsi8ulcOL7cb3MCUgqDID40wVlnqFu5kiEk6CXx7hlpvBbazI
zeziow785Qkg1IvUELzbym1ifJ/+K1KmfGMknhnDXchnRI9mNE/mNVGCxAbbhtGanetDxAcmIyw7
CK4CRGwy5NdLdVduS/mj0epzMQ3/MQyr8ZvdjVTWDdkFtscF0ePK9mUjAIJyAv/itdFO1Ji6OIHi
1IjQBocZoUrPwipuepWoGPE0gp0hrB8D9KZIoYNseMAfF9ysvtd+M9bwhoqZ+XmE7tlRfEsnbIgX
5xZ36I9WBV+czgU0pBdu6M8eXnIpTl5lh/smBMp2JyPfguxzQZAYsyHGA1Wba5lVbNTSulTIx2Iy
fdtbKTraFPtuuS2hW26mWsw4X9qvIiU2m/LrHF9IM4onDshu3tqDTf2w109ZsXeqtNs5paO4vDqj
em/90D6hFHV3BbPg6xWsXkAvi+CK1y32U5nZ4rMqXO+TSkL8X+u1wTfJgKxFwcAw8J5bMEXoowCb
ofyO/rAaCPAA62zrLmFRsXluK41jGo3xpmTygCvJxzSLy0SgnT3pYfJ3qhzTJ5oYey3ODFpxiTxX
h+sB9OxHnXjevhP0NToh/GPfwMCgwjskFRWG6+yGERflnk/u6EqH3s8c3Keoa4kKd/g+9g4g/9oM
lFgmNl2BYPg6abkDVY0PvEJGlzR91ASiuLF7ErkzLQE4zYm+VfsiM2m/5A4VJUXjBac8K+uT7FF3
KT98WtZsV4z03xEd4uxN8TkUGUOTRGIoy+RFpLqMitbaJIZjQ9Q1hAK6GsBWJkftLdXWb4nqqfju
lbBPEUEbIq6NqkHKMG4C2uE5UhDdUTozInAHEllV9n0Kie5nyN+ZAW8zmvMXcKF6i0KoQSVdniYP
YkKKoNywrsAN9AYmmdRvuBeL+lDXzmNI6Ooef9BXUQ0vdbNgPvboUS/ZVazeRdk2VVi5mn7TOAt9
eY2rz4aeR6SShvWKVZMWvKIsX+aeyj+q1bjuFlp1pKAT065h92l8hpiRNZ2F5foCrznvMNOGcV4n
+Q+lxYY+cvqIMfZv58KLFpOEQW8OkhdfFLcwKs5FO5C8Q1v9YgBGtph1WyHXOs4MZfGRjnczhhuS
fYbyRTuSKjo42B1Efrh1iENj8A7oUTJkccYQfY14U+WOzIn24gXJp9lpguoomthnk5of2sWHiuw8
ES+Fz+QjwGfNRl6qeRkuwNBxWdPauXYaptgxlwvkwNEgNxrKobYxS45j5If+dBvY/o+anQMH4bsV
rB9p4+190Q23rLoLb4baTcV6SAI1blfD2BfZLyNoCUj2OvNWdLK5aZW+p8kCk2bGEZm1QYxc1Nw1
DSvuaGl7jx9/b9WuiGwpT1h9uESlCZsbvKAdJF0nXz9mf/hKhvSzrhXfn9p+GPqzXycv9bjSDD1X
6XfDwLwwoIpFnrnGqe3frmHwFjTwYWFY7xUXZIQlGWM6oleq6Uxx6zjNg8R3FxudNON+oOk3UlhH
oLHqiRHNuMcvNwaRKueVa0EmvFxugzYyjSbbEbLXHTTf4O+Lzn7aCmzWTqYlymyr04DxsNqolMv3
opZkPOa5KMkxtghQm2u7YMir4T/JHqgept7qCX+f2yvdrPYyN1IdNxbGjbiG63wHx83xvY+QvW7T
vkxDUBxGfCYHJmuFhCOr9k5YObtmWdMTzL+3o8PtedE4IknguguDQd5XuSF+uXk3nNYs947YfPWN
VSzqOGAs3bmTo5+dCm4j0NYHe7w8q8phyU/NOwD/EbVtnd7aMyTNQLDJGYAc/+dKEKldI+iQdHru
RlIEdn3ow2NicEnsqtqPle1s0hm3bnnFg/Ouv/YdYkivbMqJHDLovUbaWysrkjsPXQO5PssnbusQ
BbqPUrfgHWOwPVcD8XW00R0I9iQ+dhovoqwZLbrM5z4Ov0MR5Js28O2NLLMxAu6rGIX0upkUf30X
Qiby7KT0WPJ1LbHHWjhiyNKBBZrlLsMlfmB2PPhlJeOiKMfdNRdoy4lOJ2vpVtsC+YYEr2ahCh4H
aTh71mFQF3uW76MKadhMHFOdua65iSY2hsvShSdiy4KoIVR1YyW+S/91GRvIUaJaWC0MfmeCmxb5
TacopNWaomm8aeapV21/7Gr7V7tiiQ+hi6/7hbXmF8Hpvp1xrdxLzcdYK0wVoSLOoiim2JgMEXl1
3m9UGxinyZH3uVVa6G7Lc+r5r3UQdntm7JagP77+3TzvKmHuadQZkV+47DNEhl5dpPxVwWBFed7/
XOvmwav789JQ362XZLNi7wJpuDYa21VcoiAH4894eWjUUabHZjZzKrtmcpMRaLjFQOAyuCzHiSc1
Hq7OUnPoOSNdofHAj5+jLz+x5h0Cp73HrTMf8m6xNqyRJ47oVzK3Kkza85Z1i2+yoEyuHztoLpGb
F6o7rH0wT0ApKxev09sH3YhHiPBDIIftOnoqxkBahSw7a/WtdQygk2magp1ViGfOzkdrSRde0dhv
1e994MEEGs9K2Bsm2UuYEkAFNiLJp2OGWZPK1+qz6uvwQaYGH2Tg7lsocoRf9voSCOee6gLiFBph
YTsxd31HkLJDsS55YTUePQ/PCrEvvnwuk+xnINpLt1onFXgftrB2TfHRi3I/9MEvfdW+m0EOpU1X
LEX34aaVVSxkIzcQOL+anqjdwlDfs9bIti2UYXxVEyiLKuRiDcBLVhmmm6oCD8jEyuiCKkHW8l5n
HNBxN2hvjhuUqXdo9q2jwVzfAIfTwDCNLOZju2j+IW7yBuo1Cs2m3VbdXOlN1vuo0b1TQ5gAOprY
k3PJMKaKYQeSk1L4MdARvAq/5YZe2gGBzqr3Dpx3GBFopg950Sb3AadaH9Wd0G7JeNzC8c5M5f2z
AZnZ7cqgQ62uDTXp2BYZcJvHnrBwfFgDWhknFC0GMN4jN2nAHXD6mLcD6V2fnZp91SNtCTtQi38w
XP/dmP3+Z31Nier+1/Uv/mK44JzL+v/91z92//gzpZVXxfZf/oAyiaCph+GnXh5/dvTU/xn0dP0n
/3//zz/iqv4tGu+a/waN77qc/xDZ+1c8/vd/7088PviN/PkrRE/lzB+g+x9ZV6H47R+ScQsx458p
V/zPP0TitvkbCX6+QFVFr4Hnu8F/BXgH5P8r7u4gbKShBSrPs+0QvTOv7T8qJIGEW1dRXHAoJZE0
forBDPcQz8ZaYk90eyw3fXuNWLJEfyX7cdk40XgNLarZJ19W4hcYSLFvgZwrDwNVKBbMbSqxMJ7k
WDz8xWje10bp1cLZnw/rKcn9ZeDZaCxMUj05OD4GSn5LDrklIxf58nu2Dc56e4hbut52OrPDjlZr
23tsr8WYWmIlCaYJGefVEPd7hI4/Osmxdgm3IfUSTxS/JrZUirqaDwrH1h0MMa4RFF+HZVgkB37m
MFPfFEsDZvokEMYYx4ApSzAjkk76Y0zt1NtNoc90a45Jmm/LIZ01V01muO+ZGaJsuZqP+uxU97aC
Kp2Yaaf71vKJbvTTYEovK2Xvwa6m9CJ9pAzS2+GzL1uHNPASJYLVgV1tjMy06Rp3rv9kisPOf5u1
aqo98KUXpfhpSfFcMk6uRHR+uhFTsNoBUjVP0I8UlV6CKB9iO/0s1yW9G/2l3taYy0CJ/aVtIjCj
4G0d5t7gVJzmLb53gk+8ddPzpwgrL64X2Y4Xn7Gxi5WZ2jeFZwvmcPSyU4KIUNOJEITFvtTlNS0i
KBBr7ho9BpLkUo/7hqmgddrmnqZniy9M45NoMOR1bCxh8jB6y/zCZabezIxgcr+ostgmmTjuc+X+
NKpZPgb4eSPMQy1V7ka4yzAX0ocd2u8EP3Dx0AqxyX1dHfKw6o9OApkvRPGYITV5GOe+qiLfoFYL
VQ45TJPHAFAd5nB5xpNHF4ARht2nezXSlZhjNzOb8kGllMmZU1+efArKyYtyAELXvGAixsHXGiLb
p3MdfnmElRQshVrej4bXfqQj1y9DwGJewiXgguilMI7YT/m3FrMyH/Q1UmEiZufVtopnaTTWu4ft
PI1xbX/lcN+vXsBD5UBp77jSnUPKegtQPeOmtaefCemtHysI4jZs6J0m4intP4D5tnLN6cTMJidS
zXQancy9K1Bj7exxRV3jQeff6NRRhzoU3pkMF/E+W0NwEX41MbZN/SGUCjuhs4RM+XX33A11emdP
bn2j7NI+kf00XwpCt2/KtHHJIs/EBRGpfGurTL7ziRb7eR7s01Cvxc1QVTi3ic39atCWJXGiU/+Y
a3u9b91+ZLFBiVDmuD2jpAl8poq+LJCxAZ0bZIydaYC1H8LV9NA48EjcFLNOgPCDPD9WLJ93A8DE
7ajt/NvcmfjJ7GUyz40a83OfqfZ5QJ3zRN5mc7QV6kyDnLR3UE2JbMzrT5RLE8cJYC3pAPdXayfK
rLx3zTA5ELw77fuVbnVThsFOt6P7yx1RATq+t3ybJYZEAMlDpZoS73Ryxk6G83vIzGj6ncaq0oMV
NqfFNSl2Dm2GU2f4MVSTFdmKYiCTZoGoctmYhOgIKcgrf2dlJrm7s9d+EqkwnMx2yneFg9rKq5zp
QdasnhkJ/je1HuyHZJmWtwFh7pebiPGBNyS5m+tm+AYSL67a2XLDc9Jv6nKWZOQ4ct840gP1GGr1
Qnh8sedj52kxrqnpvmp+kA/S71ciOTqAe9Pekvbp4N7V/T3RbGhHxnK5JqKNGfZV1/q1WhlUiukl
A19llhlAh2fsuOMZ9fp9A154sWorfSOJsdivbtjuSBIwxggToXn2cmWew16FFwMG7WGZx4GLgnKq
27q+KlaL+a5oh4aIFB7U4zCkiMoAess4mXoGVyXSY1OzVqSBh8Z4sKvz0ALX+DZHDajnyfBcebRa
Rzx5CyRXbGIDirvWW74yOc3sixSY5wydUt50KHI/YQwh16Q6cpeE26Stre+StflQdG6xb6lneBZa
do8pve0XC0yOSq8WWyKhq+1LVw0hkK+/nkeGw4+mHqBqkYI+FnkNqsfT499W07T8wFpPR7JKW4S8
lTsdjbQc90knqE/otX3Eb1/tgrxtXycEqvezyw5ANsW6t/M5e+Bma969cKg/g77yfy256iE8+i5F
TJ3+AIGQV5MneBpy3QnJ4GmZO3eDB60H8OP3jEOjY1qnz36KzK4YPxpUj0U8WpONz3Y15PHavvVK
7UW/rf2mPhAHnSex60n1q3JEuyNQuv0WpJXnbZ06LT/tNA32VTsn50EkwWkMKpRz86oPWRgATSvk
l4vF/Qai1heX3jHRtQdld1Zi6bcDhS90ihmIP3sDTspRYNaFzzY5VsM3YpmxQzTgu1B4hO1FnT0N
D03aBberES4/TXsohqvkmesa00R6KqbeeM4y13tHoMTRoyBZmHupbLwe2nQYrWtCO4EZ1DiCK/tC
8jpdkrQTb1RQLCKSiRvs/R6QjO/ElCOODA0EnIJ2IaSWwYcyVyLqc/sDMV59NtLKfQoApCNhzvbt
1IcOx+Bi3ZMZbcZEspyvH+CxpeF9v/YDgtEqvwYPWmdUtvKQWuh1dFZRtJ5a9osf9ON29g2g3LZ2
94YnARJDz94GsDAblmGqJ2u7OcBpdA/kmTlfuJuLnoiuZt0M0xg+CRdhQNV21s7MtHjGH5I57IuN
c6+SFp+rNc7hQ5ESX4aQuI4n074NEj3xsZeOiZoBmNTx5mPYW8FW5Eb7Ey2y1aPDBA5O+ta/gYBq
4q7olrhKlu6+WYuGWq6mvUFZZd3MJKPFeFqNeJrWcN0nQvvfmAWs59kOJdpMrJC/gtIY3kuSN3eJ
at7ctvC3hgwfbItMCF6f2TN34DtBwzmBZ8heIl1ttHHwkD/kMYHZOuHSbtevvNElljcSnY7WMG/c
muuNVpOUr6bDSiOVe58wm+4ERTinAQO5hF3WvtzYtDNKyDZnuNjp0LL46lfCfMu7EeFGEydQRnvu
u2o3oq5jS2c1MnLh31h4rO984c/cCn7+zoDmgfhKQO12SW6GRiYwyYowPF8QaHhwi1TEfLOLewzA
aAW0M0s38s2a8XXsFqrg1PToaZ1F02pPB89cqjtQCEjKwvY0X47QB9pcMxBIZe0VUXlnBDAM0zOT
akUqhzk9jWaRvpiqLl4cixnQQTTgxNBN7V2j+vC0qmv1beomB0Ll0JKkprTRO9TcYEDGyQE5GWjN
nNryKHtkFlBqIh8YMcP6ht0v7X7aOHO6EJV9vwjkAgQh3SYjPvWZIJCjW8DgekZnnwFJl0vYAsSG
KkftlbbzMaumdZsy+L+toNzS8Z5TD03yYOWXKgd0LGznWCpffCcu1gLnIIK+TZA0RH7pvYl1tA4L
pYzROGX2ph0wiTf2+qEzggF94yFoAPRCLOibYhWEDbQwNHVfTXuTzOxYITufWRFOeSHKbUFpDh+L
vSMu1onZVIeNXTDcGEVO8EFunzvXeRcdxOQ89gMhEKrYKBWABZYFb0w5wQWUwANopJqo9nF3wVzb
cHDBLkur5QjxcJctjvVq66pQcTDXZWx6ld4J0ofj1ZhXlKCDvVnrhR2cImYfACVac2m/L4Y1Azwi
TCjxtoSJ69/NXqbixqvUmVxR9WHQZGBdFS9l33k3Da6UIwC2ec7KIt+M6eTEa6C55rosP+SNH+yW
rl/jpiOIaXGGKWrqPr1URsHNruRy55q8ODpStvnal+wJje4BA1Fa/AcN2X/i6v27ThEvpYXwAu6O
TLJ/btvIEuCDfAjyg6Q8iBFuJsFTrwGntEsuz5NjVu0XWfVEFqB1UJt//cP/7tu7/nCPdiiSj106
f8K/iSRRc8GErE1+EDOZraukBocUpwwTQqge//WP+ru7kh9FzhD/vW6/gf93B2mOGsqbM4IOrjk6
1ZZnZCGiYEnrn//65/yT/Pv6gxzfuYbPmyQL/T3XStXLghrFTw9DA26ML8g5eMPv+al5T+CGIgR0
DDOY8cUpP5qrOptThdgL6iavyzXcWrX917/SP3/EV7UdVjXC+dlp/b/t/oPZB1nPlnFoyWw6m9fo
N1tCNUZOEeKcMtNMf2HQ4XMW5PX+/rP/u5Ghc/6l667+1f8VC/od3/l/QNH/LPzo36k58S0M+u/g
0fVf+hM8Cn/DQhBigaca8IoS/Ykcub8ROEfrBN/i/wsdOeZvHnoCHiacLTxP17/nTyjJ+w3XvgVA
IIiLtkOc2n/iZn+cD0BuAHIgbv/JeYFl4K9QEmED3F08RDC6eE4wU/wVStL0d7dDm2bH1TVhKXHP
eGMfOTKxAHA9Z3w309K/GK5bP+aUOV+uqsuoDUqTrJBwkFvh5+aT7NW6bLU1q7uMAQsDuVGh6PL1
fg5z+4gXTCBVy0l7dYMZ1KUm7g8SQcEVL5mbncZiqm/NFLlpVFvFLY4Ode/XdrAvzTDbJ37i7x3F
FBunpUGuHEfZfs0zfUBe6p2H7grV48k3YntYED+WE7Fg+EC9b/lg1UPs4wOKOQnT2M4GnFDGlX4i
pvWxbh1sJLkxzYfB/FRqrT/Ql9BKr+yEAXEOemaAKd1OaEp3Kpm9uymZg5R875AqqGuo2uHqo7lR
2jK+Jm73X36Th3e2rIIDLmb9M52tpCWKqxH3edYMmCht/eh0znSUyjfRjHM1EHMurZ/SrJE6uJIk
XDxJEPJL6l1Ss0pPXbMaX6zZCLjxR1kXY22rw5K3byPoC6l5lrdXWTC+ZE3fP4VhTxATsen6k9Dl
9A1oWYEfuBCXgBpyQBMVrhHOzQOSCbxQlpmzLrih8qF/hf5ol3kaQD6mbxz1UBNDVXwWed/fhGve
7wRr2NdqDsVtbuo7Y03do9J9c9TJup4I8KYrxfW7nU84t7XRkNcYEZfB0nyoqXpDPoEyi3dp4G+j
3wYszS5Oi/ATXNqlxwudQ5gakQy3IncNIkTNbI+ZqHiuKyf7pvqcCxpo0IYHJk98W7JhChQlrtkg
vrqWi5O4qNA+OsN5cMK1I4bKtLGOizHZZSsnZJGi9oynrsqYXmwmOjecp185SjNmjtmu8IYV3bpv
ZFbd5547Rw6c8m2q63VDsBn+NR2U5wbr9q1l2IJFspwQOAFlQHYwBqevOMEtj7UodT7beXKIgcHM
tfcL6HRs5eW1PSf1NzCHkHlBJS5r6YYPabJk8RQYW3JjUYgs48bT7iUvwvGLoDZ1MDU6pEmi/tyM
3UBAd5XNp3VFNriTYV+9hLVM3ojjTo0jEs9WbsPKFz8QlHVDlBE0/TgSIJRsx0WJ9x68FmawaocH
MVTtd72YVhw2k/hQqIbgPZd+eaQyoAhuiPybCO0PGElza+mIN7UBI5KewKVoSIT9ao9mdmrNzPmE
NaaQDjh0SWNfgzc1aRV8l77pn5U7LybQHp2EK3I3RGColq9RYcVYbNgna2Kqq/LDTbPwBeT50zCn
ZuM12sYS7S0/3Uajle6EqKttEiTVm0zhqeJCk4LPh1Xp995HJxAhgG4OQVL3hKiPDNw9APrtNVF5
A4H0AAAagqPkPM9QORSOco1vg6JZcQgCxK7jtbXZafKNg5QSD29PWmYt/KNrdn682pkMeB9Ab+ph
4FhDU+PHBFmb+5E4tUcLs+W+zk01b4ywTxzcOdp8t+j4QlbNiTpaZkNidVXmkgW3KQ7pQlw4qqoB
2L22+0cd5A5vrF/Kbzh4W3LABZJJTrRkOCQp4btEUE3Nd1DiRiNpZkXDyphikjWX7s7ptPFVuz6q
0U7IkQV44WuQhuh6JMXy2JIdZ6RuOGu/Y6ycfrZFNr0vTiXONhtcucWyFCyR7S46icPEbhmow0Rt
SMIqUblMtFTierdiYTZPqeqaDbPchGJQU3lVqHbjVf7RaRZ6DmiUewiJ1GU2zpODVBybtXDa/WyW
z2zrw77TjP7XBDIEMDrXfmSopUL9Onrb1pzXHysuyXI7CjKya3sA662z0cIPG8i7+WqGHk5O0Xp0
mjp6avJvq5FCki9sBcp8CxbFqo7aB2qiJ3516eRdMoNRWqH07oSckt0qCv3okej/6Ak/vedYnNkH
1Hpgln+F7KweWxxpj4PoEisyc5m8ToTMkdiLejyqAGWP19Tm1wC/NocUVU+PAa6texNL/T2pEqAz
BP5eAXLnEuJWjBFqoKVDqM2xzZUXz+WSXwYrHFC1+S3LcFeWFxma/LqeopWxK2Dyu8JoeNRhkSKa
Pb3bVvDro/O2zq5bJUgB1j55cgLtHWSupmcIwaCNshGK1V6N5Q5b/lDue6Otb8EDk0tIXvIT0mX/
kPLCv1B4YlZdtLsnqZ2cwqRdv7Odz5huW2O9SUWxwDku6HIwAGzbnjx4hYho3Ay5WE/0J/mHLAeQ
KSd5j5dIR25r2XdJjQOAQ1YRlbUmV/mrddZzndaE6zlXw+5Q36erT08J7+ezrmdxS/Ab0Lhj+Hui
fo07RXMCqghrwqMRrtmPpCdzLp+h+CPdzg0/h1C/4wKo+mApPe3DJQwPoxi6V53UxDgKd7zhefIW
3AW1RuXkI0jFKzVSKrQs5gYXSIYkwg7bh8k2S1gWaVMaAF9HVHROOl1bOHfIFZLz6ofzoeNixBpL
8xC5Zl9mnYdforOtOnI76kUomci+m1OiqBUwmn1lZwbhZyNHDV+/jEvaKWw3JuHf3+WjVPdIaqfv
5LhNG9UL792q8+DOWiqevOx6aNKeZ+X7dZpIRdDasuqnagnfcqtKObEzSlPJBWgHEZtVYGXgv1P4
nhuJenJhftt7T8Nq3th+2KKz9TxFGLYUrXlreYiCUCGKymwJbSci72r84J2vrXV50m26mSkwXnZ2
5vm7JvT8OKsqeAGZTg+rsBDT97roSsLujOzNbWw3/7A8HvF4sZTpbvWERQJ9J80hq3cWYmZ/39cp
KRjDka+spZEXjxUAxUebrO/MvvM39P/Vlxxn6zXEXPIs2rQ5tm3+3Fb+si3ttjz4bUfB+IBr2a//
D3tntiQnkm3RX+kfQAY4zvAaEGNGzrNesNTEPDgzfP1dZJWqJXXfqq73MmszmXUpM1KRARzfZ++1
pzs7X165AX4DyPyWdvar04/9J1G1TBAWTQabVvavDh2+B9tx8xtl5NvRKrQzvxxzTeYS+M469U0s
ckCxqVWGyo6tM8HLmBCdRRC4FXLMZh9PaKw2dYO79cG1+2Zb0G18G6OiJRiZR1lom3+OUO+L/L9a
wVumIB72/wfirlE+f9q9//YF349P+gdpUDWkc/Lhsy1XONvvJyjX+gCXjTrxfxPYvq/gLeOD50gY
U2uhFH9IAmzfz1HuB7HSflBK2OFxlv5bK/n/CC2TjDZIoUrHWFHm6C8/H6PCESJKXEp5HHBzh4GZ
LhnbTnCSkuevL2bZPlNZwNq7YTXOFjc8uTlWNwgV06Ms4VFSPAfQUYD0jSaIFT+8k//lmPfLIc/i
pzMhq1JDQCbQttfj5I9+Aa93m9AYPeuYDhaYX/b1Nwxu5ZqsYSxWSQ4vF84S1poKo8CfvzYp+Z+P
mGuGUWIJ4twLJM+23o+gP/CcUELw2/aJYpoJXwoF3JGLOfEu17C8zbAnnTPiS0lGbradC2i7ROTA
wH6clnL54vTYZaHrzuIU5TjQM1g8ZBGgsmwbVdm3TuwyXrE+lMdwLLqzUQvirXqN1Rub8gbXjmf4
FiHt69icYTmwSONuCrRtxljlOEHfgxHeuH2sKdgp9rQZoAu9Rm5JCKBN8RO1bnXhtBa354qAfYzL
DTC4VbIo6QR1sZHCD8foBPsH1qT+rDWNRpzAeejZxOSAVRUBYceuS5ywU7TVYm0cNk0lhsOsFaGf
aYvYpOwoZoIS40AuECCuX8ds3Atzml9KNjZyo7WecZZjGnI0mLtnF88dpx09B+IPMXzduBL0OLi0
yOywhducus3Eh9DAAK/bprrzei291Vs8mUEaKR2Lpm4HxLj0hoDU5G3HXjTJbhB06mxQ3O27KXQj
sCtK2Tmc3bh7MPoqxrPjjP1xNRbguDLL7g7iHT0jhhhBaIHk1ncFY4C7KcMuQ7Kl+8DQtla0rFbY
RsdhGiUmHA+G7E3aLBija7yFB0mqkcUVC4YNW5sXJ51dnst2eZOBAmCsUhwgexkv3Ph5kqOlQ6bS
U9JIDXVBN5zztf1iutEXRZPuLtOTHTPlEHClehjOneJugdsuuJn36QnuUBqA2nbeYkbxA0m1Zevl
dXeYEw55O3ypEY6y1GTLqgZrgn2lynaPomFchJrLgsY1wieO6+StxnhdGAAW/WqN+nBtYNqXGzbI
xVfTsVbr7UKwX8mEYKGHn4Pkx7BIouMOcZuAa+8+jrRUXOFAJDrB+quwx3tSLMlE5ZYDvsmnM01F
fjqFgE7dusu+lGlM+diG4om1WWn8wtgEMXXIODXGm7qsB/2yVV6TvA0JjVoHAhKWed22iIBLvwgO
/CIdXqiPJPQ9S2jfxBJZjYVePzVcFbCKPgN3WKnfXqcI2HS0oWyBFpXa9r2obZiNciaI6nR0BQ3a
ktzPAnX0AEgF45EWlmChq7IpoqDpKeRZs0oo0Dz21xUhjdZrVXoGWBqtiUdBV56beEzqQOmiemsr
Z83wzDkf9WntSwNndAeLc70ZYi3BZ5eU1+nSs/rtK/pRgKDxas36b4PUJu8RIABGK9lS3oF9v33u
EhvIbJMM/PRTBET3nd2bVCOsYNoFXsfBxJzkyYFQYDxyIW+Blk/apten/pOO31QntNFIPCPhiKGp
pp77rWnp4wpqDWT2+60cQi3vk5VCT6fGg/topnXD1ZSYy1PeCo09XzYKgsL7KcQxioQAYWN+k33f
6PXJxRHOH1nkecgEbEAjStEqYxmHlzIi8tFiv5DlG3oW8yrW5haqyGJfqdbgJx6qodJ2Y9+RCbYg
uu2Va+bXcxnDmcETi8+es+B02yeReW1VFRdWErr5dSNzkqllZFcSxg8YWzarHYedgQzEudBY0XFL
RCvYmDTzHEv8ZxDsVYPHdREy7IOybZyPrIfxfPPmoCvlEYkHlAwbnjY0K7eBJOyMr5WhVVexPXvY
H+y02oSujmvGRDVHUag+tUb3KKbRPg70zsu9AXbytoeRkQcaUzwgC+q1OP+ApR6wn3tEPGUa7gz2
FZexGMKVrzTTvkd64cHM+sneOHEvPzPoYU8ZcFECzM5gLVba4ueGnM5WnlYXYTzEWCeXNfGg8JNP
yq3l1p0a4wKYE2Yb01wcJvxQe8h4ziz8k721ZoigBfa5wjF9MtqEefvK5Pw3dyvCuRwFyo0x2GkT
cB+PfOKJFscqbvhtIdrnfwbH/2lwNBzX+2Hk+E/yb1VSXv4LR+H9a36fHTFtfoCgYeNiX1Gc71Pg
77MjGjv9pYyVwl6hM5bJZPRvjoKu6+vESaWJpNGEoer32dGyPgjbkphZTIRz6tWNv6PBW+vsWv9A
UdEZjGiE5388pk3Ql78MjzXedrrzZvjeZERQt7SCCMEYU0IglZ3NB4fi4RKzegTWGgmlvqQXUvNz
7Lhf2pAEL87FwoRUrsdqoqdN4VPH8mJ/XhqT/HqZuBZhrno+VyRT8udksdS5ahf9SyqiibafPpv6
jS4NZ60g5Ci+TzQYZWS8HfPIE2UYToTJmvGyYTu6jbuMJTgQLLICs03jFSs63+jDbkNa4Kz3NAlt
mtql9istFzPAX/1xQALmeB/jmmc6npEAAanZUsdA/V4u7bmMiFtcn9jyLTtOLml3H48YTJyD1vTN
caiKFPtzUk63g9L2JnfcoDI96lcmsY+5egldRdX6U5GufJ4k50hCciQ/5+kcewY2vDXiaBjEI8Cc
BH2VpxisHNFItJmSNR0Gg6ZlYRzi597wm+dd1pcezd5M5AmGW3tD6VtqXzAwys+8IxQ1wBoLm4fF
pg69a6xWsy6cJpq47zTUnVojZVT7xq1jOuMmc7yEeE7jWL7mPdjqlDsCugVj6GjFcScOKe6iStGm
l9VD71xg/CxJy/kGsqeJ+TPO+hRtiKptehOPRkFYecBv48G17JBqbM/NjpGrOU4d1CDRXgdhGndt
O083RMu06QtycJ1+80gZfqMMG7fRlVm2sjDuoQgZO5QCp6IEjh3LS03b2Oo384YzZWzZySbuyhvV
ZCEl33mfHhNyN2Lb5Nktimyz1RNkxzDOxut2Jm67Eof4WBI8CuY6i3hKG8bJTbOKBjl92VHhle0z
Gk6NpJ7uOru3qHbRcjNIPLw4fq666OS66Lm+JXi3fTN1wwMOTRILOQeoYzHpzY6DeftWmXX+2eyU
IViutzY5IbUaO10ecpuIcggy/gzMp1YQUbVElOMlIJp5sMr+Y5xaQ+cvlSVvNN5BiXpfRx+jxtIv
IE0WO0Ah2n4QFqAJXu4SW229NxZjui2pilxzZsiRlhE6m0K5wCszU88u1ow3MQ2swcijdnkcRh39
HpofSlqXW2fbTZcT8h05Cwojg6xH0mgE/Aqd0HKfR1d2zEor6C37rDtO+xJPWfgRMcnbVVRgsI4Q
1jZTWXnqDad+TNvliiJEebt+sq8xGOsBqySgFMq4XFI2Eag9ne+KWmJlI1XFO1Dr3ypj1q8rmUUv
UZ0sF42yxnM1ANlqcwIRc2JH+zQdsn2YMMoTm4bGCVNyX9uNdx9ZGn5mYGRnzjVPi6lflyIF+UGY
95wtg2TLr1jXpO34LBVtFZs0m0ai3cJ8pa0Tj2U/LxV7cSbQO9u0+q1RtuKbBt228DvejV22pN0R
Ruhn27U8mChYagOtn5W3yQbbuq/FOMWkhofqs+XO0QPB0EjHuN7ITyQdKegA5cH3qLUjfljTxy3C
hrKnqGLUCUFnsHt9F6wdTavptBNl5B4madNhQh0TD3RQxrtORgYfdAaqC8OL+wf8XaROeH8e2knd
8rEmIGzO9LyyY5RZ6B00GP/g+uhIOLmNRn8N9WXul8ku4xsvdxN43VX5hc2oF+Q6mtmmLiBobefK
okNRN+h/Su+6onGPkHGmIOPTfc/MVBc4sGYT654I/bEjZ6Oz4JonCX3DcRSgyRw1C3Oj+FjlEUTZ
uAe2MxpWGky6LV/hoXmBAA96V7F29dlDjM8ELvF+iLS65BDOimxwps/0A8IAMEX3LSLEh2lH0fqY
xwyqSDIvJrCL68VgjzlQGHUzl7LaGXnU3ZiEtjgGjfo9Pqsl87FvZWpXVW20bSulv7l13wTW1Fd3
IMHgBs8YiPw47bWNhRnpG0ku/VAOpfMqkJK1YOGjtV245fgxqCp7Q1nIGJQVd353ZF/muIN9aSqm
Kq5IgcPKMB85a9cX7ijjU+U1NaofYa5O6WwQZi+evyZz091LCAipr8yQ7l99zpHHDbKt4aTsjWHg
bVqaee59y1RfaXsWW6wqHqdns7oEGZH6mlDNeSmr8TZ3tC2mTe9SDaZMNqA14pA6D40hVDdUYLBo
+5i3A30nbV5fOrULemU0WnypVBffWdRDHgYXp2w1hQlOyNCiCIMKm+tmqLPnAs/kMxpDc0PUL3yq
szC56CcFRIKkwKPRWPM21qt0PxP92YZzpzjGl20cWPxrMURiQeuOZb4McDWc/tGimZ1zu9WWgYYh
k0nVoptGj/UbRfpAbB0WY6dy1NifF9k4X0iWzhkcOjpB3MoSvI/d+GJNZPbkAFQEiAauObgYy8lI
DPuzyffX/Cosk5uoQ0i3U917nhcJycJaeNC71Kyv1U5tssNUbJ8dUjYPNP421H7JhhhaFLLhCtxx
OveqanZY9/vyH8zY1/9pOAaZxcj6/6uqV1/Hf11+nZLPP2urv33ZH/OxWD0ltlw7Gphmf+CMUUHx
QcfMRewJxJ6DhPfHfCwcvgg6meea6GQOZfR/zMfC+MBu0bBd/FkOWDDrb2mr8hezlw500jKkC79c
Ms1I6xfKGFVF+TJGZXpuSMXNbxYP77X82+msrY4BvuQCHpsxnQ8JC4JCO1ZmTNB9hYSWh2oEJsUm
Yv7S4DklyKjXdGqniDEXE+zUr6rJnSCxHbtZ1KHsIjhLLDbycbbusfYtbk/reg/qo/2Sk02honIG
JCW32bKksXetJ1rn3A5VP0A2gwcI9uiewnHg+/Y4dOhsFIUlKHuWhkTSxJVeFqeEba4P2ZXl5MDj
EXR8RAHRFJ9ZsKjavY8pql9ZUph/0IENop5wanEkF0RACIQZW5dMVa4/J8rpqKNB93FNSK96AYYN
DmLGAltXn2OtbXaOqucbWvlKttjzmPKl9qwtFH1go/2tAPIfZ9hfrTUok/nT0+nV10/NW5v9fDz9
7Yt+v/w8+QGuLIUzxPpsnZMm3+/78XQ9uUoOrVxKv/H6/jidrpcsUrtr4x5zXC6MP64+ro9fHGB/
5giDIPXLaRRvP4c9a92OCB4V63X947IgF73G8jgezqJYvCHGDcVektu4sFSK8DI4iTUTuEnWtTMT
CBtounjHB7mupdt1QZ0XLrvqkh//slkX2Oa6yp7et9rduuA233fdpmjACC1J/2Ktq/DmfSuOLNej
37rJlbkuzbP3/Xm9rtJrI259GEriqlsX7eG6ctcHt2CTr5c33bqQ995388m6pocZN56QxtjdT+sa
X6drHVpurJl41yrvLo/d4q4xO7JdWADolMQMsNoCbAoJ1/a25g5zdrjDPc/+PaS6UhtFd8pqjmUT
Bdw+VQ3T1oqtVYYnb/bQg2B6c5xCwSGvQiIni82KhTH6hltL/KzojZ99nuh1IKLB3Hmxw/FLqvhO
Tna6HXRr4GGpl9O5iUbGbNU+YjPuwEAbJqAniyOdr4t6eSi7PvN1Y/qUTRNSlhgynsLakJxVUmK7
K2vZfkzKhRlc8Tt8zLO0uHLHId5pXbycmoLb/Cbm0B3kg+v4aUk7Gtqzltwgh6YHLY+uQQikOyed
aN+NJYFsWjoO+lgxz8dlf6ZZD8ipUdjo0MU43zOa9LsMe4/fYcC4dmGfHGYcuZeO0sczE8l8wFUr
3rhlVSdIPt09LNd8Yg7Rsm1pImuTwwAoiODYXy6srnfKcLSgDPPyFni+uO9mq3sFc5l/m3FfP5hD
nwQ2CsR10UrtStC5HuEOeOG9YguEI9Zj5nGLF9YZw85w6zIoGZYIUGbLnlOZBp2wmfBGte016Y3q
nE7d5HvUcCokzTkiykP28DNkOxxhqjHYNrOfKTG1A4PZWoz3t2U76PgbPdVt57BYaE6q4CfwqID5
Yr0N5uBelOSW9hA66yurMSK/L3WeO1SH+XEbTTuaG8H7D5w+z/ViWYc8qt0DM2z+NS2j9EavceIn
WbRcZ4RK2AzIUPsMAMQtNmHUGpQ5jja0MR5C/UXJg4v7VxyfEoSdDS3RaZBquXyBvaE/I9xOZ9vL
9G1stf1l4tQ42qpaDbf0BC6vdHmayO15PV3UMokeaHaT16vyim4R7YfBwQOnt90daTOEWyk6ciTD
QkjeMEqUUnBslBJ2IAzttnMy/BalhpfStZmS0zQ8Mh80RzkzHW/A3BEaYARHZiJFUjxxG6k5WJBd
LNlGbTFsyW2i1fqlExtECYgxsqfDrrUldaCui6iIrpvYMgNb2eJjjjMOFjgYm+c2jKGfT24/32N+
EJEPR1yjXMKIDxzwilO/4FnYFBpgdn/QlBx2JTnQa4pg4O4hr2fFlUZw5ckxePKypKtCOmSVCrmT
JER7lqL6koM+Xg+JxXQpFodNIQnYhFrwedCeoqEF0ZwaEo0616IpEImRYqZJaXjYTXgj4LG59XRr
5rrx3LRh2fsRB/Ja7XIkeH26ZOhxJwLBIirwlO84GkSFx5pktjGZTjrY8fsQQsRsP0ZOUXd33epf
BV1I+Up5WmoT3qXfudAC68AazGy8b9Ipcj9T8RsiqMROro/ysRjSUTlb5G4t22l936VfZnRGIyMS
bDQNDy6my3/mgL+aAwTKxZ8O4lXTxf8K3rJfkb+/feH3WcD+INc9Oc/zleBrGr/MAsjQnm6SeOCP
f4/iFkM6MwJjMo5xnRDUD1K1/LCieRnTdfM3K/nfGQ4wDvw0HFiYotZkiTAxja8NaOvh48fhgI7d
uqWHwTwvTDLRsk/aaO5C5FhKMQH5ap3lbesCWsxmcMmob7BfLK+amUNlMhPj0A61dg6R2bez0opd
NKsKu8/SXlZRecC+159gvjsBUQb7oupL7Z79K/0LZaRddIm7SquFfT9wUT2mLt5X1jGptjdqVW2K
FknKRvbc8P2MnYm5iL3jEAo8Zlyf/NycrmV0yJL40hZFczLXxVuswttxUddTWwUO7+OqkxsH1da0
AzEa0G5knwwrJFSceUEcqS+9NIhSpXXrF0OT+o0o50vS1HjEwQJMg87gDTlP5a22DdOUIil9Wfbc
LCOwo+Z+XYY+szdMt22dJQGk4y1Z6usmm60t/TsEx81O7HKncP0a6+tBFDavX6BN8U5ZQVe6HuV2
fXIH0bQKCsNYDnVmevRdzaueVQ9Uh6TXzezpvgIvuOVGYWwwHdqUrtQCTUGKIEpQ80ZuOAAh8vaU
Jc5lbHhA/UVx5+kF4HDc9l5BFYRFHU5IJHYzU6uHKBvpoG/0vYaW6kPPeSI6Ti8pCucWaakLOmSr
AIh95DdSs7e5238qWgSpaSpONXyAC7wvsy+QtKvFIdmX1zvgr2WAmx/GnFyBwdI+eLBDuxkzvJuZ
oCaXUHuaRVJtBOsCdCZUN9ED86HhFc4ieeijWUETxP7LGMfCMsBphxdzMiT2cm0O2km3QBSQZpUu
TSS9jb6Nwr/16Kqqp9q6UICQ5jIEfyaFCnpcqpAXo30semfjKRILOY+ULFUPVWs/udNyTs3R2UTo
kjutTPStoS/x3qmLt0WmH1PVWfu0ChtMnCPJVy/VTiDiv1qke4NuYH3MZ+IhRyWyRz4SbhPd4t6m
lynCimYCiiabjOnANRbfanOdhKk8KjM1Ps7UsfhZ015MWvZpma1pO+F72aYJp15Z0tyzLMCXENNB
s5WpCpyotg7xgtZKH9VEQw//X2Y0L1rbFWtBGUYSBhmYXLPaGy6/wQrOyM5Oi2YXivSxMe3ostTj
YifcT2uNzokluvJlbWsPuWVgb+1BcQROniR3xQCst2xtHdk3nvcEIJoHJlk3gIiS3S3QaoK2XS5b
HIU7lgHjFmnO3i1ZXwQSs9e2nDDid6amY7lvlq3OiLHFsB2vAGQTDI9gL+6k9tEwsSgnkTscTDMi
7j+YF62m94HGaf+RhCvvogsT0LRSx7cj2nskbA/WWhX0bJnqjwQ1YFxotMcXVL+s3WaO7/UsfNAy
y/sMNiix1V4/GV07SuK/LKJ8+uRjiOWAiKcOhjdYrmwraJfc8aP2Z0crKdKytTPFAET5M/tKs7JP
yYCBhwQIzDLFdNK7gxY4C+9nvbQ0yYHAYIWnf5vC2EW8reRpPd5sUru7B4N0JBJtn1zssqvN8c4O
U7UdcUgA55oUfOjcDix8KRtTeZ8RzO8Stjyh0d/khMY3epoY+znRvhbWMu/yBpm/c87JyN+n7Ho/
2jMOWZzO8JA1Ku4b7NxzOOCYcIS7Idvxpqh42kTuct9W5nRwBhbZeYZQMbp955NGmrcmjUnUwrOs
0iO7uZxNZ9cX5punsPu4BCtxqLbyPjTjyC8cKptm8ARcaijL6uvQ5iO4JnzJsknFXs/ZDrGxyXZp
bg5b0swte/WsDkavcA8xxDRamz/adntO8UYcWzk9uWOLEs7ai64MYZPZScoHzxuec7LU9MA4X3Gs
I7OGSeePUf5gGv2FY3XNVe2ap6QC4CirKr/MsfwTO77JY/qXQhG7Pj6nbw2eDzZRhFHl0ld7y+Kg
ETK/btXY5ecZtwE07sZFS0f+z/EhtSL+CFHEe5gtcBC0q18sdtrvBnNWu87Nh2ByecVyWR6wEiU3
MI4BffIQmrRw2mQje14YCvmu6aXc6IW8r2lYDGxqhC9m1R6jhomUXazGQgs8WR7zeIkLZb/m2fQy
hn1/cGYwhb0Jcy/K411vduN+KidtB5xWEnkavOsuH270yOEsaFnrDw7RWLWh30l2xQXpJziM29FO
dnSKjBtuaHTax9pz74FmU+wNBdsj7oV9f3SHpeFekzQceUL7wP03OWGzGfeRxl1udOm97onGbNi+
sDzGLLKLnFFAHqvxvVu1sY+c9HkcEnlcNPdh7tqLNoP7W2vRN6HVzikv83CnOTkWr9o2drJyiMFb
hX5ya91kQ8eTfOGuuiN3AN/GnTmSfcrttuweLdZs8GZYfyqvPEzEIAmS4253q/GpC4cCUnCq7DbN
N4pPX+HCMG08jFtObGbrRQaqULbioLBls491atsMH0U/lgK9Y54bGpW2sq24e2fAUusx4YhthvJO
WAWK4WsFlngpT40YWoe+oooeIbkp0zzRYtKodbM0zT8y2/+oc+uCeOSf6dzD25efRTbx/iXfNW4D
JQ2NWlBg9HtN8x8i29q48t30YTJJO8LBLWxJSqLX+fu7YVjyn6Ttct7DJvKuuP0Nmc341RWL4wPV
nMIaOo48fIirsv7jJB131jSUTS0unbB1nubRkmwDDY20w5LrwczFruDrVSeC1srAGqZgHS8YYEcb
mktvtuosQ703X3BGZlcVGTPCWOCkKSuoFafyniUSES1reOky6s66aOa4Xs8mcsfgojbVXQq/z45L
ihzH2bjrRVu9lkM4XC+NF05kjsp1v700DmUW3F93CZjhg9PQFN83GVWQDrGfve3xI27qGL3Ij6KK
TSTdYdONNc+OvYsneFoHotVLH0xZSotpD8ECs1uWfVGgJK6TSA4FSKFiug5D9ogbxQikB0VdQJ2i
sTNzjtXcWFgHjB5DBUdh/qtoZW2eejeagVdJNR8jpuo0KIp5AgbGD1hdWOFC9yrn5ELcmhBRbz0r
je6WNBuuFc+gOuV8EoxxwfKKswiJ0LFxDoWXl8qnfXWJCJ90gNDcPmOjZjVTV1+KzHykOKdzFh5Q
NNB26hAaMun3RWjCXt0Tsc+indMk+sI5gDmq1P2sdKcr4SxFafisOLWj1RoVPaV1pKCLp7bllswT
iZtrOVpGnVutuBsyjMcNMj/PU5mEw3SV8fjwwi16YONBFYBDvENVcJksBOlXTGcUOYT4AGZtx9bZ
oElQtp3A1cIK3OnOLfJgHCCz0M950NvRCKkJBkAaKKsd1g8O5sgFQAaopyll4M8woubDqev6vtav
jLlIO0GfSNsOI3oGjbhja7xEGHbM5RXtYi6bL92ouoKHK0uRPLz9R0/43xZ7JLP//IY3/uvwVtTw
JZqvP+UmxPtX/n7fc96T5GisbPV+SJ075geyCtzGdJfY989iAusIbk6g+zjwspVY3WrffW/mB/Zv
/HXWfhz/Cab/LTHhJymBfns2FwJXnrXeUl1WHD/fACGUTnDu+Phlq/FLLFgyOHY8/fCm/JfkAw+J
H611v72Ixy1fwrjhj1/0iq4atNrz3OUADkltJqddgtgZHB8UWPcXIYufpZHf/j3rntJhQ+lwkv7l
pSpKmVUaieUwDUm3SfIEZ5AJ/9ZYjR15lHSHwmi0/bRIa0OXQfUXL//LlpTCbFa0q0BjEIURVEL9
/HbSFeHKEbP/IS3HB7Nwnl24RX/+Zq7f4gef4m8vIXFRemyGXFgfP78EyYa510NDHRBBHiYpnnBZ
VX7Pfhi/nOJT+sfz+7/85oT7H1WHhEYIfrARszglejofxB+fkCJSlj3h7TlYo1AnsHsGUpCnFadM
Iu7mg/VovVd2WpHqqO8UDHMoLx7r0iJreOaxicG4YUaI5kR4syNoeupAMU97UIHfa0LRb5nkTWXU
q5vGo0jTM48gk8UnM2W6HdoO8tZq7W463XyaW69eAYmcXLG1i6tY9cgbcSaCXp+npxlH4Bkj1Rht
0M8a3BrKKx5scETPyexUBKgbkHFRJa9lV2Z3tsTkOVicEfoIVEw/4HNH/kVLo22UyKNUu6FfliMC
9SUM5mEniuKb5eR3VWJ9xkB425Gax0Looq7o08eIeZyXSO0tpgvKjAgbBVm9qH1GCMFv8GnLNh2/
4ipTRyeNr+uZpq4EYWdrmUW/ZcNjX02ULkAps8MTz7QnRzPCU4pVHy3JWVs/hq/4Xzz6p9skmI00
BZWpooeOg4Pfo5Xp3hAFDr2wm2kMhwNsxnCb6lN8idvQ72NgyKFL4ZOMdDvbYvHp5lXqjjy4kSnd
OUnleA/KGejnZfjyTTdxzjU5D8rFagOjIhGSxn60Skd7jrOhuS4r2qFwcE/mQ2VkOCKbpD8wErKR
a5qu4LcKWCIsVHNZ5WQWzVJlO+KTfEQKRX61qmYfjcYgF9+bOyIT+pNVZRQyDhxutTgx+9c+0Wk+
8vXZOGuLEz0kMUapMqG/NITbFcQcLIgVJuRMFtpxz2EYN7f1gqmHo/U5pJfrFeBV92BRq3CAXmxc
GpOwD0XJZ4HcZLLru3Lal4V4jbGyYadNQN+njpgOVpt4tzq8hj31ic3lEmnVzdrbbBL/v4RyWSsy
+7m+w/SgXitbsreCrsi2cJLJvvGs/gI4F9rdEts3CUCGMBQV66POMdYsCly9LCanK5+nITpZRbjO
meNtPWePeETZQw5oqhadDReQj7JNEiMRDD3JUC0cjb0pSMwSB88PMzz8o6xbdYFcR5m4Hsnquph5
bvCJxlS90cCp35Jimd9a+GJ+zkVzHqIUKTeyzb2YPM67OWsYKOZlBl9DOYHSFa8WZQK8sweA0keI
oNeqjufTpLnhq5t1pU82ydtHYTheTNj60I97TElQW/es5kKufTKbpqWzhA17No0ywx9i5+NpMWPj
vOZed2Fqe08VpRLsIZMysJ34DeDHs2cAMYm6Tr9LgBYczEF8pNbsrLl5dJ9VOpkEh3caOv+ps8CK
DGHWrNaOLgjHIQuUa5CaWdJLrVX1LfapPCjV8gXFithArGeEzMJoOIZktLeGpt/SSrDryEkfUg3y
YgWEYb9kfFsCYOqxMTSHDHM7akFNGzvH+0q8tUNOKC2u7W077VQdiQcpa88vjQzQaukM7U2v1YKk
ru4ek2JEYjFiVpfr/i6OwZFvpFUvV2GeEfoQYT0/Vkh/Z25IC8Qmj7nYlK9NRWbM9NxV9AkrnwQj
FBA9PmNW28c8ADbFgCGXJBf5m7wwyqu2cI/5YD6iXtA5ERrQJSCU0SOOww9HdRBmmnsZhdnXELoH
QfN26/Sm9dbrVs15QAzXNet/byNzrj1uCfZ1MrO29GwjP9qFiQTusm6rxmV8qdi8Y25teGWE1Xn2
c5sLiGaDaXU3a/mzMSod49li3YoltWGNobEYeZG2m0rmAgxH3G1tEHBcJ/b0hQMD0XNVYl1rS7RV
J32SVIcfZg+AIcvffG0znCxOBNw9cldx6Foc65yLZFRkzJeBFbSrHYA0ERZTzmeSoWT9BwrRAxXK
FCy766xSr7Ev6fLYNqY1+84wJwczs/D12F58ALhLW/DUy4PspLy2E4NSWS2KPrpyS3vwvM/nmLd/
iKdHgzsX2iYUVN6k/EG4MO6kbsDn1LrMvLeUvbWpQH7uQCh/nJAgr+zGXp7bUgQVkPtkk9ZNc9Ub
dUc7CzJVBzHjAFOHCmybDxkPz29l1ppYf5tsB5y2PVKjPR6HVHDPUO9t1yDbOYAF5tqD/f6o/2dp
+NdLQ4Oh5o+p6D+iLVfvS0P/jWhp8kvChSMgX/p9ypcfLGLODuUb61T/btP73UJEOlqY6/ivk8Bd
uXCM2b+LHYJlI1OjcKWLF4cvY977LnaID/xVg8SM8PgYrZGZvyF2MP3+Mjl6THLoHKgcprtuI9eI
8A8RYGc1YUMUSA/wC2NAk97KdV7Ido6BOTT4Ibqh1iuKKp2YKiCqCsifmeAXuKHCIPLN/2PvTJYj
N7Jt+0WQOQBHN0X0QTLYk0lNYMykEn3raBz4+rfAlOqlZLqqqnlN0qxkRTICcDiOn7P32hP4/b29
6DLf1U4dt0hVapN4rGasSjywia0+ytTxr9EtyRPoPfPCIy9PvSS+A7MKr0ksyPZpTE22wYlkcZyJ
BTBAFE7+dQDJ6a1SmLAbsUTdjmw8QpepDfxrM2GvgkltXspgDS9kEum6qwnMbw5W4SXdTuXG+iN2
BBo3R0NyZ7V98DKgMCBioBHUjr3y9UNMstFLmZr6ocss+xTlJduY3Wivu42tKq+hoHe1f3YDT30o
XzAkqkra72ZSGRuzIjdj00h6/QTfY0fMB3aZsAlkB6TVirujMG3zaRVRvnuW1nd1bQxHe0zs52Xy
9V1l191R2QKbB6ED5iW2Wr4/sLroJXMLfjWz0tXnEWREYiJxUh+4r7kClaytpxR58xsvcTGG2u74
v0lt1ldl7TjvM7ZWciNiPgAHAj7tRNDUnbBjRNFRQnE62C66GHpEfGuZ8zd9bMFvRSb47kS3k1w9
MNy4uJKsoyrxkoudw1YCkMlQZkr1TRal48muA2gOhMCt+NH1ero6Imu61CXYWtY1/+XHDS1EnJOz
kUbBizWsd5jKTt9xS5X6Qow9ZqAJhp9JK4oKfwuBN0/vjdLiK9Rzxm+BFcq/viqKZeMUA9dlygw+
Y6INIPcoQmlze4YXpwfaHSBH1oY9KhtXSUa25WIQ7jMt3xNGxXEoxip4YWjw0DP02ePMJO+O6FeS
VC2V3Xt0dCSo3tbYNGZpPVWSBbhi7Fm1JQs913KI9kDu+U1LZPGvlyDS4pOwiFBF6buETZuzTT+y
GqxOcWcDu/fsHUZb+8TcfpCMObye/LpYsfgYwCfbaGRSFnpT038APITPI/rGvCRTy0MI94QbzHSV
frsfxKsGNmtAbFYkrqSbPCAlZjeyRBHR81he1zBD5JHQWftkZDgJ0PrbfO50GVIUUZDSCNdjDkGy
Hw2MkAGV+tB6JalVtNJR1K7rZKZ1+Dast8i3STMpHejKvqn4ZYjc0wMwg2AH3Sc94FRFUyDN5o3Q
mOjlcwmnhsf1zRWvz/VhXzX4b5E76gfculySyaI7qGMeBXAe9AMTlG57y5XBiw1XeCV7NLa9aQqf
BTNAhr0qoJWwAtZHYiia9AC7jIs3g+E90DmzTwhr27fF67pj6zTrnGZwzScJVuvFyMQICx1UQB1m
LZPYovN4ON16xt3AIYZ8KAfH/5SWfB2RSjJfNDd0lefxPAjBAjNsHnKVkx5ITJk0n0ar51sLQCwh
52P75CV1cD3VRXC9tCSPhX068xtqEjmJjQOjTb6UpxL7jkgA6GJGh/Vrh5E92Iqi8Y6u04k9A+Dg
2mm1sbXxsHSgbHO+r62RG+4XNQ/JLuChoAHT4TjC+8qOVVr1lDzMSmM3zIZgl84t+fPYeR7ygO0Z
QIKBudAs+D1kmcgTdnSSkXq2DEGP4Kl3moErSMLsQ8NCBzUHCv4tF1F7DDhlHACJWU+ezZp3kVtH
YMBAAjwqQtjlUQ9skfbCF9Z5zooyArg/W4z+5lOEnqI5x7VHTLFdlUVyRvRGWpFY0sMgGepsxom7
VKSRfFepxdZsRjNrKvIlC3x2F24rRm7nXUDeIWUKl/NTO8zmE+mxE96sjgzIVdPHejFVH+zqilU6
wcF2iW1ozUsKrv+pBHPQcWppVkgPA2CeRMKKZqyCHb+eOb76iHOMSWnisLohkT8hOQheOui72ZVs
hu6Ikwv96uealxaujo1gygf0ul3X/+C5sPzTMXhBEO/xPcW67Y2T2fYYINGKA8JW7G+d6v1tkdjr
egxmhWak9YMXqP3cyB9bWqbMtNw23sRSciK/G06Zr2AF0VKeOiS1hnknXZ6uosgpzoeJy2sXev/5
xJWjL1+mqtekJ7ROl+w/d9a6TkwXirXfvpgpmVcvUxzP+auDKDbdFHLdpcxxQv6Y9M57gEtxlw1t
eW8mg7UBXf4Buy44dQ0uemSBYn05k9IBbRua8GVaHDYyFHc8wX7tN2aoE9z/CbykZD6y/djltDVj
YoOSMCYoz9y49RJclZXqQWx7kY65JGlQ3C8ZYkqRFp6/gSIdv/Aq7RD3OyW3qBI8NdjG2Wt5Jsn5
YYupQxhniF3ttnM/6qp8qWOzOzMFGYBWzBhXqENs3ObSJ61hfRGRKls8oRdtCB8d/DsEkSLi2R1t
MgrIem5Ns784jO2viL2J0XPEyXPqtQ489ir6te2tnWHVLa35wNkwot8Ij6iHKRxKszSmY9/PJ5UM
Ddm0AYedOwh79Qaw4yvUvn3DeXtvuF5w18gxzErvIWKSJV5nt2CcivaJcJET5sySXRUbqy1dd7ug
nbG2jQDpZrnWQoywwvBGhIXMNhAly6MJjinBQNQQlStze59X1hgwaF/2QBEmghiTnKxMb5ox5Fec
xfezS8TeMWBZQnUgPklz+ZPgqrflcuvr3jurLOA1l2r00NpoyKmezGdpjpDbMTLdpkvunz0rYvWa
kqIk8bGI+lkDLrLRaCFyb7gipRA9KJojO1SGo98LWWfPs1c+o+9oi+uiVfK+zQlGNtBr+HBWumDv
j/b4Xc1d8DXxYfOrCSb4wiKDDOGlW7+bOzJgM/TMI0iZGUnHrvQbrIVSMt9lAJbd+F2SzTdcL/cj
6/1qvwzoxkEqi12cTs/wCsh0T8GaetH068iUzEkz7yvQ7fkhceZqa5IQubdzQApW73T3Chgv5U/l
7hxd6m/ZYD0ZmUdHGP3xjZ8myz35L86m9oYSpgwxa1Ew0vQKUrmLW/XUrtiWsHOpjHaqbOubfonY
okhi3DhT0uxi6obzUHbm2YICeHSCWp3yYJDXtQ0Fn4tW7Ua6f49EwdbETrX+ziC9NMzYsWhKl/kd
gn4adv7ZWHLzlpfAKg8hg4xpunsqwBzexwQj2pVdHS3sJAeUptSsMwAKHQfDkQQiAODpbIDUIAeG
A2aAAdUBO0FYNhEv4iHvMv+6nov+2dKWcT2XDX48w/f4uYna9Ws/FvSAIkZJ515XLUDuvv6SreRs
IjLgxbK+rfwJ3Y9/RE9gXAScSZRHpkdogNyD/IFXV+clPk/Pezfy8os22pzECq+gzdt1atUUyBo4
JJyceemHg4jyZOP4Of0z3PPbhd4sSfNJfxor56NJYrmzenPamI0o1t3KPM0Ydd8jgB3tlgGl/kJF
vKO67qgEU1Ft51zku5429VPUsqOw83fljgZhGhqp5TFuw6BOvjMyNIt+hTMR6XuNZYI+XGMPBFaz
kSCZb7e9Ix4I1S1MmPFFB2zTI2wwe0gjE8m0mZWrdXxRY/zB5h/vk8xqt4tvNtinRyJG4ySi511j
WDj0bmKwMXUpNCBSV14MzvQ+r73IckGfmcm2a3pOIEm7Q79Q36SK5yLFJv3SMFU+LYQWhUTX5nvw
ostuSAT/M/Pw9TF4fZ5i7bPE7bKWxhlAK4UfG2kJHi8I7Pg6bstLMvbqdc0jv8LceuPmFWnVVAOP
5WCJL8GkIJGQthvhpIC/lL4qF8HVqczdoD8brbmsXB07C7Bd2EM7oaxeWUkxBzfmm1BCqGZp3oc0
OWv/LWoLNnU0llMzs33P5MWEDr5U+jwZoVjOxiokyXYxGrEpJhRaDPYbhmPeutaQwffxU99mYDtF
TgnEtOO/0+Jb4Gc7Ze+zemBn7pyBGjTpEqqtalIUIu4oeTelbVPMZ2Eu+mG2JvOJWrTYlO1EWU4X
sgl/OvH/zRxkHYP9PHTh6IwSmCRhi6kBx+i/jMlonBcYutPsGNWkI27Lurb16yKXQX2R87K05P8G
VCN1RQvNDcktTw///AE+6WB/+QQ4+QibYwyD5WjVOf98eJ8S16wX0EhHRwfMnaNKxel2CMzIupiY
5GKKzag5pHaaxFd9Ey0VVjgVXeKqN598MZgXGutUlf/8qf7mstCqtR1B2c586K8Y9MoeIoSfMj5W
oIgOhKAA19JpTU26tuAAcVpUPkO5UBwZY9y8/fNfX+1Vf70r/HnAcr5LCQ5A+8/XpJq9HKkeUgFn
LjgKZWY704tTgLEzbkgyOwAZ7cm3n3IvMk7mWn5XkgQggqDaBiqPO4/5Eoq8j5Njv56gmxaH43fg
RJxhKpwc/+Zy/c1NREFrOh5eGRQu5l+v1xig+7VpZZOyPkJtCGY9qE3i5owNOicAiovDEIiAVu07
Qo/5oe3pVbQJZ/m01t1DiTbi31zCv2LhMIhSA0l7Bewjrf4rlM5wgI4O1A0knRqUjS7z4IeeltSL
osVDhDKCaFoKlqU+pAkeqhk5X1RQtouDCSkKVadq1jMYV/afP5j9dx9sxbtA+wfB7nze+5+bVaNo
GB+2ybFxcZ1TanL2IuxmQiWiqYpsVT1C9vDlaa4pW7ca12l+BrY1PgxyBCuVjFPwgiWb0zKTS+pi
s+cYa6QcomK5UL6nMb6RIiKiBLMNvZ4qEDzZ4ODoluRepwlCpTH48eNQSidfPwzL2gWoZsAZQMCI
9BuzRd+tddx7WpFBUIGpg3FJnDknoH++HNZfx7DcJw9mmQsqkRZigJn3T49/YhptOo+ecbAThz3Q
qpcqOfvDetSpNJ+ejR+imOWPxmNlLTRPdJnwsWZSAx91gEzvMbYR9G6cxSBRGpUL26u0+FeDQ4l3
n+0h2wIYEk5k3mISn4Y4PdbgfcsNpqUx3sVj2x2XueSvOxaWNhxgM218UijKj88v+79O9L/rRJPn
9I+d6Ftg9XX1J53Jjx/5l77O/YXFEbCxoBvBIMIq+cPEaklMLbbvM8kPfDwqCCf+kNu5v3DiCPg5
D8kEMQf0jf/QmoDuhH2GsRxkJKtPBP9NBxqm5583bNwotuN6EDCFBWUJm8yfV3GuhiWfhiC9y3Lo
bQFxqwJFdRfn7m0QNVLeS7ft1IFZMQEyURTQEw+RrLqEYkIj0hdcA2iyPDgsoYLy3NsPyQ/hlsPC
z8XGpXWwtqPzI1A0Md31RSs+StFMHCE9BYNp05mJz4hsMGtOBTUCVH881IGMd2XSZucyq8zvdlzR
RoLs6381LDYOjRHs7OWyDes65sHqGf9D+YgO8QKT3g4KATw5BRaIYHUYQkiJZR6SDdU5vH2k8ewJ
46uPyG9brmKDigY9rJmRwBrs6/RWZHryRmf4deJkssMhgk+kq9zkoQOMDT6j1vMdEoQogCs0ld3O
bvjGoT8sPbg87IPbQCSIDiMgmONn+NDkfk3xvT8r5k/ZxbFoN9FJ927TTiBOmMEc0SNwOfH0XpKQ
/xDoAOa1oJ+FGbbvqy13Yv4SzXWFGTZAYzjrKH7EkRQFIVaFKN/MfPxT6kbJ1TJpyvE0NZ2DK7U4
xZU97gLs+xX+2AywjkctzIEYXNbr3IE4jOGCqI3vjeXZUBXDBsOBWIIQevFJqJm8Aa3zymsntxHC
m0cu/bLNYL51n2HGbz08GqbpHStrY0Fe1NugSPQW5LENO5CtHmZX8t3r8FIkcZofVSqH/RTb7tZp
0wHoVOLdt4ukR1FRT26tua/vcxcfElAYBppla94bTjARUVW650gSwBp2neN+TBDBttiThguWrAXH
0lyXCYrnGRblvq2M5hoYDmdWUQ3Ca84MFye/gX3APAMRNUcHtN6QaZs7mbdJfVoISpahsGleVGHi
42Og7aDkNUBrLDoh7RbfR6FoSpLMSxTS9v2gYu7VYo7eY9lUBEl5hg6al6IbPWQqNfihOQnQbhHf
Tssft4+nti4RVvh9McIE1wgTko+yhV7P5u/lXlj4M6TmEc+poi2n64sy/PR6rAhldaNqerfKNaM5
VxMmsabC4aPjOXHwqlgV0aCFK5LjjGWgpv8gCzPsSbMDpYVIoj+KrvT2VZymd0zwMdEk7ZgwW8dz
ypMd+Ry97WYmMxyRKJqBJqKmuF6woLdby5CIDRLu5rYZVzaXqIxuCTPoEvGdW9Fw23ScSb0bvZTT
hVBCcSAWaMATZsc4u01pjJvMIye0MLyUSMW6GJFjRkXCoUS4lO2FP32xMIcfepwcyC6Eelh0ny33
HPK/GUtQ8UyBXUN4C57FufS1rTCptEnZ7+Nhrr9o0kZk6HNKf1oW38KhEDVddeA/0lAHgkFGBzvR
zCQ40PXJcnASbOCAWu6hEIk1ofmhWW/XTfcdEMyzM7j+tZ06ankcc2tsjlOemPWpi2a99RsDKKIi
62oBYXUvqbnI5JVBVu6ymN3MGeCW53ObHRZt++fMgL4P3cXQ+lqbE7BcCqRly1/CYepHaleYcWRs
wJ+Z9T5ulmxrLdK+N3DiomkakmLrBpl1VbtVsLP9jALeSNcWu0y0+YRDOmXIU1jc51zG2deu9bL3
TPTGs90V45sSeuwg80rJsyb1uDWyxaYr7Rr9CVceQxfO2WoHYCvurvg/SI7Txtp8ZJrazPTAfA4I
Z0mHCYbGLD2nwcY0F6BpsYrBnMLWREqI28UgxcZmPBpthxknwvvOrJ9hDXOWumoGUFBY1p/MGdkU
Q6BXTgCw2X50+oNKWEfXn7x714G/G/f0cHorQYUV0DZkIkI7EBUM6TQIHPRDFSl5KUprGMOy80rz
Zurq+objuJsd/La2v7S9/sJkgwZd76aUn2YaFVRUo+gVBu2M4hH9NNEis6keiIfOug1MJR3fm3qM
OpprspiX+VjaBGnS8pSIdKIzzbTJv0g/N/f/q6f+E/kuJ0KTCuj/nuw/1sPf2oF//8Hfq6qAokpy
CHGQ3P7BoPyjqlrRIAz0bQ4qP0Kl/n9VhedXMsjymbgzxfd+KqqsX6S/CgVcm6perCLR/2Ks/wlw
//kUDB3TxKMnoGiaHCsZRvy5qAoEHpwoao0rSXP3nvqvJPOkA9VXLPnOa4hVYb5lPdiFC9a1hqFt
jnNw8k0fRXpeT0/EdpRsNTx7zDZ8vLlidEJ6OtWG7j7KLoALRFDED3FjI1bpiSeWK1NbMnYY8ruJ
yQmK9JiudW4lIUlWGj2/BMZWrqoeSTB22MrCeuwrQA5NY61hLnF5kdOoniiG6F56vdzOQ1d8CINq
w7efeWC+2w3ALS8a7udg7h8ylHKHdiIiJLSzoXxI4RCfmZQie/Pod4UoG3KIgUu6zQoAHvPkeqcy
JsokA+uNECoK9r0a7A0cxMXdxlzOS+calqYFSm7VqDXqYE+3dgIZDlzGQi9qJxoZ4QBunWvR+Ud2
8YdGILK1+8C8gf94VUW63GaaBmLss33kCeoy+rvRvqfJv2HB1Du/Mjv8FDlMBhpnKOq6DTervFp6
me89x/CoOIEsRuRUhYP0mr22yJo56gpp8cZRdFPyYnlsnardTnPyQrSc9TyVjnvS0hvfKrMGJAIK
cytmu44uTTeD2Shq5FnBZtU6iquxiuzlsersHCRRSiCu8Q3JhYmdhNO0sewHbFkUHxUk0g0uTaYZ
AMqIEO55/z20duWTo8KEAXtZa2tiKsd2OpQ0uo94aaC1lBVoB2oZ71aXkMgNrxc9JaZRJn3oL8oe
wz5OnWsv78jVMvGS7Ix8MfIQF25ZhNkg84sxUxwanLu1xsnOC2v1a9W/27fyH24uftHq7Wp+OL28
qOpX39fqAet++MECVaerPawjuzab7iPcNoeqrX2PsG5vGcdpDxteDMtBLk3XPwQ/eA7TJ9zBGD9J
D6BACrgPVvxJgSDv8BMKkf9gREwpp/52j3EPfIS5kiSYjOn76RMvMX+iJjDWg53IVwIF5TBmd2NY
wRQc2o2X5BNXYX2iK/qVYpF/Ai2qoP1wlrjlPQ0q76EqErg87CSYDjPa+i/RDzhGNlvmBnKsuF3G
yR33FDegNAYKSeKeaPGf55W1Ua/UjXRhWLPBKTpD416xHCTnEPvxCeuAYmv/2q4Ej2JlebQr1cNd
+R6ofpqN+wn94ANQcAi1Kt9gguiVDpKunBBXddULNROdcO8TJEJyOFARE3jFyVpJI8nKHPEbD/yI
o1YUSbxSSZht9jTYVlZJ/4ktyZwVYWJ+qiFXrgnumOquXVknHtCTxByd2yAb46fok4jyCUdpV07K
/16I/9EL0Rbr4f7/fiE+/VZVvyn1228/9xjsHz/1+9vQN39B3kYP/PeX2u9vwkDAz3KgUiAto1vA
v/96E6Jwo4eHtURaQtJiXE0Rv/cXbPkLL8i18xCgf/tvcxTpWP65v0CDPkCUShypadOrICrqz69C
b+5sI5mc6mTAZDKbw0jeYDbu4GUSN9+XAnjF2mebrvt1FFSqdt6a63gIyYl3bEuZhpETqXJnEVxw
UetISa/DJXcdM8Wxi4R+6qhsY1d/Yb/CGzjbjv0erEMqax1XDYEzbejXyh0kX0LuG4ZaNjoLEgji
LSiLdmOuwy8GOwOKGiGQe9nMxpZAq72TgEgtKp/ZWcZRQ6IjQPSmytPAxojYwN0PiqgM0Y9iM2Zp
fEuyqH+s5hSPdQI8KRyVZGZHU6b+kphDe7DIBzgjV2a6hxLc/crRi5mf/pz/ldTlNzUxFs85I1a4
YIt4GKbO2laFdz8OZnBDWHK79Ut0sEBJmUDZOW4Cbxi3edoCp81Ed0BjUx2nlMThdUxZN7V36hAM
7uFzgtsDx3dbecE5rnLiqXV+h3QcoihKqtCcJ39HjkgdDjmj0W4l506tFBuxSEkwlVanQS3GMTIW
8yzzxDgXqmp2mIc4TXK42CqSGm+Q4TCTbX2DrgrksSeIxowO6b5fx1HpHLA8l3urJQcK8dly34yW
uvGIbWJcZj256yh4zgd3pybyRSIvV/dLHvGLmOHv3aEmR65hoCzX0fLAjBkd1q+kVik4J3Z2HMYY
7bwVRC+jn9Z7NkD3g2N8Pt8Ms5XdxA4doOJzqq01A26/xImeJr5/ZPjW7VvXwrtBL34H85zW9jom
ZywefCXLePqOHSPYLyu8gURopgE8N/TF5klhgM+a52Qws2cO7PO74SLSwNvuiBujxnvhG6tPm24X
KoKAyXSD6D3ES42XYx31R+vQ317H/wU6APR0KAIMW7ZHssHye123GDdp39xaZRdcyTYlhQU3JCeX
1DRK7zgYQzrvO4AmULB5ceebZZUlcPrZZ59KhUV39j5Z5QvWp5KhXUUNCDMyIsgClA6W5Mi6KSyM
O/ZEQbpFqOVtlVmmobaW8o6ohSMjkDxMyES86VzrvS5aL7puEcMkV41ZvLoE1j0gejwQA2IaJ5UO
MrIOBXAKGhpjMFXBt0UikNoR5rjwstTqTg2WX36Dlx0t15Cnw8rvh2en0fZqLE26YQda4UlGirzG
bmDwW1TBeao9i7yQSDEybuiCIJ0yymza8CqP4bFQzDxbxSSJGiRPmobJFoRl7Z0x2PjKoMmXWYKq
w+W6l2Oz7MEMV263w5Ij3pYEkMFGIBK5tMgovFfqDKtFv+rM5n1FKRl9ZFELYi9dgpAdjjeiNABs
DvUjK9fJkQWWAw4jBGo5ngJmkqHog+wrFOjZOPrVSGyHUxdktuFfgmY94hJmVqgTjsgTvqYXkryd
99z0mKjUWGpiYAO9GMNqnZsSLCM/Zmn3+cGKNO0IbyYEZTtCVqZiM2nH7ion508uRby22taxg00P
FMmtKpiGiAnNHnsff7HP6brgYFC0ENDQZ3Y4pkFV33r+bNXuZqZ4sfsr5DaO2Na4A8PY0x5ayKRy
b9HN672z6hSFKEakFw7XeOOiIHsq1kxZ6nbVfca4i81SBtMhY7p1UwWyPeVpwHOvnWjrfAbVWgOm
YMTHyQFjhn+oAUrfVUTbLjEt9LAznRqg3mpQAluxr6eeONwCM+PaZkgRGwxrYm6fudbqaD44a5ou
zyplphm76a5Dl2HsgXiKR69osp1rKfAw9sTQkeDd6kIgBsDq0XMvvduOb8RnEOaL0vtqZqIaFm1n
bpGYxoe+Q54aLssAaqZUy/ytnduvvKO6CzM7dz8xutykBJX4oSVa8RgvZrTXIvOfQT+pe0nvgJdD
VWAV8NRt3fsGBeIszmMlom8LKvW7OTK3ynPjE1tndETRIb7knplucXz4b6OJryDsI6sh6rXVV97i
LTfI3P0QQU2+baY5+zWxbPMMVHy8SNB5vVHJUPdiyTag0GjHZ/jdd9kcLXf0kLJdkgcHVVTN8+LV
/Wl2x4FRYQV/CdAqjV0TOMiiaNRNHFRu0cBiG++05V8hZGsQQNqkuwB0Cif+PpMr6YSWmSI1A1hz
R7MIssiyUgCzID64fIF9g2aTQhSKP1vjIr/Y6Md4FzpB8w6Ttb/hrGP+NmLd2Ts9XSnCB8yjq1r7
FQB3s7OCOt42SCH3Wdo0u67qi0supvZl4Dm8YbzW3SH/C6596HSbJQF/myeaSbedjJccz84GsKt7
BAL9a+vL9HomS+A1Ag5+iSITAXqmXCqBcikg0GC+qktbXJSmnbhJefLvnMzTh8Byu3ffqzD4uTmg
pqW/7+CsEM9a+u6pDFRAizpZrkzOrl8n1Ppho0sBqqUWp0TErxHTAtTpJd6uCnwTuSz2LkWq6VN3
G190FUFeJNngBizjTMyKAnXH2x+7Gba2rTQTIm+02T8Dx0XISJ9ZoS5H7xgYZNCoUbscJYGdbdDo
z0TzxhZOxNJfE1tF7poxv02Ay7Z9Hupu7Le4PZ13S/vUFAh+yXESGTtBR1ANGJYRaYv3aCNIinnl
xSXZGU/KJazi/n/1/X9W3yNT+ef6Xr+rP9f2nz/xR6fL/sURPGLM1SDa/qBJ/6vTRRWPP8WjRqap
RYH/c30vgWdYHiIQKSSjx3/V95bzC+oQDNE4X/wfDvf/otXFfGO1b/+kgsGv4SC+CTyLgwTbn7Xa
v39SBdByNkZco+I0MWZ7HQ3phbymv/naKi4LM/JdYsBp02WdP3iTf4M6gbStMWsfmxqMnejUeWB6
BX523eXqwTjNke1Gh7HOkjvKDuN98FaTsFuL9ij9CGwPFVqs7oh6mG022zSnNDCqwvROpJn41iWQ
i6ifFZJD/IM0N2r7AIataW78pkNRuhF0oglfyIOxL8kXjvJMouuKhTeGDRrp9rnw0cSiaEBGbZ4B
TLnAca0o6HdeIqTaJ4W0GqyOPGi0jUHFcmjQHF7oLJQEqpy9erZe5BwrCqelNmvGepJ49ANPKGkd
eNsc3Jj5nHrZEyWCQUPb9PKx3SbIO96zKvI/YjejDsMSgeoE1mctRnRZSNLEI9l5sHJ7PoI65Lq2
rnAwLSt1LOCVmZkLezjta7UfMQiPu6UmM27r19mRHJjmTVcp/t+isvtjZmh/N+Exf5tHbPdIvpJj
qtLHmIQ0btaQ3bRWVR9hur1kdQorsJ+y0CwDOIFTjBqjLePkNdUpJcHM3NTz9U0tu6tkGoZXAn8r
kGDqzi41k8ZqDCA2xe63XkdT2A3TG2JIhaQ72OTaPhEO86JHkIUzPCxyTuTXGCTVzo7y4RHMOEBz
mCUHangE3BVZsx5+UOUl3t63qgNnT1K80xe3sL5jFeuvFlVTi+XxhbLO25RD/1aX6lyOdXXMe1LV
GNxtmVRZoZob96qhe4gyeblL4rImsyR/aZDugogx6l1ejr+5aeXelO4S3U1B7TKR1QaFNumJCqJf
Pg/5QY4SNTaeRytjojmOo97EWKk2tFKTa5Ksuxu/n6zdikY4eXWa4tZenHAwYk6c6zQ7BVR1KJn5
fSWJWp91N8+7pnUMOruzBJkU/0bcXX3rGAQ49Kl+ZOxXHOhlsu2nTXqs8tV1lQo3tOtVWlU5OBhp
N5/YF5J9h1hvDxRaQiU0gsPoTr+RdFKe+qSvtxF7R5jHQ4pvWKdfaw69m9EhfxfRFYMzUSrKQBuv
bYUfHYkKoEAxFjh0FV4gSz+ZTiVCEm9eMAGdoOzhGVMNg8/eeHWI0wntXGfnpHUIpWtk+t0enO5X
jKL0HHtaadTqvMlaqIPDLPJrWHnDlev2PPEAs9otemnje927cORGnHqk0Xi+IEAvGxdikkptYBYV
w8OMpN57LGRON0xYpDsB5ElXqpm7t8kT3kUc+RXNwSHjncYbvkebGB9ILbHO1QAwZjPbPX+NhYXm
LJr6b0PR2hsRjeMdyBeT4RHLIg5Gpqn46eePtmFT3cWenM9EoqD+7YkODw49Swtv/OwKvcHtzJmg
VlP/3cRAlIbxFDV7Vw9D8p3+HPYmwkhagF6ibaYLOCX1pqiskYwmMiEBdSzFVVIF5WFKGVcnrWEd
hEVXsc0ZVc6Ze8D0wi6hyR6vRWzsHBs5AK5brFVNa++iYCkO0IKwlfjLF4148YXYCX0pMgMrd/5q
LakgH57oobLtzyRiy0smrHzbFVZ2VRnpBxEz3Ta1mvSl7DIy3lwYyDcWXWYT6fFibxeom3dtGT23
BUKNEIVrcN3Ioj6bQb/H3zheQ6JuHqQdGI+5VB5TaydlqAFagpNBl2GLS3iMJ22RbIWJZD8Xs7hx
0TbA1+wVY8C+Z4yc1NCPUxJFDTHT1OCpzQmyRhaOlSBq8bgYBLbjXB6h1RHHmM7qOJnMczHzk3jU
+gvi3sit7kmieyP82jnKsQy+dZa69yiCplDlBI3afo8BDjhGKuinW/Z4Yhbrk0Nk2uRimk3/PWKA
usuM3riaSdpERz+Y20os2K5qTfxg7Mf7iNSjkKz4Szr5+e1iiPFmTgNEJfNAgEKlyTpSdKFHzxp2
vbQgaAZSU6BZ/obSfAgbszvMRtyxB/c3wcCutdjwCAP4WBuB+vvEfJeUoQnpSmxOD4MPFDH3a/ye
ko4G3y04tlofDFKBTp0Yow2BmzSx3KD8Njc1bCzSLDeDaWCYBy6HOafGtEd2hXoK0gxMh5/PII+K
YKv69gTlG9mj0XzXrfdcpl69W4Jp2AvVYPqbgbwbkhFKUmnAekOpz0befqDXvCnIRL8yYYeAYkQy
WVhedbvGo1wT1VrvKjFn++n/sXdmu5Ej2Zb9lUa/s0Aa5wbui88uuQbXGNILoQhFcCaNxsnIr+9F
RVZ1hqpu5K1+LiSQyMhMie6k0YZz9l477czjTGrcwXB9aN0SnhMU6hQ9OeU1euVgtHN4dKLMme8a
73WeCW+p2OVzfOleRZ3nl66MMAkAyF5FNmGLkir7iTHQ7hGVJOsxz3+QlxjutJxfY8lvzeeQuQzZ
QHQFASoSqAOZ+rFpfYVmO0L/5CwRETG3TgarvR6dYGBxF5JjfvxSW+4PGTbfnS4tdoXLhmHQznNJ
hidwhLZ5KgJ+1awcvLa97n4oTFbrrM3yjcMkirJpTG6x2mbnUNTyaAZiPg15x23w89e+jMwNkynw
VvB6zyBvWDA6+z5NvWo9xBT0Mx0wr3tp8VXAaSfxdqqPvVN6u2zwp3WFrGHXZnN5EpaASzvNznqw
p69tEk2rgS7nagz5DASk5VszbIKn1hTzbQ7IjBtK4ceDbNnrihsm+fhDl2cvvPZ5d9WNVQBqxOVn
bZN+RR8dYaqPa6MIY/QuxXjrkt71AnX03vW8cU3a0rUjapLWwY6BNEwyCRYw4kYnaeI8hm5Oogcq
AfiVwdaZI09wovLjBZiOp4w8PrDh3gCNIK7Fu1vpyt1MPOeVkFZ9M1gzwpVZ+wdfu8HrmLfmS2/i
FpFRdzObtkE+wJAMh0x29o1besPWmjPC7tBr0RCFw7sOcetQSHRdRoRZ3jVB6N4hiG/NNbOmwRZD
SLF2Acr+aJVNFiAvaswzJXZi8UYoby+l5fLKVGS+HlQbQqrHjOZtUDPcy5S0JHprJwhO2RfSAMyv
MNsvihHPwSar4Xw2sf0OjNG9r7xUfLPge0CjRQSY44Ho9VGi2G2gpicZEDjSwL6ZhHRtZN239/Oo
yIRm8rzCeVvs8cnczl51GZFK6m8GlgN9sIyZFLXBG/z3KPbLdSJa/ybs3PTZlcq5svrU3ahyLLYu
rTzMTHImv7bxy23d2fWdsh2VriduxTWmX1xjZlS7uGZlj/dDBaBwKdRNN1WQFvvYUtku8sdut5So
tpLPRX3EM/YZ5ZNy38C6fWY2y59Z4vovxajNe+rXBNThjzia7siON2q8i6YaqAmnRhsBkISk9hQL
GL2XgzFR15sTXGV4cWt4IGSUSppjF9TghnVSaitfaaeSG2+ITRJcWnXu0Ac9m8Hcv7tyHA5BW4eX
dZZ1N06cqMfadlXO+1eD8bMbb5OXLtYDdlfzUwj+ps44PrTjA/AjmMCck0AVzaG0kSQXchq2acb7
cIl8oKRGHBXe40iQpPclxhY6b4aA0CqEfk7Iiwj+jgBaWF1bJ3c8KkN58jL4Ix4ifEv3xVxhqW6x
qV/R/U5fKH9XO7oD8HHKWRfHvq/MDanLcbBysIAHq7Ycy2cz0tGZogz95pLpVZXh/ViyN26xuH2t
yqreGImf7bxuji9VxZa0qIalNVwO5YOVjMnKNn2xH4MyP2U1hjhQNMkGLECxlsZctCtXkX43kiVw
LhxXqY070+XOBprAQ2b1p7Kae6y1WXXofR3fCmlH013gZ6q+0TEm600Ya7PxctSCnmCzUMpk8Vfi
XRGCJCC2m+kSDJT7zejc41b6CA1CpEWtrj1kYQLPhDgiIoYK7Rhr+tzWtphlpWAXJsyjOiDAAZy0
fegSKDyYhMt+M48xZl2V8y5+Db0g2piUzOIT1CWyKRjCKtuKIB6R1hGPQLPXp62UgIA6DZ0hDz0k
rjvd4CUsLSIyZxfN59BN0KdHJY+KMbnpOzs9yQwYVCR6/0eJaOqbWeUkM6iUYO093ZmHNg+j9MWy
HHSRWMQxnHkVjvh5XlIeguA7ref44BHXgIGsIwuvoSz+NGejuU09ZudtiKl+11KNfDPZWF+OlHxX
Befj2pfmvubXAuHBxCplKkk5dMq7cbTci1mm41qgVNy4iQVI2EpKexvnLQork7B4s1kylHM0eQrd
3rXjNJTx+YyPLbvIbad1uCaGONvGrHVszptpq4Xqtn3hHw0i/jY1B/c7xADhTuWmeHNRgR0whMoV
/J5mVSDlQCVaJ/s0toeNqqFI2Gnp8XjbZPxahMawL4RzY+skfEcbfDPwSej2m2IthZgODZ4/tlJ9
fMo50mr60s64Zdw0Oxlqd9vAY1lhUVlg3lmabMeoxGtdsIxHoLxfEamAHwj98mCkwKsN7DvravRg
eQdF167hHUwkTNv2jgA5qlihb9x09jzdyRF6jM6LK40NhdzhylbswI1iCzEm+S6l51xFUZoy0TYx
xiFS2POWib8n4m4qgAIRTQ+SBkUNi844nanEh9eDjskvJVPkkHspwCx0gyuzreuL1LRuAwJLV23b
anhvMn6DJ50R1gevmY1dE1znCOPQ/dOwtIrIWWVFaL98VLrtsUXGX6ZJ+WLI9qWx6c8nFMQdV0Pb
r+XwbmoW1gBu5nECEcL96/uliNqR3AP3Yj3lNtUHP/Y23ly8EZKUbAeeFkZU/QVcwWUSw+yaG9LR
iy9thnyINo9Zb2FrEcKubXsL0RV+chrCMktbOhCthhEVA+1hz2xhkwQfVEDnYc1DH0gwLj0TRkvr
7y0z99dCUVst4ji/pf5gmpuegMNgO0hzuG479tu4/wm5Xco/OmjlMWyaYjuPw3yIs8D8PlYc0bIu
Gw7EePWb0WjEOevQk+RSfesS3V34JJOuTHI1L+hbb5JkkkgZvIYF2MgvBBhneoNJjPe6+cp5ja3Y
VKXkUs9ZeSScdYC6OrTT8wAFGebEeGXjHHpiK/WQGg0JnZiLLxPPpjGsZzaOdXKMSDvAodIbalMN
/WtoNVejNcFVysRTZTDlZQNaSukBFRhdO3hGhFmuqGujzTaDYS36yH0grpiowDkXl9WUnFKjeumk
3xJMkNwrDxE7M+lunNgdVbEk574WLxTri6M9VM57i79xY8YKma1RPmkMZz+kLJEDxVWAZJKqB5tv
LXsUx155F0wdGq46zqxNJ4PodTD7HAPgMACiCqfxDqM16cdFEEWUnbpx3LmtMyHEwqDPGUe7+7y3
w7uKCavDcenS/8mGCKU3Nt/O4E0ot56ZEwWBSGSc01hz1Ik2PCrpX+WZK2+AYrOxtnLYHmLOyVLA
Pl3gqg0Kq932ZiKvheUFR/6B/5RXwQ8RizsnI+w0x957EUozv5hcFlfLHr9FOUSEPcFHGNW83iHS
EyeLW+iLOfWxV5vWk2JJIrO8A6oillqgrOI1uEEfvIA3LO8Eu7xF8C5cdsJxK5gSPK2G8YCc+eAP
zSvs9gs8A9TjU2ke89i4isKWvU7hNtuMrFJpDd0OS5K/9XOvuJAu5b8mNNs17Cfw/pzi1hHh0Coe
zsBg3uk6M+Kjyd2Gujo3zhKnVE7+sXJyAYylS/acXSggzqVxgxjvGTlWe9lFBohc5aXruLCBhpky
xhJbWgeNzWuj3L49krNnUrnoagr5+G7HKDz3hkkZLhrTdVJPrzlxrGvRTfaOlic24M7+GrmDdT8G
br7x9DSqddbX43e39Yd75j6x8jwS/2Aq9BcK4l+ABQC9gwEFBRAZdZY0FVtl5vkh9KorpytQns+2
029EOob91o+t0l9lZpJfLLBEK5xrbN6TfIPXWxOr6tgL8XGevyEzpCFvTbnxVqPdv/HNguBbFjy1
sn1f47nNFJIzjkioTrJko9P4QhlYPOxymr6yz+LVismKIEEjuKlHO0LYm/TfjNT7EStrgoNAbh+J
EUF4njUSQDf1x2otU3Ok7+72t4RoO/O10kENn8gv6z1V0BKFREc/ZZ5Db2fVKe5oL0/1Roq0ooM+
T3KXSuSRjhkZ10QGuwMRtq1zAC78MMXuIzsE976BS7mLm6k78B5MW0+1Foer4GkMIADKpBL3MTCR
NZSRm8Bqo7dSgyzBDh6sMQQhKSg4pBuXI3pp+0QDrl013ZBcsofo9I6ggHqtSKvuoS8w/6y8zpQZ
AL9RL0UiJPIjtTD2NKVnrSoON2zvxpqYRgKZ1JOSTnOJtjEAxAMh0lz1JjW+CRLMemJeeEEyH9rX
Y+qaDzgnLG8TEEz13Od0eXiNI4pGFKhp4lVTe2X3ktQGRg+8DTl2+7Gp0tMspQQuQoFn1ak+Zsc0
jeSCi67sWOaXnRCzzAsmZf/VUQn+V+K4u4MMMOpAyW/YtAaAnFexUQxr5Lr63u0lONLKzCV23MkM
eBJG+FSIFvt2EmfxpoojpHrU1Ka7KR8gZ9u8aNsZigAgkZaDtyYrfc0WtJSbwZY/RrbXW1oE58lg
Wz+jSb+QuddtXNkDKU2j5qzjQTxni/504xLPwXndtW7bZjGiF80Q3LWuYj1lLqtvi9kYng0n7S9s
bEf9BwHrSk1G95xLw7w2SXXbCxnATO2H1j6jLPDvQnr8JU3rKLw0jER8xX2ZX3RtMNwLYVMM1aLn
La0rptVV6QYVDKE2STbYC9Bw+KPDigVjHA6frcI4u6bCv3h9QmUXl5klJnfXeaPLky7JaO5UTJxx
3t7COqc/SItOYDyq9YMJgvMiQwOxRq04/SgQub+Qfs1GbfZoH1LpUNdJGKbxKs7S5rn3yC0eDVZd
sOQsZgypDYeddGvGbbaXxogXi9LopYq0vyR2d1tJE/Qkrapq2dlb5qkmhvOxyyCgMMtiJk6M0Vl7
ijQgO+2Ms8wbeQ00JjiUiUUE8jDL/diaztqWOaPEUGN3FRSl/YXqLWSOepQPJvu7k6qbcdd37P4p
Z/pUaQwoO0k2rOEuYTugl0FKWFte9V34zRgslCFWGR28xO1gq8/WVTjwatiZSLZpYx/BsQS3lfb0
cZzc4cIz/HlceTAInY5TR8+OcU29WV20mPKvDOXnJ0zNXwGTAz6NJnOXBdNbPJVYHRz8ZhFJ5Qip
o5JamZqejJQMRB/f2lYKGtgGA32fDLLFHj+JI/QlajZ1Xk2CQhtcZVtbG4RBCC7dmr2sOauXtIB6
yFFhPuDB8ujJWm1/G/g1dWALqNSmcsVQ3Gk3QZVEOjKGq7yGQT4P+cnwUR67tG+osaJ4nupkZ+XB
vApr8s/zmX9vRufW1tPNiL2WMNX8KWzFFztmskYwsU1JntpQKXkLKyQjYUzDYxyTeAM5x9xAka13
wsqdw+iUe4wld3MA14JkWZdQGHMGcDnf2EmKWiJrnmGuZLde3KMKE1hAmm4/zM7wamjaIMI2vtim
BWJpZoe8kI72cmChJpXurQyz5jz2zRlgXDGtzDpgabeWg2BSGDeIEqd1ZIrk2GAROTmD8e4Yfn/1
4XNSzP+rlDYYhZ7Q+dKNLlrvUp8GKfVRFc3zf9rW/6O2teMtTtH/Xpb62L0lv3Stf/7AH13rn/HI
JtZW07NcYS9ZqX/vWi+BE54pQvxdH7ZXWtN/d70SMrFkSwR/cmZ8pCmbpr2YKFx/QXn/O86MYEEy
/KlZTURFiHbWdn52qj17ccP+qVldN3XKPiqYrkLaimS1B1Aypl3pYUwvS8c+Eh+6oLJiCEa0Zdp3
a5rSvUZ4dzs1lTqoBh+XYNa9zeB1bD+4hck0ubfMsi3Kv7rQaYRP0B5NMiEPZelB4kaDP0FxWfcE
TITOIzulsKQyUeKmBIo9sAibRWTchCU9igvE8lQa0etZdfDDlsSr94cRXoAejrHf42k6Rr42sguy
b5vhXg7c5HujQh63lU4i4ONkI/lG3EuHHQnAubXJZVnmJT3CuBRIVbDa494g8hQO4Vik11FZJpTx
mMjWY+VFD1UpsNLhszvwpepNMffG1zEp0wfyldkgYEHLkCbixNNUKWfcirukjvq3KJXfGwHAkpom
xUUPseo6rAd4SOtQz76oLjLcsC4CePzGWmzHEdrQpfiZAkEslL5O4pwsCKKfFt4Yqv3p3pisntgI
+IXZ0miRrvD3Ardsvx9+Rk1YZhxZi3qG/nmu77zCTNWVxBWKZpcVV4hyOP5nQvgfTQguKLbfTQhP
qYrTKn37ZVL4+UN/TAq++zfhEKbuIRhZ1CoL2OKPSSGw/4a6BTs7JFQCzaGH/GNSsEMQrmzOCHK0
PU8ws/xDyrJwWm0M9Kbv+cFPTuu/IWXxrX+SqnN5jiP8Sj7FEmfz6+QQDPCg6im2DkFAj4nopxpz
+sIio5bbkBdm476IXqcqAFhGwyN5NCn5rJ2FZwbipb+2ayIOQ0WL0vUjK9oqH0FZstDQ1MJFqyso
Z+SJBccm6h4iMFmLQqt5M9kYqXRDtTF+hFdVPYmO+UaWIyqtQRjq3Y0qeI5JHJ6cSbtvldksMAlB
0caWbGlWNPvDp86rje+59vUjkPBSf0ffH/rZRYqD8ZoDwlYRThfEOrs0MbIEe2+IqofRdshFZIve
O9d9x5yzEUltPBiOixAZad2wlVSosZdQUW/LlKRFX9j62lKabkKeBK9FXiD/bLsh4LbUQhwsPcan
TFpUjXJvmdnEYgsNxtHdWQ0+XUKpvjrlXF3GYypXbjA7GxcE6heVtciqrcjZGL7nggS1xychsmnR
FiOJdch23BMXIW9pcJv+npA458icaLx0bYFgo9X6MTHbBCU8II1VMxMx9yTbdOg4LGmss7Oa6QLo
LIJnFIULNhYcdidumtSGFGQAgXhQyAXfemZRDmLFKF+c2AlORCZZD5oDKXc5t7gXICethzCHprD6
YBzFoLlg88mlydDZhTms1ALebG2bypnftRz5bNJ3aSZwTmf/n9CZWxuqgaM40ry9tOi8LxMv/1hY
Gc81osbkrZq+4v+bkpKfce0p909yAS6KcAan63YUszJcqen6w6/cDQ6cmCJBh7qJNShU2sPgmLAg
hk9Wb+BAUMECiFo0yoS/uXyNsieKeYQQP+91F2KAXrCEUkOP2ztdwKFF6Xa+DOlh8D1LwLakRbAw
Zpi1FiAuN4X+DNSeLp9BTdK95QOM6FZjagYYxbDWRwBtAW9Hqzgacnae+ECyTQDaxNmwz/XEdTQs
eMu2i0xSC+UAwySmZ/MOpApxbT7zZ0cvvxahJGibggZPs64NMOXDyvvg3XK65Ndrb/nywYxlfAUM
hjuoRs2/mRvfPjoLgFPrhMcyt518Ya9qrB1D8iWiXpi3AaGEp48ren4PgGYwYJpCI2NsNgQHpyQh
QD4dKQgHawyniLKcUQzzXinLeTOnhS2J/ra+9EwlX1j9EOIjTlAH9NWuc/7Ag+b2ghcAAqXabeT1
4FUbsUCEY7vga00lskxIVt4z55LJePr4lAFrbnwoJvLdwHGQJLBypccoMxD9XoeKsEXiB1sEua03
8pxRKjXzfTdyQtjVxfJIBXoG7km2NPg6QkovQ6+tLydV8+dwWjA5P1m2Rg0iKq8X9GxYQjH1x4IZ
ys+gyjilaU27hej1gy4HIzLzjGVMWUuXLnaNoNzXdHFxtVulJsFb5nqt/bwbN10o5kM7e+MdKlR9
O2QTnGRGGg2LurcCxmlVwk53Qnnqgn5NQSOYsJ0bDXV0gT2vLyt6yWTMweQw/egyC6fwiYdJ58a2
fesuSyYMbIVq5QtViJaDWCb0/cAoJq8qKHczOBU0fvEC3Ovab5lhW5xWWHSeirDQ94FHH9YXioEt
FB5yQhVq4+SZjsG3Q3tgo9kDErHuRlXYGzesKAByy9jNaSKAUJmE/reGpCx7a1V1YG/Z4GGbF23u
HOM4c452tdzfSSfRk/J9ZpAelTYXLMcbejrOlkR7EW+Nzh5XokGRjPLXkUdbI7KriyBJ1ooV41xx
GrorBsz/qyEvshrASiIeOeIREDuq6bvjl/ZFpLr0kA2B9V64/vwUxL32dyZT4KmhzPjdbvT4QIri
dIRgVW5hQyAOSY1HsFLqib1iuyH6g1pjEULjnSzas4BJipOl0XIVFDZ3ZlBO2yo25+9QMQgztcei
vSRMx18wSz76tHKO7JcpzyhujhE5qCTkWMd+VvkVey9340KGWqwOnfDWaTT7Jzdu8Piq8rvrhomz
nQOFTlxPDTzlTgfXmCTuIH0ShMtpAF8uIJjWOhWcepszaITkOJiIrRYvAjKgYYO+Ul6NGGVXudFH
t9WgmE0mH2WcIfs76hWceUdySrqwRfWFnMg+yZwT5WMk7fppTAp1j2fkNnGH5m5aMFJj3Fp3ESeU
+8rnpFqg6whuGmKaDil2AgokifklFqMmRy14mGPhPfe4Vve1dmu8CGNVL5kTspAHesPhNrfHg5YE
6/RS3LZtjJaKfimRCWZiQi2eaeFETWee0TrVdOZAHhSZslZtZisSmTkqy20xmnSJkygZXyMU5sWa
TqGb7cwS8c1hagqiGAzLKaCsExcdaLN7AJkevKSC0jVLIVGhfeZQyjINeRw8m1ENjvpVs7xfjkXf
X3fCfF1qjFcSkwO1vVFLb+1XEeloBHZsBicU91NoOJeTzqxzbnndj4Gwz9cpjOvmDcNBMZwhpUTg
7QiLPcZFTlG2UV/ENEfnJLEQSXo58OTA4oDeWfa6wKCK/UJd9K1t3CjVYfYSgEKQW5Tfi27Up2ZO
KXa5E/2gtBtecHBFmxhqxG0oQ/dG92NMaagiBHBlIgW9xmWTX8FOFtUmoQB6dnAAbHynH7fcLhxI
jqcvKBpVr2nfIYOs5WPUS/MiN9VTx5K4pb3jLta1F4vs3GzM2pMxuc6XcaRawjs3KarlrYVbEaBP
Gzt4l4O6v+p9hUWLamjuiw7NgoUk1K+lBheTdA7fMCCnJ3HsYhNLNPwsfgYwd4aKmSancgzqgyis
54ii3SouPCqIonZob3ZLDZ/ij8WxjrkQ61yC1p+VIkRTEhNlscK15Fg7IAcmZFna8+cgdjxIyqq7
r5VD611VQ833Sbp1Pmswn92ApZCuFMqOR89sqBcp6j2WraFjVhQYw64s7xFEDhU2kKzYCWA3G5Tb
sEHkonalHodDhA5WclsuZrIcXdCDqdRwObW2+WwofnDwYgxsrj/AtG3J1urK8GxjYdrLqk/4o3Dk
pV3ODShYTHfrqWrHbV9XOEiSsbYueifrz0ifzI2KvCNmHtCoeTw9AqKPEJ2W/VPSJ1/QmlD2d62A
DQXxPI8D2iyKwhqpT9PaF54s9UGbyHecMAlwC3o8hw7jOaao0kS4Fvi9B+U2T1zehLLL11ITJEW5
l9WxSFC9IY4p9hIN2BP9aWM1SK3uo6z2ycxuomzLcjgeAgIQNiRpYfpCiGZqZUGdIzB6BTnU2cxI
vi9rB7sWwQtTf6mVQ6VVCG3v+Bl95SOHDtY+88171vTej6BIxm2ae+58SMKu+CZ9Hwa4ItOwWLZW
smwJIRkm4o0pXRM5s2RY0b4k3Rov1Drog/5qlJbYRIBk12AA8IGCg7yEAzdcz6Q22I+sb/lVVxVY
Y9ZlqMvbrEttiOpufYd6L/bu6OLbGGaMcJGBZWwLqtH5mlvCjHc0hOj+DSZ7QUwlOWkM+j4eCn2i
JdZu0T6HGr1bQKmRbcCVKPBrrarJjr/Qm0WnMtuUtYHjvMRwve7maMwk3eVk1+T9dHJb171uqqSB
t9g0BhAol7J7XXSXGl7kPqhSfWu5XfuQjCV9h+ZSBrPeNKFobkqY/t+IDTX3Q9eoC9zp0V7FwRMb
tXHnA6UafOWcM+oOsGyGPCdFWZdxQZ13Hq1dGs7ztIKxS7+faGK6BqXw5rveNuVXnZcF2UihKPAB
IP1f2ZgTsV9iU8xRhCOnXNyLRoiP0UhmhaVRpm7/ldLlg+ynCr+j+ul+LA0mt2OkvT2WOv+uxiYp
PwyT1Yd50q7Mt24M5ZWGJbBKA8bCEThpxHPOJoK78iyhs/ABr07BWIcEryskFLc11dadS7FDgQtE
+fQ8L/xrx1ZB7N/GQja3rH7H7icr+08n+duf9bH/Rbf3tk6rrv2v/71Uxf5UNSNizl6s4IRleI7l
OJ8TCQkNR38fs6/1lXKOo81J1E0T8TBPpHKEyvorsqqLQ+bTBR3bClwBpMXE2eYunpM/lemKBACE
i8biUOF8PaFXly8tE/NbbnTYF0Xdf0sK03Gu4yHo7aNSkHCndWsZSXmFLA1S+wdU0msqR92Uakkp
MTzw+Ir61NOQgK8f8poNoDNXEdu20qOlG5t2yIHe6eZ74S3RJXjt1CHte7aZqIPeancYu/sW/F27
mzsLVPW68vDDvM6cJ/IF2MWBLY6ImUjteEGpM2M8lL4NJb+Y2neGTPUjmIfq3g5jdvRds+g/YKjK
F5MsAE2QlPaNZe40OWBZRnSejbZvd2HGwWEfxCSVTPyP6sapJaB5lVie3rZWQD7Gchb+YPD//qF/
KpXy0EmlcajU4BcwKc58Mu7n7JAjr6X77E7LeRmiN2eDHtJG/LOk9k3/n/h7/S9G1/KLfh1dXIhc
DLYB9AHF59EVKE5wTcGFEODwiGWA9A4yDc+Hd29JK1iScWJgqx7aTGwsv/+a/3z1wLQDGAUYouhl
LiSEPw81SY3Rp1mPwDOT4sEbx2CTwvVk/1ioQ60Nrup1PocAYyw5tv3+4hYIhk/fHfCjMMkTsnwI
tJ+/+5i5BqQZVR9aC+3XahhjbMHAFMk+yVqOzY61BFsMzlRfdkiaUfmrql/0gLFfHNDlWA8fH+g/
nM+/4Hwyvzk8m/++3/H8RqBsFXe/sj7/+LG/dz0s729Mkkif/+BS0dr4e9cD1udP/OcHy/PvDY+Q
6GzhfMyvvGqkk/6jtum4f3NJ2obobcGYZda1/p2+x6/zKWgrhjfgF9oeePQEr9mvgxwoZtMznWCg
GEjkWbO+9mdipzpvpcemff3TjfnL9/njYvBOIZeaoePxdT9N3rGrHRKgOuecGBz9P8KSJuhCT3mK
bhilEFMeZjvnLRwydfj/uLRNqTgIFpbX55c5NXJLd+gpz+A7uHSoFuz1NOKdZfuHNZ72LtYvU1Fy
a6OZGsnvL//rOrl8c184lKiDkAmFysynuYQIyLiCWWSfi9KgeBQY7FEwcfQsPWm9XE4v5Z7fX1P8
OoX8cVGGikPnzGMW+XS7K1lFfSxDcXZFxbSBk/0o8Kw1O4i04ZPs0G06qc3Fe6tnKUm6vnv3qI3u
C8PjPjQegSwE/GT60BqK4JZ5ZtL1AsGUh7bItC6Hj3SodF6wzKClWYA1HkL7L3DKvBt/mgl/fo2P
wjvtASAZn8HhAUxwyheJOFOxZKz0pJTpYqnJBUQFPhQpM6DO3fb993eP5sE/XzXk9cA/xoXDT0+M
QqKfaVdZ58wa4E1/INP9KvlhZhpZiQXJnmxI6xrHCmXhj9ij31//n19Mn40Oyj/IEYybz+/KEIYV
5FxtnT8o3+nywiBs07fxQKbO7y/1aa35uMO2xapOwYILQsv6dRKIJr+rTLO3zk4a6jsD9VJOvusS
/BbZ5MSBvXXeBtNb3k6TKrP0R14WcjlodsJ7+YvH/a++uA17yF76uvjCPo1a4Rh12JiRee67hpfE
IRuqPqEtModVuoC7f//d/9VLsvCReC/5C9rxp9aOJYm9MexBnFWLJgZ5JnXij8ptv6RcYXWjcDdQ
IyXxjVH+kbpTDqFGZriELSBRnutLwyNHK6a+CwLOFMGpy0kIsjp6NUkChI3fmvGWIfOBwRKCNit2
v/8Sn9j6Hw/QFzw/E4M4SOLgE6o5K+KoD7DJniNYP83uI3brY9zoriQETJXGGpoq897EDSyRkBHO
Mi9A+ClsDnJacvPS3CGwcx5n1KZWZLbvgTL13e8/57+YBRefOvsp9o0OjbRfx5mB6mnwsMWd3dnn
hnzcZktSILeW/KumUH81ssXnwQSMnlENC9K0XMzwn69YdrHICJJtzyOVvUvaI+4bDOXlbzal7d60
9a2yPaKqSJpjZ28OWQLNAkPbfdov9BS7mrp3ux4Y6UtelmnwEqQ27R9nGRMftwjsK4sX2Ivw1A4+
xXTiI0/g+bHaIgSCKkoD5/e38ecO+/9tjMms5JvwnClqO8Lx2aD+eiPnIA99tqLxGWoubiY5zYRr
+UZ2A38HRWKF+2kErjvgdBEuAGCYJKDydyGc5WxVLKKK9UQFci0yMWzNsvN3BDNAA068trcoVcbo
m0HYUFzCRE4JxExG4xH5cdxtTL+uFQXRBTBM15QyDnxn3oxsoQ+zBCwg4sUe6gSyOvcLojhoy+wk
yqC+HjJqwbjOlYm7URTGF4tQiBuLvJtvZt5aG3za6OGoEc6Szzck75NbT95FNyXVJu1Yvy/ouZb2
qrEzedt80JPxGEBSdhaosuuTsUWJzTfkU18V2bixI9+/D8MmMVfkzJP1oQTFENr/MaBiGOsU8bxO
BF8Jd0S9XZVtlx9mmB64+vveAZZH5ArndU4nJxH3bLflEF2YENLup3Ggk+lTsldnYwRRusrcrnIx
sQmQYWUSS3nrx2WBxD90kmgTZOhI4qRn2c0ZIz5VElC6S+JdUyZY5dkaEHYHf49PVxMUiR2YbUIV
kPHFFnBp90qyHogO4sc4Wi/ZhEsEXtAikF1p6nP+CUV8Tn5cZKFvkzSmP+DW9gfp2rPJzoJBDf86
nj5g2DLVwRFOQXI95GH3jWg6j36HSEwKkZnahHYZXyvhqJ0KkSk2nK1Ggve+EEqQXgjMTpuAfcBX
iNw1xz9ag34ooh1CkfoVBor7BdiOu2o8mbwzUPT3uI+ypW0cVxuz5/Gsk6irKM5Id1Na/rBmYJWE
YJKTojX2XKgoq6Du3p0Gz4FGRyIfDDdIcwCZAd2Ui6oqwvLBH+A7h1gLi6n2N6VfBgurEiLxIsAF
AUuAD/AfMQoXoayTGhakrQkrdrkB2hvKL0ZC4ZuPm2eoy+g0lMHOMJfNz0ygCF5D7nRlDPWlGQds
hpjBnbcGJjHscnrAEyWrqHjURssTmyL6usiV6YINRILSMlu6Z+nEqAQY/n/ZO5PtuHElDb9Kn96z
DklwwqIXnZNS1mBZllVlb3hky+Y8gSP49P0h5eprSbflc3t9FzXISidJEAgEIv7BYTP16o7vQMeo
/SxR5QIE46y8VMqr1ta2VbSbJfZUoP/p3CORQ8jOPHiVIc3L7aoD7yGmY7JJMpt8dTBWkHk1+w9L
vMp7yoj4n1LxOae0SeDxiEMhBjf7SqXwFjpWaLStKsHX6840eKnoNBekdfH9GOAPUuiquSjqwr3r
bNOqhnJKXWVASAoafkgxs/RklezwZ+NPkhXqCfJQJD5PncQ1NL3FyGdwlGtcHIcSb48NRYj8Gvwt
IYZzdWScjuSlDJvl9qfMtkVEPcVIcrjoMvbZRE/NxbiJ+scOI/hxe+pJ9+jAjiQc3C2tDdpnovOW
mwZTUizT/UzfdKdcpMBRBn97Y1qXJBR1ENx3rk9nY23shiCMyv0JNHDyCBRlbvxWXbbnAR93PKnI
HrXL2Ds4XGNGx/rNN0U69Y9Iciz0Ffk/AJwUZ2hhAy8oJv8hMk59QMr6x7Y0Jpcy6T7nRUX2u2S9
vj0lCitm2diw52XwpLJzMt1EVULS1YnyR9oAtMayUABK7QySOGVJB02M7BDyCc0l04h3R8md5L3p
2Hh6aj0nvxs7t0nCm6aTQCMKjDxHY0qrCzAh+9iVZOm9sTSkSwg9uOsVd47uBxkUwtb4hXSWosR0
SnBgh9CQWmmvPx1+hGlaa7zoql3paw/6MUxuxP1b+BdXs6/pSVe+95CGiImfse1wg62LIuEmsuo5
3wMxjr+WVNtwMj0tIQdjb7rnIMJIg9h5UJKfP0Te3D+WsucdtXFEcsePEnUMta89n9jWmKNKAbLs
zNEACggD4jzgTV/XvQjPeZzmAppucAvTFnK4lZbcLV08daSt6Fyj5kFejuzLtQ21Fq431rBqDz96
ufHofI9X7ZxYKRjkmDOgEyBDvhnTlYYtBS9uJjZWOkj+mlKcg7fOMmXhXV5gZ74fjM0qSoLMkVNF
Kq2Aqm2QI+b5T0GgKAUOVxlOAlu8cuUlzg3ivJOssDYwl69m4AInVEE5OO3nHLLEBR0zdSTd745d
LHirmdujic9GzjjMpKCyxgTXSrEyXnQSPEDCZb3aJaUwN0N8Y5f4rHileu7kNBM9OnIQCY17qu+Q
o++fgCRe0iX9jVxilO2jxrygvPMITW6DvyiOePI+gz4Lop/jaL9fg4GkyI1QbNi4iNF91DaVTpHn
wDvo8FcoFHAM8ZbIASpE2RklS0DbG+K8xLIxkwZQ0ZK9d3QOb05PyE5EjtyjXwMORgGdNAfedbba
zyvV5bsp4YiaEbrtzcyR9m7s+EPYC7yWwWRpKx4e5VPGeNo29Wozo9rSAqESnVAcfoupjxtZKBW7
1U6NIycZM2qqnRa5y2enXHfK3E4a8BSFsTttYXiKbW3wUzQol1t71ci3hGIVBzjtIBL8PiEcZQWL
y/VMsTHtlQ/1iymPPKFx7U2zOBD7GWeHo8580Dy+HEv/dlEzVBJ6JkBjLGX7Dz8RK8Zq+WQBRIcW
A9iuQU8GadS5RIkm4G+XY+p2Hx3bncnY44KBXs3mkuWn2Le4uXWG0yZBnlQkMUdymDnIbFbMidUM
wFMsMgf3KXeJCyawqiRkxznNXVgUbGvL0KrjEmb6q2Ib+nCanx48tbOcQsDZVHdecRWOEVMksnFe
9fxiepcmGpGypwkBHzn60YbQOreU0NXRyjEiKI1YYRJQSznNimApTKnbjXGrNZbETldjOuybakPR
W1mzpYnk1ODeT2imtbC2YedShFB+Dr4nMw/0VFaFflNulTfzO00ipHacPZ1rx+MRmHLOnZ8GDR6n
ZcLKCvEUvHVBosH+bJk0Y97gXywy5z0e8PhGpDBBNrblAMACxIGnrDnioZJOObWJQwYbJpbZvpEN
RJsVvjDFIDYgFIgSoXG/mAaCQpOoKT50Fr3VfT2au83HgWUmOs11UedZbivtcSRoOaohwwxGJfHB
0qNnM8GgmF1vsHYAZhc4seRC68fJibLlOIxTnb53jFjqOcZizjWSHdyFHw0G/5RBgdjZDq6Fd4M/
koQkViHvbSPiWCOQyfOGcr7xIMF9HKOleo8y37fUiq0tLrX90cdZZxMqIjue4/mPBL2HTQjGZCPQ
MSq2UyNYwAuYOnT12JF0BqVwoOQpyVB0cF/kuP36WcsLbXwUss6sMRcHu45wN026hj73tFTnSPLl
V8LrHWfLrlmdc7Jfjgatore0AGt0NkTzQy4l+UJgLNfBYzPDVO+iALEs/WC/60zwfweHm0KkBCRw
jVlEwwmmRDDRalzj+oVWyrYrAdZ8THKX16Oqln930mGQhI/BFxXAGcGUWR1RriMudRM5TmVSui6N
MGJOMIo+2YiPBrB9OigXdBguZiFZqjLtaGXYitsDlUKxCYmOeQeQhztdTptJjIjiZ7DNTfG9Icdk
dwF+sAf0I87BycT3cWSs1k8HwwRD7/ZdWebGMG4gpjXBAmqJehrtMmNQnRlX6LmV+MsbbJ6DL+uj
u6LLhWIAzSemkzjUgcv+CReM2VolRKsVzYi7k2HfKW7KvCA4ApsV+xMOHfgAQb2NZXSJoSQcnBjI
wN28eO1ntOTnTTMQ9xSAtOvBuHZnMaRZq/EPgVEWQ9gSbYAtZ7v06MIw+e5Ngd0jrjKy4gajWOsX
nby0njKMrrkYDSqugsbpnYch8MtzDmzLcOw53yCGMKqzBiH/Q+m5aNpEPUBCu1idO3SbKNn5xied
Og9DEuYW2wbqIJwkTv2qgC7fXUrFGikQwHot1OdrtRrb46eU2berHwF9Z1SG0FI8JEUVRvtAD+6B
K6d3aMUun5Y0WC9TyK2fgDgUu54VQnTmtLMeQFYaimhQQUnXXmvdqJOPDOk0njJCieXoAmT7NrbC
f8zluH6HzjwhI7b0pNszvWDyKvfCaXv70jEGNaWxqjEieHijnxxsuq7Ou33XLN07HwDXNaZs0S7J
g+zPqh2SjwE5/rIdKzRrC+OLoyNfX0vRxp9SKyy+NZ3mm1DRwkIHrjB2OuvJWocG2+wYaRHEkpSc
gqd+1787PL/r8ASgz36pwOwehof/+H6Cvl8/VN//6z//5ExMh+cZfv3p7/zd3jHOIj5mowGlYkNU
oWb5d3vHcfiVyVP+11nk7xaPD6cFlPPfZm0G2f5Tad2zjZMbjDk7omVhuC3/SovHFIP+USyi7GX7
1AVpYDo0lIiqpkb2S8s8Hmcn8+Nuvh6rx6QvYVJ9/WU0/klb53mB/vUFXpTK1SLKql24QJQjIBTh
jiEfsuk6kyQmv6nKn8rezx4GNy26YWzhiM2+LiFqp3dKv/QcuvnIgxnoCNhXO0AWK3KLzv/S50sS
fYN3Eg3UMlq3t1bwHD45+TuqXl1SPVLNiLCaoJ2a2jI8i1ViFmA9fs8im4B5OSrMjbwLyt3rednL
PFbwW2x9QS+6ie90NxxyN/Pf9bAFb/KuwTJcIz9bD1uaLER+oWDOu1NgzT1ueEKC8SqrLi0+AlJJ
JgpOXk2VcMdNwJZFA8RFx3B03ym6vJ80fY2LMu5GpL7AqcwH9H9LUV2EOHzsfNiA15FT+PMXq4Gz
Aw+mAso7uAo3dEPqgQrXrhf5ACP64wzM16v3YkpiSb0FISc0FlFFU1l/dnr5/44av4ka0KcoX//f
beH/LqnUPPwaM57+xt8hw5V/kK1EAU0Huh2B6bk8hQyixx8IoEFnoUGK1NAv5o+h8we1ZT5ORdin
P2LaiD9Dhs+vfNqqxBlBHwBi3b8SMkx7+ZeYYW6HLBpuDRamPCeuD89jBp5/uqpG2/ue2mub/6A1
HAsbNihg7GE3DLmr72k6ZMOh1yx+smTt+98WjEDqS2RNcUg5tJZH0lSg+A89tZaxHacotCDI/EnZ
GP9pcvo2WPHYxoZ4slApmzpv2opy1GgJct7p3fdOGLYhKi023ONPdCc5xZcchGjTeFpmLrCo0faj
Mzwbss7fLCDrpdqiM4V3waGeciNNBz4xpqjyy4v8J/HOMX2KfwQhlLjAgxiZCv5hYSHs9Xx0ECJy
SGxW/3vbzxOZS5WEaYmhjSdEcSUToOHWdnGyuvrRBSrTd55puCqAn6PieWoHX/BPb9+S++qWQrgV
9DrgSMF7kq8ceEG6V02vkkdgOH5xhbBmUrxbvbGjoplaQTbDegszynLUtdpopEa/UIlGwaFtiocG
Ta8O0OSI5+U7mCq9ne7XOFnRWCoXXsV+QDtxvU9VEFvLPqCsFVyvK7446b6SXg8OFIr4iHbf2w/1
fOPyQptB9j2Ov4C60SyW7KrPNq60WOjbl/V3e6Zu+9EHvt3cVrgArzdvX+hFr5cLCeGzNQagRBm8
l+0zVE06uQZL/Ch4247Ytxy9PYxHbVb4IsLcez/jsGz8pgK/tIZt6yThdFtkfp3/ePtOXvSrzJ1g
ImC6VRGuA0Cfnj+yA+LZlksePE6obQbXPkKGA6IKlUWj9B3VE2Sq/tVBhigXEUroJdkho2Am1i/Z
geUkVtiUofhWjp1qYLHrFj8WxFXXWM+/uZZZF7+sG56OwOU52KQQ+ehfvXihyGuUBdBI93FxEoQZ
v7twQFMUdtqReQdw3AxxqQNDoH17WF/NJPxrfXqBsIvppNObeP6Q1Cp7xUmp/7bYEp1M1JHKaLqN
USpjdN++lPP6FYL0AbgV0EsmeL9sOeZN4xSotlaPPUpqeHGgo1R/Kt2BGIWLK0IW7ftFrrFdXTaZ
qgN7709psd7nfdi2YlOVBESOoKCa5QfsxuinokFpfBAKek2RPo6z51W/Q8e8ejF+5BhTPESU8fx5
RX6Gm4twr2vX32h3Ku4CdEyR/5gcbdHLaaoAcYIYqeThtx7rr1+M5K2AbrNJTl1c8Z6/mNjCUxjv
Xevr6lOW4QAe+hku62HUpriQOQINkBIFGq8IH+jMU5tGZUEpiUMrzeTpLqvWGb4/J/t1+IqxTy4P
ghOzvvApwVBGffvVsi5eTGBuMPRPy4R08nU72U/mVlWjar7iA0snY4MWxLDe9EgKMalWbSd6OpN9
2wfXlogzVlNfY71ngQdFjw4VMww59TcmYJX/AEDJyLD9USKEUOp42Og9BWBsSoku/jImwV99ImU8
bKcKAtWwmVA44+3UsCPYhvGdQ8VqQynXhGgLJD4XdMkhow9x2g7L51WbFGKDkhUinjucvwRBnjZ2
0OUH1+tQ4th06QyiGvGzvPoezLDInY1AGWu9YflL/6+a8tB6r1DY4B6BSkiAzw5GG3+hZNHmSKzA
Sljv10GE092kumC6Jf8u+SzmC0SQTUpxjnfmpoDJug1NqKzQ2xwLORZ6jDwjD9OgR45cFy3eoPY3
GPy4fDKAzs5HsiDsqwAziiUdPgzI97CZ6Q5VpGHbA4RPNPaqkktbaBLx8RXFEq4GP7wNrqnnZN3n
Lsr86Rh7U5ddlR4Vq7PZ6Zf6AvlkPb4blxFj3u0SgbPUO3w7HH0Bsyhls7TjweyZOARisYN2TTf0
KHcgN4ki0s8H8HNUOuZNHdoyyHc2YkEMqG/XTD/MAE0QK6vQtqo9TnRQy/YUAXSVb/sWyaO/v6Nr
6cXsRRaDmt4y5RoUfkS6+ozBKDLk3SAK4QTyDstAnil5GlX8fIAzUBpsRz4wzwMqTGBSR9DfTooB
YLUXHAXyH7qlNk2lWIcdj0egN9OlkQO7liiamkmDFVJe3daoj4ThAdE8M11aPHFYU1MtJbMmcWlF
6a1YECD6AXjIicPDkAxFJN5Z3pJhgFJhrNrixDpRbsNhAxRG/DEq7YAxwYKKNtk5RIiJWg8u3yZ3
y51F8DsNP9k8RC7pbF91Ip7qZN9Yyrz30J2IAnu10uVBmNSNzfxVtP74KYlEJ6Z3sofBk+8a3Xgs
BeqRET9ZyUBV2pBmBm4JmWdzoXnMzb3A/sChZQvZnCWoI6BVzU6sQeAdpyAS3F5eZZHJ2+IJotx1
D2TI/wvYPj9spdAht5V7OA+X226qGMFxmUeGc4WyyjeVpIDekUOWx/gglWemqEmtp7s2qvl356BO
iFhbTlvlmtSR2t3emzPWuVZ6NcEjpZH6kHdCmSXtSfOleIBjxkITgryRUnnriOkuxNSAUYC33fb6
OC12n1dXEwdivrBTkMRRKiQXM7MaCS817NpCro5/XCKUigGJ2Hcy9TM57ZzIC01kSkucPw6BbR2o
jSWtOAyFTjwbJwH4u7tkstv1xtd6YfpHPfrpSFaiHqtrEoW5QdzUh0uhYDoZ9/ZtEOcie984dEWg
PuejecN1NmnE9BEf7hFxyHobxN6GfiDs6O1S9r01XxRxH3KPsdXzbjoPly647L1T8zB1nOuk+QgJ
Nfbq6wZFV7jxgZ15KNgSiAk3+wFUvaZq2aJ4jQYTefuC7amLZvwxxn/UTziVF4TZ4Ns606hOTbDV
PLPMUfSAa6TSJU0Ro2xw6woRr5C9mTxIYJuZiOZU1x4KHZt5aY9LzxyKRdYVyQVqRyu/69xpVOB8
fEGo7DsgChScC95HvVnoNYzddT8HLiEX50n0w/c1mB72gkZXM98F1M1EwZHBZ+baGRLG08Ee2plP
coTp+N2gYhOXChsL9Q/0JkxGmELpIjy13kKh4WLACjK4nhhF1oLjDj0TauqUoPnL2++0fxHROvSO
Udmv3Dh2YiOX9hwK4e2BcMl2NOk2ZJevYoq9/T7ySrPJDsPYMR0XbJgbGjSR0sQHHaWW936xtaKu
TYjyvWPbgR9M9wB7gAbhoWBSLKPcpL9VUcdp5Oc5hKhvBmduOtHIM/REI/rXSZrPkGLGfF0RGI3w
m9h18VzHe89GHvgjHR0eHvnKkmhvALvccZijUjUdALKELOwcIRAmTwRhixH8Oa2rbDa/A4IhmLgr
skDcOToIJtz3FjRqqu3MSrEXoTI8GjLRxGZ9WknGysVMxA+Rc0sBbFy7QHfzXS8LNeCItzo6+EKr
G4qoXS3lnXRdifyaUl3WvQtq9CUPQTON7TfUUHD5VUmFpB4KpiFe6XWbdV8yYu56KMK6KR89aP0K
IQOE8R7m1Snn96tEa2kDb5j+F9XnuUVMlu4aEJbOo7cyHtBLiKZr1aEVY2ijduVc0ilGppeC1+Rg
MoA3HUF+ibo1ZxeelIfvBFKwJqVf1azpoYa6dOWmVZYePsM+GL2PQQluJtnSEC4guMnS1XGzaYGk
IFXR6DgZMIZgJyuRRijndd3JrFxtdYjdlR7KwuIYN8FQXAERctrDJMMEejQJ2npHkwa9/iyEJ/Gu
1/jLbYQ3uM5WYz+A5HiQDL3c0dox3isw1NQ28cvkSANvoEBmz+tFjBe4febMTuoeILo6NZLGYbmi
eRgL37ppi6byPo19h8wt1b4Q39e9bOxluVuGBdV8qx9q69azvH69H+hSwPxSQaA+rSH9ZvjNQxCq
9gyhQIAtqIGCctghSVMWZ3E20HZZ0UHD50HC/XZTtEHXHmMOp8qj+jFF62daYLEOuvsuaWyOCFuE
uCpuXNH71B6HuO58PJoK2y+DsxjYd3ANAMgqsD4OqEuW6fcUDhn+xNsmwuWw2cFr02uwD8QgsJxT
Lg+T3/zMvm0N5dG5pRPfgE6YEYdnW2orUbX+J2TM2tbbtfGsYhAeNqI4xVFPoU82FtszC0Yt2uSa
NBGgKZ7R35jMtiIJJCzuLjLpo2IDZzmkXmAiXOXbJsMEdYxaySGnFJnAZBd9O0cXa5dYpKQ4YKKZ
f+WnVc4uA/YtcdczHYZ852H0G5P90eYwJ4cQ9xnuVntTVcqzsauy4C949DW34rT0O+QZ0ENqDe3Y
+YRJv+/J7KMCqKV75rk+WfBsk7tZW/RLW2JZHmVm08AnNEahTlR0UPaTUwerOErPLUmJapdztnVe
jRWkmA15CbAPKKKVMgGxKl32aEDlHqkJSM+BAWrr0OycUTcv3KlK0pBrj9irNbRnPR984LYBN8qX
2XmDasWmh9jN/VMeNnGy8MKSj7i5I7mjOm57Rz3A1zT5qkTNYkW4ZVTB1xn5xIbuZx7Wl0haAKE/
DC3ad+Jd3YYmZYHtacYIrkkwOD8gZoDX3aE6MY0A7J2augFInHhhbKVNp7y6IoZrkyKdyj1BX5ld
6ucO5jkN41g0tqlYBHI2d++I2GIg2wRLtuZMZ4ie/8BamoElzFA5brdjb2EOcPx7JNaOJbQZW7RQ
qA/VKd/YVAPaGbvCqXUEcgYRR4Yss8kDbv1qif2/gPFSe3p6jWyYjnPP8W8c7qIuXnhikdcO72gE
XYb+YI20E4YI65zbsfw8FaGfF8e0DZJqPvdIR6c7FKJMFuusrSk+KYU+SXreYvzNd9kD/feZnro2
B/ko6JgsFfU6Z9lms63CYYfuKlkKhnQmm59wrFb+EX3VfopuEBJ1m+wyiEOb+0GM26wDIZTNo04F
SeZd2XtmiXRVZwpetPT4QDx5JlFzSo7GWeeYCSbiMevcs84NS/Ls5Gl3TacpYdMcm5lEdStESxYY
CBhtx2kIzHyMES4hs7YZgfwH3eaaH/hz82myErXezGUUsl06+ACwh6Up2sQUVIMxMcm8aM3dPi2P
YvB5L+U4N7xU1RP4qkuxUPv/MkVzQucYpH0Rsqo75kK5zbDrYJ15yjNzt6xdWV9VyCFgCJeUfeRA
uIX7LUhq50bzbkdrqrhWvSoewTZ6LBQr8PTNdxKA2XSbhDJTD5NCRgFToGJskaXnbOmJS292hqLG
Z8FlntFsNYfAvIUPfmfjL84L6T1JesnBk/c8aH/F8w48I72WUOplOltc0RUPU+osDEr8lPn0iT2R
a/RNpHjabMHSCSmKpxNxtNaSxGBJErTN0KfoBD8lnFnUHlCptXwT04ink23h5rsFEZlyHJlSlfTY
cQatGO8QzBbowFizw/hbqTSHbuDXJgsDr2EO+SEqK/xh0jbMj7iPE97aUFHQbXZLZK1ymym8kshR
pN+s94y6ibir03HmPe/CtoYcyvmB6RT4XJ7SXryaUAlaZQqObegvQ7qvw4Wpf3QiJ+WoUuDD8u1p
6dVTaVKr0qpoewPnbMq+2w3ThFQO0gezqR9ZsdBmSoZ2NNfvbfijdceArObE7UtrYCBnJzRLnNNy
0l4FQeEZkPqcJ2cx9i3jB0AKa38ejYtT4qDgcqZgY8PdJeEQOKAFfQjAJvI10hsUsSrvapOJmuYX
cWZ+OjWCMipYpV0+OQQpEv4x2PZUrtxyj2SnOQU+HSzKGC1ZagArkur4YnSBpsU/RCsnXm+KciY6
hySb2T+ndc0rzZzR3HpACBU4TtHhF8Meb0gDWGopjvDBVTOjEO0wAWvgNVqIwxZ9ltVoA2X9Smcg
FXXxIBpcKeReP0UOiZ0aY1g5hZmVb1eN/knNCFoNrC8aOiFkrBcFVtx/ga7Jcv66xIM5ZxrnjtTf
WZjflnLTj4rn/c0lX1bVKFPBefAhPniOG5E4Pa+q6bauI3sIhq9+MJvuzdPUKDFfZut6++leXwpV
RnJcYRpGtKZeVFZdkO60KkXzNfMQnSHzDDwBaHohWBO73r7WS5pL6FA6DiEGwXsUweuuVG87YK/L
QnxdRAWA/mJMK3Tltv7gpSzDVFWYHwNdbAgaI0jSniLKVHYRHheDy7mbKoTpbEiOvCb2PEXmn72P
WiXmiIB1YM+egBnBzE9v3/6roULZi0Y8bC7BcRx79edvZVExdJQ59B+GDCMmjA1gGxKH2Vw5Qr19
qVdzTlAYxqU9oBMEMPFlvZs0KnPRpm8fkLwQoz7GGgLCvbOGZokEcYIJ6G8e7mULxeHFYO3h+lwT
9UTjOPlrG0F1vYgS6vcPyKSZGDWAgl5vxozIfpu4IED1Lpbk+yQTmp+/YwRlq/dEu8o/f/vZXw4z
XVMfnqDpqrLcoM49v5MZwaBplon4Qk2CoyNYJqpUEebmRMC3r/RylF0fZAGNWDvkahTHXhSvcd/q
IuHkzheUhkLkNNrSHM2znJPacQLHyV779gWfAy1omkBDfOLC+3T4KB89fzQEUFaCiVZfVE2fKN0r
aPCEOYKi5r3GqisBFaYZ+C25DQuks/X+7Rsw6qzPOjikWuCbbeEjUBXy6O7zO+CUmJZOG9Zf4NTo
pN7Ty1qLPVWPVOZnT2nLpFKTGsNqNvH7Z1Hcws+X40UVIDycns9Pg1PlvinxUPrXrOIG6AqnhRWP
TbaEvpihAuwiMVjRvMmcYiBah7NvNssJShViNmlss/BBHtNDz3dDOFI8cma1YK2Hrlyd7yOSeXdA
dWHC9m3XFJbJrfoJKy4NKBe6AmXkrDPbedBm5DZhj2QGezGMNG4rfCrQ96T2RM2icE3SlAMrMdur
65hkOc6xGqdq0ycz4x8luaIy6U4LwE2s+grKsm8P/6sJF0L3sgMfc1YE3V5N7ZGTRYpItP7cpJ0g
ZwVibY5Ach1MBvCzZP32Jc1q+bVlZ0KtPPVoIJ3Bj3wxx2mUaQQpovmzTAJTYxwzGRRXSJy7hXVt
9zhqwb4qcadrD4uDPStF2BIe1e8aRS+fXKAxahM5jaoia+7U/v6lS1kj2DHzLtPPRUP5811WqaH6
5Bazqy7dfvgNH/blJBckZ4Z86wV4e0XeS+ptgHZslrZ9/2VCzm299/PQTIs8b01m9fbwGqDZr+PL
t8PwhXcbhHTeECB+kR0kuGKVWDW5n2oQsNEupnw5YF5CGZWTbpbP7A4bGt4V/wkp2DAvFwMr5rDm
g8c2xkiUYDjymP59OyMmQx1h9UyiniWcUNKQIAAcKk9NWWuxTBkgQhCURThFgSkTFxXdkbvJcgQP
ZxU+e1GSWKZT5Ezw/ThVOXCtu3Nk7DNdHmq8Jb2rtwfhxXgzBuhbCJt16qGE8Kpj6vvJIKsAyOZY
5WZnjhtaFZihzQ0n57cvZUB1z8ebAOajCktMYFt8pQMwNy01VceL7yKvOV1rREHx2ogEm62JUE8I
euq9l4B0GAW850yV9OdPasJDKOOAYDO4vheaeiZnwZZI51aQ8eZzq8hHa73sWap4F2dtVcxn0Jk4
MO3R6uF4nEE14Vjys/FHt8g0kSxIPqydNbJXfjc1lXnhq59zFSTrSIfDp9LE5FABRdbeT82bzB2y
lnkTTgT+ZjeozBSWf7bQWJHM3ZyeB/teHFPlEBvt4FXQ/Ga/jZ6/PqynoXm6ttHf9dkLX7F6O54A
YHsbfysnEf6VKxTqDy7t0WNQRK1HjT8dDgiSyAuNa1y8a724Plbocd5PENomjBzHmqZpIjbS0lG/
CdKh+xRzfu1vANxO6TaNJveIceaHilbbt6n1enwYFdyOLb2c4D06T81FClb2ih0pNQbE6VTsLNTy
/lzpI0+IISKmAjdG2h6sSb+4t1Zr4HBQLum87aW68diV4OjBJbkKtZowztHdnp54eZ/SwwfB7dIl
yI1eApvITAtvcMovoCZ81O9OwP61s52daFV457I/P7QpFpGbWAUpJYyk788wqUFSNxTjfSZECg7K
trwabwIfUPYooUJZrfoYeH1PWhSPx3wZ8wNtAt2i1EpzebvMMkNxzaumd0hT7YdZThRs0jz/c4wC
CLdRPBa4Y6jmbsXkZUf6aaVU+yxvi976B2/Q9ldXD/0XB2nbT+noo8q5BNVFEfbZHquJ7Df85OfB
mglBW5lg5pMqeC6JwouY1lD+CTscth55X7B/3Lgu9kHZoCccKDv49PaKfr6gny4GbR9AFl7mkks+
z0jQASK1U7J+RBK0AiO02HdOTX0VdbfiavKEMQdJmuoDLUKMMN6+9quZf3pMsDq0bAjiL3Fgo9/L
pvBU9dhhVwpZvETr9FAJ3Cd+s02cvukf2/DpKQHJg89BP4UN+eUhcsH71J3Ayjw6M57f5B9sF5uG
Aw+afGkZ3tZuFd9mPUZCSMb7st2JCa/EM2TVAzQ5BmBfgPWC9ypQ8l1tdeEn9lvsmqkrDsjbk7y4
Q11B9RpQSIEEX/+oRljsNeXZD5Or3T9lzjl14zSOjTxgkbwXFQSNjRVWAdWbgl6cM0sKa0rqR7yc
BloJozo4iW8/2MsAaYH395tc6AUIjyExaQBpEOOCwK77MiVwLDT+vEivj95oBj/NRHommrw8Luvy
UOOV8VlYctmNbkLTowPhf/TQNax3b08B30zmZ28GDR5zqgMMCHAMbZnn888p4or2QRo+JiONA8pp
KGIvEYjwXU+XZEAqE/3BsBogjKE+WtHtaapjQ93qCkr3NGzKMLHer07iHcWqKZypWH6pcHvxt6qw
rjJdh5da6LNaVOKOGmj5vrF4aRiWYH6zXYeFtguGjvE2bKURh+PwfcA+5ocO8uxahFA8CirFxyxp
2vd4epUDTKd+xI8mHT/Zvlt8sOqIDSJYnPkg3GHG/Udlyd1cyjTfph18zQlDM4kIYEILAI5uTiOE
PfGj51vRZZZq70+Hqjbai0WBNdbbg2vG7uXYelQXQjYpcLIvtTlGSsK89zCGguf51xa0//s2wwN5
B6/WvnZmoxT59hVfSKEwq0KOWaBuwSPBmQGu9uJ12m6pKrbO73mbe+8om1kVgtDauqBQiUebzVra
CfQDHlthl/cYoA2XWSbtD9YkxeHtewleTy1STcKnG7lGwOclGFDNld9HSV1/TxYaDJzbm/hLg1z5
tMMfF3499txUOKrG0K59aoW7PA38YwocdkedREq4xBaaPKoJwr+yoZxM6ZcSem316RWGhf2xE2i2
B2OanCfYL3gbKDIuDtiQq0++ENW4UejIbSP4U+2ZxbAc8mKwrmTgGOOIOUQduU/1jV5mtrMchtgh
QeYUYrKTFZcVbV4ySlFNyabsyhpICRaf+4mm570/cTQlF+k/Di5G1mlVCgUbDrgMM5F20Tag6ncj
ZFbTcgVRh/nnQl9pCMoy2cLkaa/mVvZw8TI00beMX+NAAw1ndWZDC/oTk8/srxHZ1B9e5maUehCe
+F3h63X8YaagD0Tu7qAq+aquJ1w6ocUyF98RnLLDjZxl/hWUh6ZryCvjTBU+rr3xSa6tr3rKZ1iE
wdRW/48JizQeabMAuYoa2IsJC1Kqr/o1LL/HVaBHTEd5IcE6puVlVgYDHjuTvMOMcDzoII33rYyX
z2mkppZ5AhXr7Rn7okB3Wj1Yu1FbJnQYJxf3+epZq3GeGpif35PQDj52gdPfIvNh7UIKuxfsi+P1
WOIu33p1dV4uwkGCNGQjC8thucmQ7wCQXM8TBomj+AFyvvM3Eezbj7+5y1cpQxiAd4UU44KZ5lD5
YsiQQtGV7LzxO1XvLvlEZuH3OGl7ejPCor52g6mgp9SvQbSLlN/8SGG2FZsVU+j5DL3y/t6XZXJp
h3PxyUVblw4JuwAcPVUy3EkebvFbRYvidNf/5lnc6RaO1cMjFKtd1nNI+TY8Y02IwBQd/m+ixfFh
fsiyf/JX/mZa+N4fGIGAPSYjJTMNmJR/k7MC2xiPsGo47Pt8BBrET3aW6/5BbsFWANwTXVP8A/+X
auFEf0AAAFEMTjukvi7/NQG+57ORxEEgoykNCBZtOsSRTDb9S2mDkke55nTPP/Z926KLs1a9BqLE
fW7XEtmM1kNjJs1K9a0NUelI08K6dSViuLWHKBi+lRGuGP2CHrzN+XNnBc52gPOz95cJbVTb5nsC
C2X5DWIm2U2uwP1vrBZdgiZdisNIerVvAc5euhbJOiYUM+yLQp81ri5u11ysR5mE6Jg41vjdOCOB
9fJm7721ZOn7pS6zEk78MD8AHdMPgOTwEkUMPXS2KawOzCIKtR7C0oYHqa326+im+QNFcH1jFZhg
I4KhP2u1KiSM/oe7c+lOG+nW8F/J+uawdEXS4HwDMDZ2fIndSZyMWNgmSCDQHQn9+vOUJNJIjt19
UhloHXUPcnEKVbFrX9/9bmKGiX4o0+U+XqljLYRnY0U6/X7lju7pPfWgofET7UumF+XmH3y4Kkb4
28+ovoLRyGYUIrkHSHBs0Q1z8hVsSZisB/Nk9FcZ684lWA5zSoc/LdzA8LjIusaY6LGnbZ1PmB7t
ekcbjDcOR3ZgMo8COuvSxbARFgWXTpntb8q56d5q9C6/YAcHj+BAkgdXWF6YUtc3mZlCRWO7qf/V
95nCunLjELoBPbiz7fgL/CnmDA7fa2uVa581V7uwmKK8jkbR08kl+VTv7pS51+lknhhULnLkVG9s
BUJcikXtTYekR1ZzhXGzRrCdf1fFt78Cu/6NggLcLGTnwWTp8SUZznRqMJlBo9WO3tlEX5c34GaV
p3CjcgyOmRd3KypwVzkD1v+aH/hVhEpdApBRP64GWn7nwrB4ra+i4pNpz7+SCtAuHM/zv1Ky3E9G
tF/PvF3O3NNBPLjY7PXR2SFgGnWpbJFpHbrwj0qpv+xG2XUOTe+MPiBzdrBj7IYxp1WogBq5MHNt
qoSOCw3ydz90KB8aQf7MRC8GPDBQ4TkEV3oJ8IlBXSk8FXN42Wjnz84B+RYPXMrNrbWnT86Hm2e2
0V+YLrmO8bHjEWz56xL8nLHaMqnALrIzz6OuFFhr54JxfQROXmafWTvYI6i0jkgr7Lz1zdbVo2vg
EdrjId2FS9uPtvT95DH0Aww4iAhRLJVCZJLMnCL0PpKCVm7mgqzC3qn7G5qs2ZymZxBCRG65ZhKg
u2Zkt7HSHuhYKO6SVOVAAaadk0wqZ6AauZuDTQmJZ548Gm4SPTlEadcGFf6JsiqKf0iQmm2dRYrH
Jn8m8pWChpTAW2/LDo2M8/lqbw0e3FQp71OHDM6A2txXPEGAulbmTEjmIztxUD7nml1OkjQJmcud
H9yXNUPSbsORNr9ixkH0aDEk9ww2FeUissNvsGVtzqJstP2yjVhls4f9gTH0TMX1+e6vgzldZEq6
KqeJuSqmUBdpD4USMzCcxI3DzKTB4Qa6LeBhwPvOQe5oQqEGm6vYDFN1aqYDbeopWcSaxb64jTdB
eV+JbbiOKN3TjnkTR6Z6rYbBnH5vW/lmD7YJ0a+aPEIBGd16iUfzNdMa8Kt1Bno8MbT0IgogAZ8A
JWcGMziw0YVxKBkYvLFd+85WwF5P37+6nWYvcfx0wNq4WRS6TRLI4mqf6Ks8UpPBqoznD1ocjqCG
hv9zfIijwV/r0mEH6loDihslg8/rg4enbhahIBWPd25xYZMoO4DCKzgZzY/mVzZ0U4vNfhTTQhvl
TK0K1Xj+PTboox8TDKmXkZcN/iGy+dUGDGFe8Zyxy9TR2hvYlZuEGZkr68EflekUj7+4jcLV6jwC
FB7DYYyeoWEZfQHhtjfeueZgOqIstIAuwPyo5qP5D+6ejmI+BAu9sNTrEcCtKzB5GcwcDLf+DLES
SRiXceh27Ye9zUndzm5Vh0//JbVo4lJBtt5593zLOK7SyM2HIDNNyAKTZP4DaZ7bM6ASPkVWr7xZ
F0lx51v73UUKLRmjNnc7BhiE3v4q2NreJHe0+NI38/gysKLBZ/BUzoWTGynQsyjb3ZV2QglaY//5
FjDmOE3y5Ac4FVjHHM94SuZ5dqmUJcPFNxGUF5mRb3YX1t6KJ+HaLJktG6OGsmz+qNHvNxvYA/uK
OpcGRNQanfuJvjoPfbf4zugx5hXl+/mld3DjabmzdvYk1bRiSdISfaVtjcF+koSaOi31kM6aYAP4
EQYqABTRWN+E4aVv7OffdxZXHZ8ASg9x9Wg4Xr3EzMXYT8GW8Hrw5FyVRaw90MxDhLJd63vmwUTu
i8JwkXNmSM+/I3n7peFvhQYRR7O25leZtytvDEWQ4xpbNF/oxcr4QCIMDJJWwscfjbxv1nb9zFAz
SK5WbgFZvpZMYkj+JgPD167pOklgBfSLW0JKbMn7txAnESn9221AEmhkw2eAjt6s3MGO24CuBhdF
6eCBmmhqTQ4KF2xc6WaaUKMLhriQK4FliklVcN+d44qFi5GWlvclM9g309U2uXTJxdGQv/avIs9P
ciZqKR6ELIO1t2Wg6u48jTbiukJE/nQg+fBFNKw9abmxX2aeZQzOaGncWmeJa8P4Q1bGv9nTzDEl
jj4gB8YOXhdf9+f+ua9CljdmRlg2s1eD4uxQhtZlYWy/MFSR6SuQxB38yUADrhiNBvdkWQ/5WZIp
2QvwbVQkc1VII0TBrFBL5oBxa2eW7wmXU3yvYe6lj0mxmZmDzf5wVsBLBTPa4VENGX+uMwppzPu4
YMPWXAg4TxDWtZYwGdi2rWdyMLA1gU++CtS1MisdAI3jEXjDizICPHyjFXPDmYTZxv2KHfC+JoM1
AxxKal024f92/cgwaQdMFD2pqxn0GUox2epog3ECvutlAMvCw2CfCwcH/psrBTL+iwFNRWcxE3Mh
+XGzdJoW7lZhuxtUnk+LgUIbUsyv5yn9NeODq5XziQ0u1mDkpbr7vAK1fDlXDKxOqa71J5dWr8Nk
pY7CzcdBmgr3xzncQzQTDKblKlKetn6AXk2jrX12QLMrk8GuVK9XZs6oewTBJpUCDxiAIBc2RVXX
v6nwBzIBUMnKe8DfoKtVuIgfYnzLWSr4QMYJHSQ/4De0wWmVA1ijGLYN/HGuChr4Mp8a+71Du8aI
piKG8FjjPIZsbwxRox7AYxMzicvcDMZmOFfOGHPn/7Cs/CENIkHmj9s6H+fg0+mk3mxvLaalf9K2
Vj7BGDBLPGHKxX11kf7fRLbNRgQtyLRiBbnPlvHhYZmQZ02OYyXF31ZDMj4Hv/dD7y/U8JHUsfJz
kO1S8QbQPu1OA19N4DVakXL1StX7vreCD+QozV4Iw5mpaQp0B9XD/3zwgx1VgerPBw6E9OC7oN0w
oFDiqWPyk7N5a/fvb6w+xvd/pvXqbycKFAVT/G9231niZPfa0KLji0icQFA8LHh6CPZoSNSE9iO1
VT+nkv6eCLy/wT93CPTHYIXkDkGMHsATgCLs5yZPD4FhrfBDAOOD/LB6cJD4wB5JAp23mqwoQMFj
OyNyjLUg0LnSFgXLGpK4sR2L7s7qIUTq1ylACFG/U+3a/pTO19rgzftgqENTFHOBTNTH0D0E7ote
zevtnwyAjyIskroJyADxLak+bHL1kDls3QSD2cSgHRW1FgGn1r49ugmqY9TfzO/LgG4Mq+I6Ne56
l5zq6SGoEFyhM0Emwq4gnlr/9OgQdIJM2Zug20PsAvwqR1Ho3ARbGY6AwCItjajU+qdHp8D4qfqb
kRIFVD5gdrgijjrvVBQciIt0WGhISVSSoPRQK4xEEVlOK1jQMwFXs9EN9dO5EIqCgRRpsaNa6Jtl
0BRYi2RPQRtSHSE4I4dcPZ0LAVUVfCv4Snathft0E+iLQJNLCQF+MqVDAEeN9XcoD51eBTxFgNrg
QagfVU/vTAM5C95Z7hCsoWYaOElq4y53ZIB2DbSiJYrjzVXo202gbP6K+vGNkOltJ0kTZI2U797Q
ikA4hjQkUGIhYVQ9fTsFsCViLI6cLNhDoNLUS3GIf6UPHHuog5TAeDS2o3dqgalg3Trz/1UU8BKw
j6YpBvf96hBURcxuswAK9s49gLMK+JGsCAChha0U7sGWMiRWEhgZBzh9fQF6pwx1yr/SfgHRAB4B
dGpHm9A+BdshWAJPYNIJWD29kwFaK0RpXEoINHtIMhyqWb1rEXEObdjKIH7r6fYpSElvn2gJGjN6
4Yw6GOpmkGheGQI4Ik4QIANOuk9+EUpL9hLoGnESGQHR5Vg9HZfA1nGeQYjBKdpTKVAp7Uk7xwbG
DoCfdvR7CD9PvUNVRVegB8B29i9EUukuk1QCBgqfnBGTPptkMQfa2r+CY8gUD7p+emcKQFBKZwtE
4ojv3sATqA1e5/vHFPAxTCFlLmj99E0X0MAreIelTIHIHuL76yD167veSZ9RUoBCEZfxmGTt3V0Q
sH7pJKI2BEFIz+axcNK5C45OxYVyigrPcvX0r7Ai+hMlZUEnBqJ9BbBl9yqYBMrEDKRU+uobmnQm
Sm7fYD4ATUr81/n24foGwwPRLy5B9fTvDjh4bJLb15lnINhSmf5T77LjGzoqxRZBI2E3+rJ3VgHo
sGi/kNKH4g6odJYA069velcWyDETPoMBbqLHHsoC5U/JU2B8OT2nWP+TRMCpbzByhtCq005BW2n1
9E4WICVXZBUCfjI9s4JCobkQnRuBh0A9BY4Q+pv6aRV4N2nbKPIlwiyYnd1bo6FFd4ZDo2N9PLUC
6lGsRNuhKltTwihAY4OXSKW2erqVNQoJtBgQSjWqp0f7h6pbTESX0ofs3xY9VGSM6v2/dg0oLpBj
F5l28fTOM+LbEbB6uVPQh3DIYBiPNfauVRA1eNAYVXOCUAW16umVLMAyJXsKI6xC1drc5AU6eQPH
GNJeq5Of6uH2seqS20cRwthE2RQSkOphwVOjKCqrFtwYRIz9vQpisJTUVaCoBiEHhRKuVfV0FAK0
ZlhFk5Ki6Fnh6V0KjRTiqH6p36+yG9STdIDlAmZWPV2FYA5xDADoHQEZPVSLUAHJygKVEnpLrJ+y
0DGOFikU+KfogGiSC/07BTocpJ1loATgKVCNTVWtIws2biQodEbG/B1YcQX7ZByMqjtITi8gC9Dx
kkSpL0QXi+cQWJFTZ1Je40jVmasenQKNUvJALBVYiSCkokxTPV0TifZEZxBBNuDU2j/t0SnQLCOv
HXW0I62JFGtrG9EJHeBVpNrOGTU42D5tX2CLJdUiOVV6kakiNn6AgHieOgrAbkzR0SkAedXTy8hJ
Vi3qCAGUqlTamqvQVYsCvEuJCWxifQq9Mw4wvWnS7pIJGp27Tk613mVHFsAgiXllJsR5tcLonetM
Ikirv5rfd5eE0wgOjQipsQ4d17nCp1rkFrVR/6TAhKBXViMAR0TbwQn5RhahUogihd/EFvUH/iu9
+C9+6GcDzAQKgpeq9cVbJr/qkHnrB46tEa//vun7uHz5n/+IzpbWD4pOmPqzl1VPjvj9f1sYrcoL
OvnLo1dUfU7zz5sNvv7o1mcdd3X8w5m3jBfxswuvOH0zh+Y161nBjP18WmwXp1056Cj0099v8ors
4qdz9A8L/3qe6M/t/+a6sQchTfuFK9S49AvHG4b0LJLj1sXXWIOQZVeeLHzvRxDvvNZb14BG6bUD
P4gXL8HpW9fIMPmVof15Tr3nLG0tXrVpyC5+tvShQYmXpyvXvUDSKzecLB+CHx+YlJxtn9rHXgPH
ZD/lnFP3XlrfZ4NGkl35YhnEq/Yr4yMKoIvsym8Tz0heycuXhdsSwAaTIvvCl77v7QKvfSNruIP0
0rsXb9HRIjXMWnrlIG+LRV2Tl13242vdVKNgpRdmgex5czjKV6X26gq67NLXQQa/RPeY6/qs7No3
C2/X0h6kW0WtT37d+OAvdi/HlSpjXpeO5JdOksWzmyXLNG3JdNPfIL2+9wxX+qLdYVvXPeSXxhYk
QdqSbI2aEs6r/NpJ4vF/GHrHxapDr6uWf2L1IIu7S/+RFw92aUe4tRqMJvvSt8unuDuNvUE4yS+9
X7TtFlk/kQmXXzj/MFtsw8T12ma9KTr9ifWvlnGybGkqEtiibfJPLH6zLLznlhlrALZ/YvHvQbw5
vmYl3XXiXXppiKXcD5NFHGAp25eTSq16/MS6Db8VbZxEce958bfVB5wtNt27T5PiH3BJ7lyvfeJ1
Dlr2WO42Ph5JO6qB2lnQPkkvHS9XXRKDKksou/Cn5W4Hacl+0QkTmuZw2eUf3OBl+eEyeWXb6iSf
7PJ/BdkbgiiQB3/ALtcf8FoQG2CD7Pt/5vSX8JW3XIom6SW/dtGOKpvsuuy6X9KFexRooVOa7JTs
sl+X8RbL1lq5hhRKr+wR2XTEuwGqyS79uMDuMI65fTUpNIl8lfTiyyT98PVXL193akuv7yXPAeMj
W55b0+IjvfYhgKh0dTyESk7qJsL3V/5Vpulnoe51/unICPKrf9ZOromfePaXi/i//wsAAP//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plotSurface>
          <cx:spPr>
            <a:ln>
              <a:solidFill>
                <a:srgbClr val="002060"/>
              </a:solidFill>
            </a:ln>
            <a:effectLst>
              <a:glow rad="1117600">
                <a:srgbClr val="002060">
                  <a:alpha val="40000"/>
                </a:srgbClr>
              </a:glow>
              <a:outerShdw blurRad="50800" dist="38100" dir="4800000" algn="t" rotWithShape="0">
                <a:srgbClr val="FFFF00">
                  <a:alpha val="40000"/>
                </a:srgbClr>
              </a:outerShdw>
              <a:softEdge rad="12700"/>
            </a:effectLst>
          </cx:spPr>
        </cx:plotSurface>
        <cx:series layoutId="waterfall" uniqueId="{694421E2-257A-4186-AFA3-9453C0DF2465}">
          <cx:tx>
            <cx:txData>
              <cx:f>_xlchart.v1.8</cx:f>
              <cx:v>profit</cx:v>
            </cx:txData>
          </cx:tx>
          <cx:spPr>
            <a:gradFill flip="none" rotWithShape="1">
              <a:gsLst>
                <a:gs pos="71121">
                  <a:srgbClr val="30579A"/>
                </a:gs>
                <a:gs pos="95000">
                  <a:schemeClr val="accent5">
                    <a:lumMod val="84000"/>
                    <a:alpha val="82000"/>
                  </a:schemeClr>
                </a:gs>
                <a:gs pos="1000">
                  <a:srgbClr val="E11FB3"/>
                </a:gs>
                <a:gs pos="69000">
                  <a:schemeClr val="accent5">
                    <a:lumMod val="75000"/>
                  </a:schemeClr>
                </a:gs>
              </a:gsLst>
              <a:path path="circle">
                <a:fillToRect l="100000" b="100000"/>
              </a:path>
              <a:tileRect t="-100000" r="-100000"/>
            </a:gradFill>
            <a:ln w="22225">
              <a:solidFill>
                <a:schemeClr val="bg2"/>
              </a:solidFill>
            </a:ln>
          </cx:spPr>
          <cx:dataLabels pos="outEnd">
            <cx:txPr>
              <a:bodyPr spcFirstLastPara="1" vertOverflow="ellipsis" horzOverflow="overflow" wrap="square" lIns="0" tIns="0" rIns="0" bIns="0" anchor="ctr" anchorCtr="1"/>
              <a:lstStyle/>
              <a:p>
                <a:pPr algn="ctr" rtl="0">
                  <a:defRPr sz="1050" b="1">
                    <a:solidFill>
                      <a:schemeClr val="tx2">
                        <a:lumMod val="95000"/>
                        <a:lumOff val="5000"/>
                      </a:schemeClr>
                    </a:solidFill>
                  </a:defRPr>
                </a:pPr>
                <a:endParaRPr lang="en-US" sz="1050" b="1" i="0" u="none" strike="noStrike" baseline="0">
                  <a:solidFill>
                    <a:schemeClr val="tx2">
                      <a:lumMod val="95000"/>
                      <a:lumOff val="5000"/>
                    </a:schemeClr>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sz="1100" b="1">
                <a:solidFill>
                  <a:sysClr val="windowText" lastClr="000000"/>
                </a:solidFill>
                <a:latin typeface="Bookman Old Style" panose="02050604050505020204" pitchFamily="18" charset="0"/>
                <a:ea typeface="Bookman Old Style" panose="02050604050505020204" pitchFamily="18" charset="0"/>
                <a:cs typeface="Bookman Old Style" panose="02050604050505020204" pitchFamily="18" charset="0"/>
              </a:defRPr>
            </a:pPr>
            <a:endParaRPr lang="en-US" sz="1100" b="1" i="0" u="none" strike="noStrike" baseline="0">
              <a:solidFill>
                <a:sysClr val="windowText" lastClr="000000"/>
              </a:solidFill>
              <a:latin typeface="Bookman Old Style" panose="02050604050505020204" pitchFamily="18" charset="0"/>
              <a:ea typeface="Calibri"/>
              <a:cs typeface="Calibri"/>
            </a:endParaRPr>
          </a:p>
        </cx:txPr>
      </cx:axis>
      <cx:axis id="1">
        <cx:valScaling/>
        <cx:tickLabels/>
        <cx:numFmt formatCode="$0,&quot;k&quot;" sourceLinked="0"/>
        <cx:txPr>
          <a:bodyPr spcFirstLastPara="1" vertOverflow="ellipsis" horzOverflow="overflow" wrap="square" lIns="0" tIns="0" rIns="0" bIns="0" anchor="ctr" anchorCtr="1"/>
          <a:lstStyle/>
          <a:p>
            <a:pPr algn="ctr" rtl="0">
              <a:defRPr sz="1050" b="1">
                <a:solidFill>
                  <a:sysClr val="windowText" lastClr="000000"/>
                </a:solidFill>
              </a:defRPr>
            </a:pPr>
            <a:endParaRPr lang="en-US" sz="1050" b="1" i="0" u="none" strike="noStrike" baseline="0">
              <a:solidFill>
                <a:sysClr val="windowText" lastClr="000000"/>
              </a:solidFill>
              <a:latin typeface="Calibri"/>
              <a:ea typeface="Calibri"/>
              <a:cs typeface="Calibri"/>
            </a:endParaRPr>
          </a:p>
        </cx:txPr>
      </cx:axis>
    </cx:plotArea>
    <cx:legend pos="t" align="ctr" overlay="0">
      <cx:txPr>
        <a:bodyPr spcFirstLastPara="1" vertOverflow="ellipsis" horzOverflow="overflow" wrap="square" lIns="0" tIns="0" rIns="0" bIns="0" anchor="ctr" anchorCtr="1"/>
        <a:lstStyle/>
        <a:p>
          <a:pPr algn="ctr" rtl="0">
            <a:defRPr sz="1400" b="1">
              <a:solidFill>
                <a:schemeClr val="bg1"/>
              </a:solidFill>
            </a:defRPr>
          </a:pPr>
          <a:endParaRPr lang="en-US" sz="1400" b="1" i="0" u="none" strike="noStrike" baseline="0">
            <a:solidFill>
              <a:schemeClr val="bg1"/>
            </a:solidFill>
            <a:latin typeface="Calibri"/>
            <a:ea typeface="Calibri"/>
            <a:cs typeface="Calibri"/>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plotSurface>
          <cx:spPr>
            <a:effectLst>
              <a:glow rad="762000">
                <a:srgbClr val="E11FB3"/>
              </a:glow>
              <a:outerShdw blurRad="50800" dist="38100" dir="2700000" algn="tl" rotWithShape="0">
                <a:srgbClr val="E11FB3">
                  <a:alpha val="40000"/>
                </a:srgbClr>
              </a:outerShdw>
              <a:softEdge rad="12700"/>
            </a:effectLst>
          </cx:spPr>
        </cx:plotSurface>
        <cx:series layoutId="regionMap" uniqueId="{56DEF687-FEF5-4F05-830E-47930D5573B9}">
          <cx:tx>
            <cx:txData>
              <cx:f>_xlchart.v5.12</cx:f>
              <cx:v>sales</cx:v>
            </cx:txData>
          </cx:tx>
          <cx:spPr>
            <a:solidFill>
              <a:srgbClr val="6F1B4B"/>
            </a:solidFill>
          </cx:spPr>
          <cx:dataId val="0"/>
          <cx:layoutPr>
            <cx:geography cultureLanguage="en-US" cultureRegion="IN" attribution="Powered by Bing">
              <cx:geoCache provider="{E9337A44-BEBE-4D9F-B70C-5C5E7DAFC167}">
                <cx:binary>1H1bV+M4Fu5fqVXPx7RkybI1a3rWajsJAQqopm7d9eKVAtp3y5bv/vXnMwlV4EoBc4bzELpnaOIo
2tKnfd/a+fd1/6/r9Haj3/RZmlf/uu5/fxvWdfGv336rrsPbbFMdZdG1VpX6pz66Vtlv6p9/ouvb
3270povy4DeTUP7bdbjR9W3/9j//xqcFt+qdut7Ukcr/bG71cHVbNWldPfFs76M3m5ssyhdRVevo
uqa/v724/aY3VbJ5++Y2r6N6+DgUt7+/ffSut29+m3/WT/O+SUFa3dxgLKdHlmlTZtuC3P2Yb9+k
Kg92jw0pjxxKbFNKZ/vcup/7YpNh/EsouqNnc3Ojb6sKS7r7/XDkI/rxYPn2zbVq8nratwBb+Pvb
T3lU3968+VBv6tvq7ZuoUt72DZ6aFvHpw92qf3u88//59+wF7MPslQfgzDftuUc/YeOpPL+9rqPr
pr7foteBx7aoxZi13X76GB7bPLKZYzrUnOHyQmr2Q/No8Awd7+OBopMqvblRrwcNc47AFJZFuLkX
GkqsI4vbDhPsftIty3jqeVJ+hcv9yDkolwcJyh/p5tsme0VpxsAOQnBTELnFBFv/UJo54sjhhDGT
QKDd/TyG5gUE7Ufm+8AZMH+8O0hgzjZ5tYGgfS0tA17hDocWse29vCKdI+YQ6hBmbWGx7+fesszz
9OyH5X7cDJUz6IsD1DB/6GhU+WuyCz8yJTOhPvj3bX/ILpTSI7CTJYW1tQ6gfbZHYgvLCwjaj8v3
gTNg/vh6kMDcW2hv1D9vIN2b7Fv0mihB0RAoEsr4Y2lm20eEClMK5mzhw/OH8Py3ZO3Hav+nzIBb
eAcB3NNM/1DaPXrnf2lTM3lkQZLZxBKPAYMxDSHHGON8Kwbx/CFgMzP31/TsR2o2/NESDsOG/kMn
r615+BGYA4qF7jSLM4PEPOJMUsuy9vs3L6FoPxo/Rs545Y+rg+CVR1TD9zyPqmr6tyii+1P7v/s3
k8FmEsd2duhI+RgeRx5B95iwsXdG9oxjXkjUfoQeDX60XKz2ME0Eb5NG/yidv6r+sY9Miwsh6c6o
hhXw2EoASNRGFIHTrR66Px87f+dFNO2H6OF6Zgh5fxwkG72/zfNqSNvNq2LECcQcINoJMUJmGMFU
cJjjTPb3FiKIwYea56VU7Ufp8egZTu8PE6fFbbrpNvr2fp9eQdZB+0PUCfPeyZnJOts64sIRnNGd
OTcL6byEov34/Bg5w2ZxmKG2FcIg0c3m9aAxnSNLWhY12QwTB+aBYzNuOux7QOEh37yAkv2QfB84
Q2R1mAGDyzB6xdAapBmHSca43IUL2GONA1Qgx5jlmDuFA9QeovIcNfsh2Y6a4XG5Pkgtc3yrdPCq
RoB5JDgCzVzSvREchx1xzpnNyU4FAbKHkLyAoP2ofB84A+b4MNXKyc0mfE1O4QicSeRn7k2vmXtD
KYcBLZntkJk2eZaQ/XDshs3AOFkcJJecpGmUq6i6P6r/u46H5KLAgiMt8N3Oemgrw5+h3BEQXfcO
z/3cW1v5JRT9Apjva5ljc5ga5eK2e/O30sn9/rwCNuaRZNLkU/j/7memVWB/wdNE0OY+GjrzNV9C
0X5sfoycYXPx92HyTX4TbV41EC2P4F1KW+645qcwgDhCkNohQu7SoLNI58nzBO1H5vvAGTAnF4cJ
jOpe0Srm5hGxubDs+3DljGEkQ5yTEEHJ/nDmyTPU/AKSu1FzPA5T25/BBGquk+H1hBizp3oNZsJT
nNnEFlgE7j3nYm8y4CWk7Afkx8gZKGeHKb3eqSaqXll+kSOJMhkixA+H5KHalxThGeog07YTcDP5
9SKS9qPzYOgMnneHyTPnmyh/xagLt44Ygpfcuo+6ILX8EBohj0wKlQ9Jt5dvniVnPyy7YTNIzg8z
3vIRMUvUbt2+IizMQiUGijAgx/YbygKwMcSd7ys5UJf20J98EUn7oXkwdAbPx8PU+ucbPaSb/OZ+
h/53U3mqbZrUjIXAykNmsQUCLxQ1A3LHLDMv/yWU7Aflx8gZJueH6Vqeb6pqcx021W1dv6Z/aR4h
04Iwi72LR9IZQCjYIEg+M2dWQfNien4Fz6PlzDE6UE0TXYdRsMlfj284ss3ARqJYY79Us1CuSeDn
TN7O9DNzMc9fQNEvAPo+co7NyUF6Mp8jxC9fNUU2Wc4QXcSRO29l5s3YzpFAfszh9/Wcs4DZSyja
j82PkTNsPh8q30zmgKo3r8g4k7qXFKUYu/DxTK5JfkQlcjAoVrufdBswO49eQMt+WB4MneFyfph2
wBRmWm+yogqj18xbcnYkHETFkHDZHzfDFQJcHwBr7eoDZhC9mKz9MM2Gz6C6OMz8zFR6ohod3R/m
VzHZmLBRxcR3CRqg8NB0k8hk2jaK0a2dwf2T6nmeov0A/VjLDJvzw6xKP1d5/arRTY46TVzgoBLZ
sX2BZ0pQQMOhnMRU4fnQy3kBKb/A5H4Nc0g+HqQ1cHHbbl4z348KTWYJjqDA/jQNpQJpMwtWtLPV
R1BHD3F5np79sNyPm6Fy8fkgUflUb8L7fXkFAQZM4NlAkezUzEyA3RWj24ihmWImup6jYz8W21Ez
JD4dKn90b05vdXU7vB4eUyqTQadbbL9CsZFZRt0mLj9uXRk5k12T3n6epv3YPBw7Q+ji9CB5ZVrR
+W0fXb9i8p/xI27i6iblu7ubM4+GEnFEiQMQnZ/k10uo+TU29yuZY3N+mNgoXYdvvI1WKAd4RacG
MU6Lofbiu5aZhZ5tFAM4UDJC7PCbybWLF9P1C6Rm4+doeQeM1mKTvK4DaqN+STBwCtuJs8fmM2Qg
qjOny1L34u5e0m790C1Wz1P1FFL3o+c4LQ4Sp8skRanTq97uBD85uDsjdgbCvMhZIsIDcUeIjQDb
3c9jjF5C0X58foycYXN5dpDYXIW4N//mpHrdrAF6CQjTMeW9hylnKWobgQIKg3q6UXj3A3310Kp+
KVX7MXo8eobT1WFGQS/1baBeMz7NUALloMic7YoE5EzKmeQIN6EoZTOD4XlC9oNyP24Gx+XVQbLN
B9X8/zEUAAtBTs2kO1N7Zsg50+0OVNbCBdoyzsxQeDld+1Gaj5+h9eEwDYWPt/2r3mGnMACYw4HC
NooDFnkUYIP/itJCpBB2vQUg/R5Kt2fJ2Y/NbtgMko9/HTAD3ds529353yMHyLpxhhIORKG37DGz
syfbzWQE+QUx81G3B/95evZD83j0DKEPh2m1fb7VGWKH90f3VcAhtmXin5lQQ+saIUwhBRzUu595
vu15SvbD8n0JM0Q+fzxInvmyQT4nD+pXtQPg7UDJW7bzC465swNw4eM+mzAzB15G0354Ho6dIfTl
j8NE6Laq3/xI8r6WWEMRDlrZoPr2PgA3UziwCgSiPwjv/LAaHiqcLy8l6xc4PR4+h+owQ9Zfoupa
5VX0mjY14qCQYBZD06Htz2O7AFc+UK+L24Vy/xXCF5H0C4h+rGYOz2H6O18GhYZ3wStqH9z5QJWN
KX7R/gGt7eDwUGSCyA69+7m3YZ0XEPQLaO5XMgfm74MUccca9YVvPiLklt5v0K9Mg6da7P362fce
hYtNvVneNTd80IHv6ad3CKDl4mzozvreS+dWTp7c/P4WRQ1TTcn3ponThzyy27+bEz+Nud1U9e9v
DYQ1UI7H0IYHpZG4oTL5zh2E5/QItyIZt4ktOBWEopPF2zf5FJVF40ULvWAsVIRPfRMc3JyE+VNN
/iUeTU0xUCHm4BoZqsrRRO57V8n3Kh0QEfi+H7u/3+RN9l5FeV1h9Ns3xfZd0/KsSfLAa0TqH/W0
002O6fn15gpshjfT/+PQthkj5Vhrx6lqNwtDx42DkrkP9mTPLHBuHs6CO21oTwT7GkU6kkxx1Mez
+E1bmkwF/rqJ85y6LZGO6/S++prXbf8+EzY7Sccy0Qs11gV45Dsee+ae8PppcnSoQnE9tg0ZxNkS
Q5GmPUscuQ64VMnK1lW3aHuKeS2SXMXUVJtAZoV0qzxii2ocotveqPN8KbRgi1TT0R2aODquWyf1
WGmUp02iwsvKiXPDi1Pf8upBF8sqCMbzprL9q0yk3eL/YRE2SqIhqchUCzDbQaJ5wbJ6lOty7M1l
z9W4yoyMn0R2N3wqGWk9nyY2WxrZ0HqU9MXfnWychaWCAfRFsn8vcrN/ryrHcUk7RsdShuOqdZL0
pJdtsnLajn7MoqZeDflYx66R5dHx02vAkf0JBzQ4wE0HB93ecJnu8SGoOGuawe7kOmJFt9BkTN2+
1cOxreJ/np4JAY+fZ5raxXFnukrpzDbLammVFRQztSwg66EuAZ5wylNds/JPYgUZQhpPHbEZE90d
b1yzRck6jvjUM+3xykxa5XlmpJgviPSfkCiVOzaBxNXLp2bZs38cvWQnuxxNPRmf7Z/UEBdpZzhr
bXbRsYNdK5iM1knlfHx6InMPu1omzEYbjDd1o5pxTBygUrLDGVybI01PRrsyl6HEmRkGADdkTKcu
DUXlKlUnV0NrOe+KVCQLHlP/Kmzy8SyzrPJPPQgjckVrVW5BI9K6LWXjOkgL/1Sl+XAc4Wx+agM7
Hzw2Em64QdyN2uUBJukLbi5xZSZaV6aovnRijNZPLxIdBOenBMUbd26OaTsIeFqICzwUfb7pp004
6n7dxYy6WaC6EzvwqxOj1MlKJZXpCqb+6VNtLKwk1S4Ob7xOs7hZtbSoV0mh9UWRRF3k1jlblCIn
X6iZRBeWHPhXu8uyL1Yplpp25gcqszJ1dZdSTws//WiSRK7CEd196zbsP4VBbi7QdXc4ToIVjdvg
K8RZsha1ZV0GjWmt20ipM2iXcJ0VvrlkgYjWRi4HT1lRtgxx5/i4Ysr5qH0rPomNOFvktAxrtwz8
6xCKx8uqJDjhxdheFintSrcdbf4uc8r0uPWFtSxak3uCF40nGqFSr6aBWidaJZ/rKvfSMk/dPBuM
S0sWw80wDJXrpGG9DJKaHVs+jys3FqHpjUkhFoY98j+tkJGPRVNlX+wgTP4paKh6NyFyGDypw9x3
O0WYq/Kw/8t28mRhZ6ZeIy+QnsRD3L8bSykuRZo4i9qJcumyLOoumzovv+Vxam1IWS2NXsZe6Ce3
RmI450aeGgseRMHSsPVplglQLWi5TEx50rdGfqH8wnfNPu9qN9DacA07PyZF/G7az4VK48JD8anh
VqqrXJqxv61QdC7vQ3ISJFn2jvvF8MlIk9rEUzJe0MbwU3doQ3NJoF+8OOvYsamkc9KMnG20L6r3
MfYpP6lJI73SrtjHhK/ysMCJaNPEbUrGNqrUapWEprFgRe9krjJz/SkfqsZTSd8Bmj52q14F625o
VmHI/jT9rFlCtrUndaoGdzD62nF1aN4wDcy1oMWfg07PI98KPaNrk0UbpM2i8RPthlndeJqQ08KM
A5cEnLux7IMPeRyc+4H4GvYDWaPvNbny6TgsYy2+DHWyMbM8X3S6ij0jFvJzbfnOimlN39l9053m
ViJd1Y69lxEWuE1cGm7dEt+1pRFCRDWdR7M89nis+jPDCeRxUvW5NxiO/7dRhAOI6f1VaCbcCxOm
lKtJ2eJwtZ29gBpKVlHgiHwRd1G0aAJhHuuqMs6sUal3taGIp3tr2MRdRf7EpT7bcfMBXUFcYsbF
5agIEKIVLc+GgfKTMO/TNWURWdsK7CKMQZHElaU5Js3S7MzQDe2wdMc69L2exPm1bnnwV+zT5kbY
1fAXa3V3mjlOe5K0snbboODvNDGK47JOfM/ySXvSUPCXMSSF26TDEDCXxHZFT/JI2mO5oKXIlhkJ
Mrc3xv4Tb0m+YsQMT0gSFEueKu7FQ+O7kjXRMRVl/i7qVeXmJKtdS+HPOG+SYhGJvjyVBUkWQjXD
sSGcyi0rkqz8uB3+aWvdqQsyBOnCL2AUjO1AXK3MZFGYmbOIAmgOOvqOa5KmWJK2M5dYsT61RW0u
Oz0kCzMkw9lYk+rLKDt+aYJRL4aIlM0i8WsRuqRQ7S2NdbeQKRnXQxzr69Dug5VQkf05jOr8XW7Z
9KNBYF+kqggvk6SDddLC5FOqI64IZAzq0r4s3YYSGDNEJFdpwMu/4pgli4SM3SIyYBcaVjEcpwll
Jx0vk1URyOazqqv0pIys6mY0QrJOYw7Zo7HIsoD5JVLln46Sg66BFRcsHP1Tu9LQXB0KZTyUvyaL
WOXFUuoWK0+i8FKSrFtYDTOXZT2aS27x4HK0C79yEz5ijCnT6ksghOU1moGSpJHkuG1rLMkQNHBr
Zo+BVyextWQytC4pBIM3IshwXNTmuCaxSD1pN/4pbBXLK3whXdiR+rRF+ZRLWTj8Axu4/Ry1GnJd
meVpjPZgqQvbxjymJCuP/dywzmqtjKsBE4QLI4XmHX27BNlDaH3tfEsHri/C+orYBf4rCZorTcxy
oe2Q/kUc66xKaHxst6U6rmJz7FzYi+zM6slxXUIoUN2wi5aVfFWEZX+SJabw2jQOV4r54VLlzUfq
G6bX1XXkWklnLe2IvNd+Lls3CYP2WBftEB5j++3kWnOnDN/pKitbnGardus+bwa3zjRZaGZq/530
M6uAZB2qwM0dk4cXfWf22YiQBYylnYu4M/u3js61KgYdBeGug/73P//zUWX4927MjxenBvw//sKV
mm3n/iffhS4zk8Nfzd80UfP9s0DMjrrJSXz0x08e6y980u0XAfzi4SOH9fphB/x7n3vy6EwOY+27
VfmTuzprAvrDab0bt3NZhTiSMPxwtR/tyXHtgsC+3rqsuF12f02GWej6N1nWO48Vfi7O5FRCvus3
v3NXKS4L4qYmnEwKX1aiEeB/464ypAUemPbTjNQkEu6kCU9i6m3/2GhLIXly2iXWrUP9upFLs+CF
kXqkaKPxs2U1RbLhhraqVV4O1cAXtdlbYe8ZyiffglxzuGzK7BP7FLw6QKZJIy/XnczS6jy1ssIY
XKheq/hmJXXcq4UhRBozL7BtTm/tXg3NVRr2drpxHKvwr1nGSnEBa6wsmJvRqAIpvLB0dhlSUnf5
IkgtDX2gOgtGBLWHEiQHWUaHMzNjefyPUbUKYx5Aujv6D336yXD94dOjDgmeLpeoYJ56/mG7Zua7
TeHHhSJ0bv1O5XG5rjOe8nXK20rb67EK6qjzxqhAr8iU+JHpr56enj52uDE/wglTEwIGbx/tH+TM
HRpj5lSCiOgmpglLIq9WzGKhK6VplPFK912g64UO64CHrsGNscjfd5wNlelRPoqOnULP5FUCdVEy
TS9QUVLi2dNEzpwpgq7VaPVOcO9bIG8Ot/TxOUpEWOJoGO1FWCUGiBuzzhZfi8rKmz9hnjT8v3Pe
7ubDlwFsO5ZNJX2P57P7vqC4/99cjJm2zNLtg7CMXaKSyILVU+Ei4n+3PpuiIwraOgEDgjTNPOjB
Op/SvI3iCz8OWuNDnsQDMRd2kiJGkFeljSU/PeFjnxsLmxoXw4+aUq2ITtkz0PswMsxQM+NGGLrF
VFAHgV2uUofXjLi5roX4mljEr7eCfvtlHc8f9mleLtE8HnXhJsJL83mLZlC2MphzEwxgYoHYUpFW
f4XcN/PA7eKoiS5zH3Zt7YahQvX4M8uWj3kN09vI+aP3meQwLSGUHuMaWG1kkD5kN4ad2iXzrI4I
awPJZNQnaozs9CIyqKLnLCmH5kNSETKGLlJ6KTblaQAen2gAYCH6ABvCmVriIp86A6AWEYmHJPev
fTnmlj5WZZH5w9Lws0oOx4Oje6Dy9JQ/Lx5XIAQq7hBbmypUZocaBrOf4lzpGy46iM3VQMVIk5Wl
u6biy8jxufiqG+x66VYCkbmvigytlku4s6TonjkIdKYasAFohA6xA8mHrmdbf/9BKDOQYwz/tDa+
4QKcnRnrvg4nCZP1KsQ3xjRdzEfuRVk1mIXbS5OBKisiYfMhK0Q8eLlBdf5BZmGm80VpKW1eZW2U
V9+e3rPHsRVuI+KALiwEF3rwzS3glplwbjrfgZMz9t96XWscAtIkBJtF+o5ZhttrBm4tzAQmmpvX
nZp+RUXQ/LebhTssaN7D0DMJ0WUOXfH43DqlWdVDJdS3PLWMKY4JdQDLEO5CPVhnzLegSKugQUfu
LLZyqChdZJoiTGzERpu4ZQj1NanSIcSoPBrT9oz3SaGeC63R+RlDURNurpmwhs2pZfo88NmzLi9k
PrJvlW8KI1vGdVWkzftyrKMi97pyKEGcYWctnqmhzNSwcJJxMD50ReGfVFKnceBl4wivJgvLvPbd
HCFqv/YaixjplchkMGYeWn/20DGmEQ80PyWjTPGpSeR3cFKexp8i3v9QO2Mp6OCKwgaCDDua701d
4B+GnXAy87LN2+KrbSkrhksACx1H0fcbKbVHR3tSR/6wlZ5pw/GsuRMnBfUdPOq7moly1XTseYbm
cymOS2a4qWlJimankyCZHYukT6rMD1XxtdDgonLJqsTh5yYN2XDGqmbAdki/TcfPGeIFg+02oe7K
0IPA78RVUI6+sdYZj8fP2mgqceFEYrK4et5mKXz/xprgURVDxBnBE9tqrwodJ+PnEeHDLnFJmk5W
QITdB0AqlyFeZDD+x89O1vfAjlnxgF/VSILaWRRWxaqVsJsJu6QP4DAvyrvppRMYQ+c6qo/xEQrW
GCiPjHwyturCypJNX4m8LFay1bT9wBkSD++0TnztpmmmzcwzAj/rkTKAtfJ37uQ+/9ySluKQ2U4A
w60tcwWb7+mzMRfh2H1kg6C6kRUSyBTNjgbzhzygski/jjSr4NT1Jjy6CrGyWKUnrCk7CIqnZ5xL
I3PK+ZgUehvXRORPM1aaVGGXse5vNjbTYewaPok/s7ITKG/Rlpb46sdsxCHszKaugnMbggXn9Gky
pu+jesQUDF/MY9pQXLgxZHK4HY+ZYmRtUxpSZJ8znmc1c2vVWMatKsMS0ihMqpwutW+r6H1bOQEk
ThEis7EMnNpslYvGV13aurUZlGep74gPPSLUzuBWHRXtVe0YJPJKa+zVGQ4RCd2YcD+CD+rDNASz
hwTnULUhrIsTP07qifNbXA68xGUzuxhclmjWt88kQ+ZyDd/z4CARMK16+g4oOFmPV5wIP8y7srI/
tU2OEOHS0tqEV9CO07nlMLL4OqTdFCTpE8nwK6jvXAVDFNORZk3cmf4HvxfTkTbLCHblOipMNonI
cqwIXZVpWyAMMVpDAq7zu2xyUujgZOBOm5Zgo2dAnEk2JCQd5CVMSDUgiDrImW9WsjwbVZybn5w6
ZOCtuggmAmqDNRPr3vExWiwOoM0P+4nFISsnkaILhNw3RkjhF1GE9PCSKhN8010qY5uvo+4uWFQO
nRIXftnjXVHIpiUOQSaqVYKYL1sVjm5Z5Q3QF1juM0ubuVRYmkQG06RgFWRcYe89RqvuE2qnjRo+
saCdJFWtSxytMUXu9LpGrN7M3aFW5fjZNvNJP2aGogCkF1kaDMsxE7QOVpIZTfcJVqrGdnQ2sg75
KWtHSJM8MiSOGO/SYpJuDcTmOjKLDmKthkWCCaPaJ/gLTivF7mQBx1bUtR0atWelTQyWCKUZ46/t
/kyicPqiwO+Rgj2W9oxHHZgLsK5s03Lgx5OfTF3ajVwMojQ+tpmtIB225q0ZOn2beHDVkcV4TizM
1NE0JfJdxETOGP/7KRFFYgUTsujtj1VDcULqAe10omPofuwPjwuurKXfGaqvXJGyARuetn4OkwVC
D7vU6T6t39uicvx45dfcgTAAQ7ZXGpW70ACZAcZHgAqKagdbUHY5trJPnRy8Ai6a4AgQi8fWG3FE
8UsOsWyviMoUKLGSBLopEfXk+D+921zO7FksflICEBJo0wsraO7ZwBysjID0w8cwHETqu3WTsMLz
O+LHF8IcuR6WZahF4bjSNGUculqXUXlK0ob1llvA2jHOdJAZ/NzPQpt5Zaf64JpEKVl3fsPFIrFz
ld7wOB31VaZEhi+0RL6vu+QtEsjjAvltaRVeCfuxalZdZznthS5Dv1euyEhG3zGiqVzkuZbUi/u6
0b6reqccYzfMW817L+iTFszQjrobkOw1rJjHK2nShn8QaT3wwCM9bbrmuJBdSH3Yb35Qn9ShDcvM
s8e0G0fECXAUi5M+GfwGge4iFqtW2gFbWJnRjx87oczoc8PTwF8wXpvUQ7BfIjcigrqSCxmZXeIF
Vhqs0TipXpSKdOOZL3NCjmlHQ3MVGJUTkmWRqIx/Gqw2SIxPUpG+/9jXPavPjarOjStoDLu5sbQQ
+tNot0Gu3EIpGlZ/yn5Mk2M/QrhoNSruZMqViWJm6Nl6rErnG81iJ78JTcTN+wWOylDeyqbuOuIl
aVfReF37eWk5C/gBViqO/cxIxAUKGYwkOW5FYVZpeBs6Oauxyz1ljubnI1MtjvRIdVWEf6L0rBZk
mee8KOyTRvpRmCIG3ydlsEQuse7ad53lB1G0MhRXkbiyaq3ViYh5GCCZ08OdStyiHQnUelo5USfd
wOCirBehr8d4OOmCygij4y7KoG28BGkBCNi2iBrrL2U0wqpOcDg6w/c6BrOFXjQFrC7p1gNzenGZ
mraNX/X2RSOKUjxD/3aO6UZV8fLb2JTSbE9joYvAXNPeMGzbG2IraezjPo9plroWbye9SCwjwnIC
ZkGpbHp/QNWdF1uhtILLoSu6wn4f+0bcpSs7YYZZnCTNIJ32UsTMiqRbSjnFJGxdW2HyGcle3xjP
OE8r7JQxlBDZ55DaZWidGczXdvqORmVE0/dx3MWOv+xiCIJgqSLcEtRIJpgTSUNrpEhikCAconJB
iiTWziKviWHlf5mBmWO+LE6l/NQETlki/Wvb2FnTaSJoEI+KcPoQ0D8l1ctSTjY9Dyus3itCmjOx
isNu2jGW1gl+qSqsEc7J7Enk87YOHNuTXa1wAMYc9sZxLXWG9xXbpYa1NWL7ytjGD3RJ5WO2NKRT
SIhGEzy04KFpfaFpP+1zzmWM4JzRGBpQGHnihPy2LOHQlCsdRbC0vM6hg116kRNajQEEeVM2n2sk
p6Ic+2WEozoOkQSl/bkT2xPJEZAuxg8CJwszMDwqv/lGPx0woY0JeWsw8Foqs2lr2pbirVCxTtmB
hhapFKxxtx6NHEz5DRHMEK9ZfaHEh8TivmQe7yQCQG6BnAf2Ynd6/LGS+Eg7NqbF+fVwtxkNTo32
djautEZr+otVVnLOSKSND7utNrZvv9/k7fsQKTCTc9ssMhBAcyNsvyWRKCJ9HOVswKKRUMT3CLuB
yYKIfIADHijpWlug1NjWOGrwvBsdnORUDr7l0iRsB3Eps0Zhl1ozS/EWs0CMTXsIcyBxhsT5MBm9
QYZ6LvCoHZDym9zuoCrAQZBr2zWFZgQfzStULjq6Hhpn8s7JFtrt8RB+kmJ/BI8wYmnZ6bT4Xgwh
zmlA9TRNyEOBFwdVEjv8NBoRb+pTrJRN27s9SGMzNKASi5w+hUa6wjgUrjCcrqoOJ9K3G2qM3Yg/
VMoUt5cGsRCIPBlR1twXx8EU0SLLLmoUeFrexSmLqgO+UWub5TcqghzHp7JgsWLxGulwcVkhOTB9
oNlOv3gbOPiV5mRih2y0JvrzRgRh96lJgzSIVnng4LCHJaMBQ63MYNP6jG3PShRXsraPd1su41aD
nD5iCT4EGkBh8riIEuj5lpajIJ9gucVOuyhKlIdFHqkCH5NbcYivXFrUqGupT1IEDBCyAUxhc2Kr
YGLnBvoVryVDI2JnlcBY7IdTJqu0V+uaK5JlXip5mrWuXwUIG1JJG7w/rMsKv2A0WulFVjb4/+Eu
SG2RjiJUVCI5kl60Se0jKNDpGLPTMFDtZ5H7PbwAfxins9+hySai7j0rTUgYR4dp4yzTDCo2W/ZG
7svqxJJQVf3fRPQx5E2QKpUk6118Pq7TUMerJkzh714PHFVcbF3EIbbjmN3xTKmcFBv2f4n7tu44
dS3dX0QPbuLyClSVq3yPnewkLxpxspYkQCAkBBK/vj/idPeK0ycZ+5yH8xKPJK4ChDQ153eZMnTt
6PYh4cW4zlCkrXzNrubXR3clMxgiiBy2Dk/UsdWQQ7aFEaLcrNN9+CLg4xhM4FX7FH/FTwvTrRiB
yMb7885CxPihMcHx+5MAFBpUot+AK8M710ElAsjCZ/I2UZHGb2QegrjpuBBrgKi9gixbRHpNj3aY
NI3PjE4bvmN7hd4oynKghhNJO+ClUNOh9JUStdNQzz2ACXItwRrgSed0FWA1WFfMCJVJRj32POMR
adojar198KxIdqggtkUHcqPtB6jwrtGmE0/5aUV6RoPLSo3W4q5M2h2kHC22u9u8o0k2P6aAsTw9
ONoGnh+zVZHeNIAugPJXOUCg7HPKkgglOTbDEi9/C9INT5VBooMBlYTu003HGuR68zqS7TwCiYb4
QSTLZd2IpPljt9k1eNJIpoEqbAqKm8+ItwBpg1VtGIEWYrR9GqkhQPD/QVv0AvkqMutSjqv6nJWe
T9FL6vqsv8uySXl6TOPRzMHfq4haRw/Y0ZKeVKYH/h3URR/l+gMQybWbn0M2tYzVlPiEu3drjtxm
+lYuAlLRT4YWgCZOurOLLOsg3kz3YUttnI6QDGQoOKo5ikbklHlOShtZzHLZlnG94B+DfKnyFVSf
a348yeu7nFQLgLhGXx+/P9b3cNP3yx7/Ss/2aILsf1+8wkDqJA/Dd/SetvH+byQKA/yGZ37/RZoA
nZAHVO47tyF6qrCUGbJFerfNPlIHyIF2hgV3tf/PjymLnBKRCDq0/b9e8fA9nAYMMhavk7yKYh0W
D5bnbB2rNRyAnqd+o2V8XqdhX+Us2HY40ID0wY8Uadl8nrYQ8zsNwT/cAbfc7xycEj7640JEl9jS
JkyV4Om1YhtEC6q+agdl08fuNWB1r0DjBMExZkPQTzsIaXSm07SRTE4jrfiU2eDJCqLwzPMKWnS5
iBiaWl3z1OEa+dLvt2W/L7hg7LCPVJTYfZGreOdtm2F1+5zM6QadXEW4GSTUa22P1Xh8HRDgwHvQ
6+BRxvemJgraax4nfV78Afh6U9ADy0F8wAyOEdyy6BdYmc/gEIBXx098HDPcdc6Yw2pYR4TZKUj3
FdQvAF54tYhpv/c/VHc/41375dF1Gq0Kdv01rv8GZ9XWjcFqckBVr6GxBQaMu0AdgJX0+0u9AdCx
mkKwjrgWICv8me1l/T9okbXopoIilfyvORJ2bhzrSdE0vUev0n12lxnfX6oVLd7wmOoUr+xHcPz9
vfwMIRAccAZUCOfVF7uwFPM8/vle6JLEgG9b9oRmaAhjgkR7Pm4MDtk6bCNS5z+N868XhN0WwAH6
SMcAF/eOqv98+I7rMOplSN9NbsBGwTrs+OfcdwhzP1b27x8weiMqxRPuin4InCDdx8kHb4FMB0ES
G+YeRdZrxFj5toP2Pks8IUeXmmI5topu+tGuiW8baYc9nicaoSEwW4r96A939PNMx5ijlNrbyyd5
SeBk+S6D/cf792UYrLlPpnf966JakddhjTvbUcR1USwCr4CndueHywSbA1KLgO830qpkslu9TKjs
j0QmIwkrh9Dia4T6Cb+O9UGjO+GTOJnq9ZXPUq9h9vcPsS+H/1E0AE6Eiw3juotSwDLi7z+/xtVv
TuiNdFf5EOiO1LmUefI503i/f5oxv14KuoACLA3U3KiJ3q5MSWPpITVkV68750JQzOOx40nix++f
6g0VhG+HQqMEd7xbv3CK9lu8fwghNmydKr+GLVDVH7Mgzro9s9GJ3KuftVgGWYcy1XFe5boHMF/1
yJxMPSeDy9+3a4g1+4f7epWI/GPAAblhCEoId77z2+gJ8fOAhyHojVxwc9JbHHJziInbSX2Lo1jt
+LfZBvDC9Wgg1TZlJemGoquaCZsjeY1ND9IgBgmrAoByE6co4cMHSQmDpthjiyXjHXWii5yvaQzm
5pOZJolqQrdxOkwH2dstnutwDDMjm0ITIFY3iYvGJHsoX2mxLkNOn9zTQUaTu+0YX0pIeeySiQjQ
QgsJCWwSWS5k0wetwhT5sc/nAT7Gq+51d0aiWyDmZt+jwWvG3n0fzZXLGBEQFda+m65LHCAvHOMC
6fYQWww3MpXM5neJ6XfmLnhNERQ4Rry3UBXRJqrOzBLGkcHochBNpvK+tdV/IQcTdh8oKV/zge+J
CAiqFeO7TcW+F+YT5HhnpOhdFh8UZLTBk+yQnC+XEKC/YHXvJM7iPQEW79v+fYLssUzuMj+XqTq3
WRjsNbVZNOBK/1rOlKs3ydTwzkqglwAycoD1VcvnYqR1YEe2hrKacEYoiR/KqVT5emATOrVMz8SX
yzY+A7bfiSGkUmGc3UGFCSz+WSiAtqzBPAcrf+R6iqK2lhFyt789KjhTXEgGdd/niDg/F3epXKl6
HMqy7eJDO5ggREGJYzPcXMMUBUr6MIwe77ZZXbxpX4UBCvylRoYTkaL2qafrTVea2WwVWN1VoCgt
Cw16UfDQnNKwn9eXLJSd5w2FYHsYKpkPUn8cAGAEtipemasfmewEWpllN4VE+GshzO6z2CIZ/Z6u
AD/e0y0/zHvsfp0a/fekasj7DpWPLiEsUdWiw0xGkO+wMcdtxF0XV2sXLOUzYuFYPKmhDPqjFISR
ijO2PhEvSNt4sdKTSJfkSoTJdpbaLVcABMZ3uc7i2pWE3+Vi7kNAr4t+ppjUVykj0AJj9fGXVqv+
IwvF2Aw2DIeKcp0eUTMCmYkHcl2o8PPYYTkOq8puslWoJk85x9sNA31sc5ce2lHY+63t5/CA5HY+
FD5MeszYTH7lyj7FUaqudRqwa7mY+UAMkFzoOdjVMtqy4eVaPOZQioIeV+KbMBNteg7dqU+hFCe0
nC7FFsujpwPI1EGRFF9d+AEa8CE/rvjKc4Gy5kW70Z4gH6DfprLrT52LevisypYceRuOTyoFxF31
QDpMFcA69n51W/GlDwayC6Tl8wpvyCGM5/CCMyK4qMYgSG5SoF1HDcvCX6bN6SMwOAHZz5yU3yIw
JigLIhW9W+KWi6PyQ3CATWh+Z5YUdTtCQWO8s5fEQAVdEbkWNc1LyouPYolLfwaRb7+aGB6Xw2jV
jGpBSO6rBR11/ypmkssmoAGsByVY/SaN5vbRLUmHckOO18TM0VTTgo9fwtaoG4dWsNcmi/YZSslO
RbJlvThkhbdh3i1ngMjBRXQJj5sC0e9btK7JUG1bEXFUnyr4tKpp/WsKAlfHItq+GNOOMYh5BVnj
thnMXN6rvoLwSNtGbWvnLpllE2T/kRJ3PsoRiFGZ1Mua9AmEyWGvLtpN+hgrG1+TXroKgOkHsvqv
oaX0Lo2wfBZj5wYIXSgq5uSSQ308Joc0n4c7xVP9ySuH1CYES8xMZTtICbo6Fwxi38Am6RcQvGOV
xP1wGlFvQ38u50cXDd2j4fAZ1N08s/cT99NH7ZSMq8lZB0ubVm3V4v5AXBaArrDwHN/q1BXrQxkb
3tfDtrRfWqm2ClyJ/IDz/KZKqSV6LIHFn1WsC+i2Q6ivxZB+MUXmblrA5gvQ+9TionSuqA0mFHaW
3WRFMIqqj7ryiw6QUzcF0py2Iq2ZHrI1644I9FlWl2LLr+Zo5A+Qu0AisXL9Poao/LRYF51atWRf
dELfryg332+T3IrTpFJftZNkf3kMyInPubUHZFP+adYloZVOJxCfHZurkC/LOSs72AqQzkUVy035
vhzm8iVxKnluNR1flm3Z/rKY4M2Sj/FtCn7+FGKnaCY3zU9I04KKrMNyE2jTfd7CcTglfUQhcAIq
e8d9mGIvc4hIYSvgeJlJl13h4ChaKzO0p45Y/R4SqQT3v8SXKBySY5sl5hPgremhHLi+inxfPkmp
t2tm2ungcoRcVJNS3A1pOF+0TdeHwVD9rOED/Jp0C4JDPPnlLvUSiwfQ0H2UzPba6Xw9i9UlI+CP
YjjRTKYNqkwoP4EelOctgFycIrw9bnHB3xcQTn6atmJ+xobPrrDY8tstCmZIgTJx7EtKbkAUR0k9
y7Jvis0PMGBA0nXcWDA+dECyH5gb1VRDYBEe9dpOn9RsUwjmybbd6DK119D7dCiy5fjMkq2UiNnS
HZK8K64iUGf1orb0vlhYAoBbB98CGkPKdeNJuomy9tKhJmhyC2S4uOlIsuTzIcQRhv1c9aWiN2ug
2APAiv4uSP3woZ/1F3yGAS8V0QcjkcG0Nm/vYGuCipHAMXcpRxV/htEILpqer+EtFDP2vYiXZTrx
uE/SuuRRfp3SURdH2BiG8iJ5oRrQoelWLaCNm6LcZF612wytvkwobFABaPNrH0w5xjoL11nfTOUC
viRyMKqdh3SS94lLg8d8KIWqM6f5CO+f0u9aJhZ5AHPq+bUU3SiaQA8EwkJKowDmAmO2d74YtOWn
PfUIm3JyYz92GLVxZd2lQ2mr+zrKkbnURFq63AJ0aE2d2Ig9r/k2ws0W9tkNVG80atYIKeL1jHp2
/kAEiiiNOKLVTHYLChugzrla5iy/kNiFQ/u8JZ7GS+XdFJb2EiPYheciBbB+mno/6IYvhtinMmBd
CyEL60td6YCyvquDtHRPIoH4pIp52j+OPgq205qhOKvDfIrDm7Vs4VmKNeDw27xHOG2gM9uaEQDR
pY1nUWdR3l3mwDvT3vc+yMotwfAPoZMN4A7Z7WInFRN5P89pW8yNz2AKiYFTmxHroQBLWNvIx/KQ
RrbnNx0HyVnJAWhpvc1uGmB/8+BPctt2V4NIyXhgK1lvOwG0sWmdcFcJS6OiyYqQ50CWWh2dO6YV
WD1Lcl/FK0hkGHzmu4CULq9lS+GaydMuAaIF6OtDpAL9bSmRmiRa+fg0jjRKDgzuNhvXSOF4MNag
uKHoWqucZ+98kI45EjNbeNHXiKQwY+HlBQIdbhGEpiI7cNWrirApcuWhk3mU84OK3UjIbRQsmX0P
TlTSq3Yq0i9sWT5vG2fvGVefWalIW6FMkE8rJBIHWlB9CrF5hAgSmQaLlG/XvY/7O50IODG5Lms1
qU1VOdSOqpKSyCc99FmjdeYrW4gU8XWZ5deZ0e2Yjz3YMOboLYi6IqwjZ9ap2bDZpA+l4clTDh2O
bsQCyATzARMGSm2xfotG1T2qaTDFweQ5uzHjMD7ZyczsYB1b6BngK8vhmnblWY7t1MTD1B+7iRJI
r8PoUM58vO4oCW7jzqXXsQL3NzIDDrhEWdTEMV2+DDa3J7i7475Cz6ReNmG5wOioomy8gwxvnc9K
r/CHmTV09dQx2Ooys6iqjCSFFBO6Qns2GR7u4IEVP20Up6RT0MfTqQVN1WgsyrXafAfXqo2x+Yus
6xvRIr/ALdB32HXE0eZlVttB8Q+tYNFnAFjuCO1LeRrDUh5zlbcPQRvqepEZ/xgO8n3fQlDFULgd
85i2n8Y1nseKwMr3KQmpvtg4oa6i2rVFLYAxXqiK8dAsBFAs3FKjCE/uW5Qll2WNxNeOJ/nnjrLo
I1xf680CArQhahrPCZDXD8CwYWRDTHOqStpwus0oTZC3IjjukzD9mnZ7ke4Hue/aLjYv41IE4tBn
AnwiMNkxOw9kEGMNS5ibQdlsIzC3fG2jOukRRyoYllty2ysTv3DO566Ke9xD1fY5L+oO31sDRcKc
4F6Rs8xsnDco4ReYgwNs3xepxvlfClUbrzuVJOFnbLyrrsqgWJerYO6yZlZtcCUmEr/f6fdjtC2d
rYQP1D0hrn2xS6GwPaDyPI6WQlQ0UpLcgAHT18pDm1FphpTmxhmrXrp4dqI2QOuWSiy9+zrPHmsF
ixJ1mlUAA78tIH+WCsTWchjaJbkA62VQHgm3IZmH+vIvnLiy0KPM+XydetRvVYB0ZG56OgXkEEwS
0tlwW8gHmO76T7laXN2ZxDR9GEzhnV3z6AkkVVFCXIMcrsrmlfenFUnVBdFvWA9u4rxFKlci9YQY
IhjhyFujoLZ0F7R5GRJ1gHsMQn0IOzCJ6pRL3qbdcmRQPkyl7Oq2Q5KmD3sZC8edn0SMnDoZ6PZx
MHbo7uMxWk2DqoJ2CGllNm6q1pFlPayR8IEO6X1mE/gdu2gSyZce6stgqJegcC09gnfqXHjb8TEb
yxrVtkth3dy4hAE3x4ZLfMNBAxV9ZSGKTn0zLJ7K7toXFJBObawrI/XQL0CtkspBLV3ao7ZqEh8Z
69KRNSuWCtgIuISSQVeLm8ZsPjLkasPZchvIv81k3EIOHDIiORzIBMrqiYYxKIyTgt5oHhrt0yBs
H1qrOryHNIDqyLYQBANKX6AWx+P/JYMyDzGOph18UyruyEeiScyfXjHPQO24/dyXO8IYR9SpazTF
2Rlw0O47nYB1uOXfWEpDl50gT96w3qbIlOKTVSsPOGx6AOACVLa0XTNsEQjH8wfLASgUNzMSSncX
tmXo09oyY6futIEkwtvClteO7UtS2GGRDeln64frxOLxtkqMECuYGtqRRNKnZCZKZIcMek+RXEJr
Jz9CziNm5DioHdh0VKpoEY+DeWw6iHluY2iikLqrEhHTlwJJVJGexJxLtCgAmLkAkBQ1lEm2X9MD
G1wq+oNaIVwpgR0MY3GzIfUrDhRmSgoyaaGlslWUTmV6yP2WpCfQZ/KDKmz/PoBIZa7g7Q6LKrVY
OweINuS3cIA/FGRHyHV3GDNT8gYWziF31RZP4PC2zMJFDbH6pRRseSAQmV4BThU38CUnNTyW9raN
vJeHva/HeV7gKk1U0D/BlL3m5wkpXF4lg/JpBdN6N5z0HEIM6Aq1DvC4LN03tYW0Q2hNJa0y7KO2
mZPNvzMiWB0ShKA/IANFhUhbRchJZ+ksGyoL9xJs1HlVRWydondFJzrSrDhH6avG0WS6Mu2C0mDY
ggXViG4jDis4dEZXlpNu+cYCtyMuyKjjAXZ/zo7wjy00OEobFdC4xFM51DRMx/GQ+tBcRWbMP8HP
mgKwzGnMxhqAoiCoUHNv7mSRhbaJQ2Lnj1AQQH0AKSjEajWkEdOCBCmKIc8BuHXHUHnLKp2Qh986
8FauWpMuP+Rd1l8CZkYowi2BRwESNSWhgIi9NU0xkBLMTjDzE+T/eDGwKQdVAona1aT6qa0tALOX
Dbw/5gYtH20QjnjOTR2zSLkHj5fdpCUtykMLicJfATRAAA9bxW4ChGHzGcXlyh/zVuo960rQrAIZ
THbRaU7EC0Jk4k/JkrbvxjWht1Absm9MRxj5Yt0cVF/UAhnZNuEqJcL1feGIfVh1z/EIsNeBZM3l
iGiaS2j+O1K+iwAf5k3Zok9FBNBCNCskJv9akxT+RtKZ9GpI2xYqP02eJsrG4xwP4cdMm6gqc8j5
uO43CN3N5ivYiPwdvJ6xaGJrFnij+gE681Is5XJmmYbIywwbVJWMrg63W/a7wgDVcK2G3MdHEC2g
K8MEhseGLcmC0BvANoBGGCqHSi9hZkJSgEYGt4lV9obF0VI06Lui8iP0BOp5dfkM8e484ClBquef
U80LVkkk4PdTsGe8Bp1Whwo5tUcHkY6WUHV0k+ANNvQWAibAJQ+bBAJQbZlCS4VugU6tSUIpDtvk
8BlGoEqD+kKqZknU36vhwyGmxsHFTPynHNFiuXbzoFXTT0vxzhA9W1yOkAkFgQAKJOPxNulpfF3w
vsuhtqFeVjqi5XUQ8PjF96K7uECZB0je2hpSqvgLzCV2gLkuR18OGNRbXedrKnxjV48GGb0uZnqw
XBQ94q9O+us2ij05ztlKPgSUK3cH5KpLAAaM0le9ktEnUUI4UKGVjUb/itKEh3wlHkVBGcMcMNGQ
oKFA1PLnjji91tg3kdUhP294oqdiH7fsfk1WwNBJPNK7opfJxwliBVYttv+UGDl+1DOaLqDBJLBH
CBOhN2ILpnyvP7FgDRlyKxfUATKPW23hkjHAXT4PzAZn3WJRN1p0+f1s5/EykwmWCZ13N8AF8quA
hsUHIMYixzRg2YuKtwRNi0LzbtE+Pnc4Pi6u26VAOwCPBgdQoAyAeHJjiiuT8CFrtjJA4iTRt+g0
kHjp38HFKxoNcKvRmOppPSXEHpC+RNeDHzkkdmv0kVPvPpZ0jiplbAgHIukOsujp31Dnhg2c/fP7
Aun+KUpp9DJCyP0xxEdIFTgMHJTzH2FdKW4duPKTWmasusJ+gc53flA29LQq5jGMsA62h5IFHTKa
KJUn7Ad6QJlhkqbIofHAp2/WKdb/agF2NIVDoTKhNddWOR6NH4KiT59anqSyToHqn5UaIvg/IVjs
kuSrt0D/9QGNZdJJv2CD6uTSgEqGGegjKtpRqnc6NWNK7ueWT4jyaOa0S3z0BF82uHbnWzmBawBv
N96n6D4CFQe89bsGKRlDN6PVhOWy3c7QQ/v5PRVuJV/JkI7dVTsWck5rmupwDppiIemqEbw6iELA
tUFm0JaRyMIG+rVoQ9pYhF7Uust06M7WO6CYVRY7ckzTYS0+Z8MwI6hMqutdjzhGeEga5Hmg+5vA
Z4xBF5JCqgRVL9J4iJM8PNpYNFCDpwSKSq7Gv8Ip8LlpwO1C73YwavUdh9RFsA6iG8XorsXGHJxA
g7CWbeH0uCTFjBJGJC7T+sNYrHRpG/CZBeo+OG+Ea+/adjR2bMyKJujRIVSJNdOL7bYl8ug+xJTw
9TqmSMmqTXFEhisKt2Fb1kCs9ydJMxaW/Ykzt+TTv2zAtphUghYd/g+S8jxDk5PZoGC+br2hfYZG
ImWRL8ff03M/c9pgDdHzM4PVE73kQNKBk/mZmxPEw0nDRP6tG9VuxZGvOgXZlT1eeDCClvoDUfkz
hbxfMUMrxHQn5cEjw7748xUBzhVzCHn/X/L1isurCCQhgwaTbHKeWmi2ltChTQQXLUjB10f+t7o5
/J+aMPyzB8P/U8uH/3/dHH7qAvnPbg5RGRewBfy3S+OXfg7/ON/9f3o5/PjUj24ORfEfYLZA5mJV
7rayvcvgjwaEODcTlvQCcoW9Qd/et+G/2zkkyX+AA45BSxewKEF0hzkB2nZvQBjjC8FaIxuErSCE
7zf6tzo6vCHc4b6HsQbdAUmOTps5id9MLuHhFkZmo89koHnRtNDqvgv5tN1CmaCO4wTEDHBoHr6Y
IKfPOS/12cuBXgIt6MXoeKnhvI6QVmfDCSn5UscLJB9VUXTBc6GkaXKuiDiM4VzWEW/dPVS79q9W
x9GN46z/gBJoPgC0haKPS3o7hsinmiHOgZhMAMgiFur1NKMsuhonmT3Zwbo/KHR+drkQjABOLYmx
/8BligX91hHawpu9jIuCyUGjK2FGTXliHl2j4nnenwv3/Y8p8kcjz+v1yiTcO7sBLvvFpxUHsHew
rlPnNdAoXFn/AtnsUiOQiT9c6efA8f1KEPlEOcIGDFTxWzXMZrMIdFTWn1c6mSZuW1+VngQn7Gni
aYn79OR5S9/924+3x6owyjCZ0OPtjeAJFJRZ5YA2QTbjoPICq9FFCyYS0lhHQCv/+1eDIwxykWh3
7LyNxqwsUDxB4X8Ggw8J56DldsQGFK33ti+ff3+tt+qifaaUOVYr9FBh+asNzXWs57ILxXnirk/q
hFPTN1BPjNBJIM3jnrt7q210s5puudr6fFYHYdAv6Pf38fMOtL/WXcqFfSiEQAwnWr9RVfWRyb20
SXuebCd54yB+bTK4KZ7LTI1/Usn8OocI2vTtvVBhL0zTt20j9VT2yayz9qyibXscC22aOcAKVlx1
/OzNzqiDreiK/4uHxL4H5jxDR5PsbRcV4KurYEimzrBpAmVd8DbXxK672x0IzL81oHvLAhxAUEaQ
ASEK/rLBpqjZIxhQxVlEEwOP56HyUaH21wyNq97//lpv4u33axFQUWlagNb7RXTUyhkdOmCJPW9+
W6NmpLm89NAFR83vr/Oz7pC8XieB8A7iyn26xm+Shgxq+Wx04ow6BYmYW+EGqcB8xRVkgOSJC4HG
Zg4FiKg20Lz0EErGcYTcf2+G/0ukezN39nvYD4ZOsT6h6IKP8Od7WICnAWydcQ+LYY2KoC2u2Bag
4x3cgpeRFaRB4e7/EM+/67b+oZ7aLwtjNR4cQlzsocWbLW1h2TKiQ5c484Im/9JtJi9Ibf2dagd+
0okaDGrN0Q3V6h3LYemzfjmv2eC+RRnEsF/VUspLBwHFFYNM/0IFxR9bGzz+fnT+t/uEAhWpAfr8
p2X4tikNSEq6ot9AcAUVWPbivU2B7E99iVfUg/C+GqCeyivfwo91CMa1uw2XGKJrwK/0jB646XU5
l/TswEPdlUFmchjG+dg2Iy8BYP7+Xn+dtQVkefsJbAQZyS/9c0Jw4KPpV3GWQBohF2BQ79aDgT7l
99d5E9rw6nCqAV4Zzmkp8OdbDzOa2GBQAiPO4zpuj6D60cJ06EZy3ZuU/Eln90Ys+v1iOFMepmKC
LrU43Pzn6ekLs4trWoRz8MQNK+jSQIph6x5L5UhjxWrlVn8dWZd/QkNedgKBNv9hYNExel+JP09X
uNEhEkZBgRf9a08trSAYm2J6ldtV+/POshTVXLpEnZlV22MAh+EL4VTUQlipQWZyEAPgVDRABoD4
1wYM2KVEd98H4JixrcwE1V09AfEVddzJ7bbnhl64mGJYphP69+Js/6Hw/Xa79WgHhS6MOnvKJ9dd
0KSQXC9AmFVl5Bq/I7bLnqBODiG4KKIbPqRo2hUqETwH+bo9egYpPsArvtyjwxzak1MfvmzAom5N
AMKkKt1A/5ZFQNQF5I2EHm9RFC2wotRACsUtr5J8l/tArZ6i0coUp194SaOvaKgNAUSSKLjv6SID
IB80/btf5nRtJFSNHKV3y29ZgpWdEoQWSErEi+UI3hBFkr/ZGBRxjU4G+OgALITVqyiZPYY8S08r
zMnwc+TOfCtyC9FbO+WfYHbTxbsxajHfsPpZd+zGEpdXSgePRbzLPkNj809bSkmDjgDsNt8/a8iI
2/Agew6TWA3oWdEHz+WY+FvsM/2HCab5++/DS7N1PsQDDx+h6uXdZdzynp9pxLLkAjEOh4wSFrTD
tPFWHfLv0Qqk9LWeN0SoAqbMzwMUnZB1wrIb1n0fbXC5KIwdWm4KU6OzKH9OnUj/BblNH9QxC4eH
pItzdO9M8T0rF/w2Q0eABs2nxAuwZuDYVGvPTiW6rWwV1OvkqWVJ8r6AeTiughhjKwGqvvRMxsdI
j+mXlqDZCwxhBoQbFXJ7hOsU4sG50+4hXCZ3L3y6cOjdIvG5z2aEJnBmHyJIXvpDss9DUID0UqB1
Aqs9L2YB5jdCAhNJtNMeYF+wVY4m27cMdmUKYZAwaF1olu1RkiAM600izwHvoXzd4gFMBdRpo7XB
BDugj4b6wle0m4YFGrOXdKlDk0QO+weoHneXkTF4zniHAUPvVX/Lgr69dEV/KLegaxzcKvdo5DAd
5zaPrti6jYfJoLO4D0b9yGYuziFoveuVrXsLox6K0tiEt1Ey/Cd757XkNpLv6VfZF8AJIOEvl6Bn
kWVUVjeIUkkFJLxJuHz6/aiZs6NWz3bH3G6cjonojpGKLIIwmT/z/fURa9zbA5CPHxPlb/BB83dY
xPl54d2iOHb921L7O3rqVLlphu1MmdlvQcBl16BfmTU+ipEP9pq0pY4Eez5KqVW3DWdYPg5Oeh5x
VMUz4vCtRNM9ZhZRT/p022lI62PIRbJKDcKQpGpp2JZ8LLi9dEJy3OVlRFYVPRa8cp23jm7HOSnl
bTeDrR1He16PS+DQfhP21m3lk0cEaLP0jTgVLky/gaR3o6ppl4clprEm/ZZq08PjwnmRYfpAdOxb
2Ij3ZjD6TWaUNtEKp1oJPYqDYQavZIli3BK7KaJlBgwbDwRqSts5ajuAQi/kJfXktM4d73Ec4xMK
TvKq0Co3qbPMx7QouQE71zVSKZaLJ237rAhr3Fuy6I8GyfC11t4NJbMlIMJXZmS18utNJOl/tGbe
7BerJvRb4Y9gdiZ2drToX1ur2Ej8G+p8/EJ14WBYj4vQT6527O08FfGwUQQOTxSc2lsWSk66njzu
F7lvFk+kMxJMFnP6stQu64e6b9DN6W4v59xHYo1B6W+dXAXfs1J2B3pZ8yHFR+VNWUWfu8R8CNxp
evCnZdnYmhTa9fnjrshFjWkkm7a865WvI58rrTg4ONFiJXIiwt3CWiQPZp6FlYdvZ/qSW1FFLdOJ
eSL4SejTCmTrM3D+rUuWedtQm85umEYHQxb4LM1N9ewXVxDuJMmCkeTKomsEO1srL4cL4GaiPKGo
59sqy907E6jPFe2TvKgsmfAN57Uin3XMpsHEjsOU+Gpncx+v3Er0kpRRZxwqapdHu2XdTuYl6Pd6
LDkxM9YObBEK475YOn9TLiSCmXiwJYE4vg1OFXwq0FUQAypLPIrS9V/mSYd6Z7rSiJYBBySuB9Zj
1dzuCXmHl9lovXui+HDL67qJDNX6e3bQ4T4kAqZWjTV0Pxri4rhK2XJslX0mbWWewxgAeOSE1g20
kYolTOXvBr8I77HbMZZiO7bZ/Gepg0zRWY+GNFAf8G2PfKnhF9whveYhTJwMwojzMdP7usfgQzUg
lrIO6pawqMcp4FHsWgFScHeTT/rYC9S4mYjBPOVLX99BRYBUGVsZqJtWnDmCcm2XZHnG2NqNuCZH
I6zOoILMKMZguUvawt27rW/fEFTpsee0+yV2W2tdBlO9gwDcbAvdB+9YaRWYLYrhYz9JO0Is70jB
x26wS8eKSEs1WfhJfZw8E4yyL4MZ1Lemjln2h3btodgbWbVZchAFK5mNxa7IK/+NbCIiTt0mJ+AR
Qb2OY6c4LEa4/FBsx2+UPQ33ysGTXNlNOPaRkVc8051w6qKqHt0LO/ZmR/zIZwNg1cfCWhRXl2rO
U1YWd43nqtugn8lPtX0awp0K9iV6/mEKKgNafRyc6paoUEZHZ0dEt/yWV62P29SE7QuJbABJXpZ/
hm4pSU/6TX0waARumqzonv2++Vry0puurR0IwK4WRdTHenw3GwcLizWmcUigF+Y8XE0VtWlFbDjT
w4moJt3iOtvwjUuyU+JjMkK4z0OD3Yvx1m+qJFnOfjjU33wYj0c9Z0j2Ic/ANrX1bnGXeO0Eubqz
zLEnLp5zz24LnhrcBDpCptHo+G3uPkEmr/z+w3PYKxItr+b0M4WCwLQIEjVc2Kpim0SVs4XGeZ7d
Rlzk5A5PRO/Gb04ng7dkCPE+qmvIfT2bOiDq69LB98sIRaTaG56zHIXIwmRTeiM0cUtezByHwgjG
wiIPm9UrOeVkb7wyuSxiIUxTgFCkRBgf3JqhHfxWat479EfOdG6LdUEfeF4DnVuoTA8DWVxuTinG
fdbOeyue1NHqygYjnBIqt7NFJ18COxNLNLtiwGSaeYxYqEOcl5CFoqTXxqMsQnMLsYPvjYfCjgyZ
OjZaDh8NeyN2GGmxruh/fLZdIL8SyeFURlEyz6nfkM/xRTfvPdOOnxdX2O8gJ4xPrP3pJg6W5NGt
NN5gzcvOzhw+WZUcV2Jwu69x4wBfHYFX4F88sTCONyr26Hzn7YNnPzNJBJ6Q5vYaFzEnVflMcR5U
YGA8+ONMlMmvNOHEYOtowyPPoBbMPwocM4sT2hj4JFaFQxiwx15VtlNH4Sy/5YVIK0h5IDCHlBwF
PsweAqrYDt70Q2k73LGXx1jrRLjNIaZGeekdRV+6uJsj8xHcYQvAPYnAYBpUODmdzWwmS+qWu0Fb
77rhhVOCvDuxtACQyqXYOUrOX1oPFooYguScVeOn0Zj2qtUlWauRfLFE2N3gFs9H2S3FPjSRB8Q8
At1qOrAwqTK/5YpSD3t8njoshI7OUGM5hBKsxqT6G1PN2Q1dol1O6X8FsBqLd5kJWk3z7eTh16XO
7O1doB6UqMaArQmWL1wEHhB1fDdbPV1W6P/bQPU/VGfUm8ao9c7yZL0q2/BrRwNo2y2Nd1IN2oFO
zAO4+fvBNt5hNG3rOF1Yp4SXquyPpdG+TaW+pVh3BMjx1HTxmVsuglEh1cnr9GfWJs+Akh+gDe0a
VtMR0wzeQ1NOO50jUvrEvFHe+kh3ybAODct9YiZ9R4pYfCNqxMLKSLjJp+JQeJhgoTC32dCc5tSf
VlTWPsoxbFaiRNVeuQY7gmQahhdt6495lOBeBrFt/QL27xIuyYvZ9Ne4RRfkR4cM1oqpDqRypA0e
fjMSYcITJfSh0hu3fTKDcXikmhRu0l5+8e0k3TPHJY+6dhxeDWIQm3ka1X5kD3MzEI3ek/e7XuaL
eXRt6b96vVPtZNlS7QE31x1AnyCPTiQpotoP03lXkwrbwN7InZWGIXqjRpeySlrOD67wwu+m5y/G
0WgKBJ1VHvaBuROjmOyTCkgTkzBLocUXAnwMYIg2z94XRGfQLMwjUYekVJzR/oStukLVdDJyLVlh
ba0+SWuqKe609+3BNy4Y2b5ck1LLrjk4RFMPgNxNmoc4nYOI34Ikx0qOPS5A3hWLgVkIbERo0hUp
QJeabVHCaT+sa24v6ExXT2MhxvcG+cUgatSyx6iFe8qkni8tz7jnoI2Xs+G47JKlb2xw4D3zktFa
GTcqXNh2DGTIcdMgUFfWdXdikdX6kWkx3WbeYt2YVq63VtLlxzSf4jdYT4jcieNbD1bvqo3nduxE
Ej2a3yDve+5ZpeN1yxsqstap2/QvbTWydCgMKk2NZXcH1va8tOHRjUlrNuh0PBJCs5bP/mry1Fev
KMVagsnwV07a3LmdjnJrrA5VQxpV88g/CBq2kezt+GinLqJAzyY/GHDGfzo1P99vbByDiKrXHWLP
xrPJi3GH+1i+/vwrYVCKByYCeF9qPwt3vuvqvbDz5r0vFXswIm+oBAEdggnIPhl08+r16Mr7EuYc
TNmlpJdAZ2x/CsVNMWOjzPWVroRuXJQ01lZSpuHOoLpKXH7Kj55W1c4r3f6llooPIDNekfuIvu8R
Xu5cWViv5WDyrZPk5Xee5u7QudV8l0Ot3/6cQsAICU0saVkUji+fi0hW/Ni4bPvaq5dN0C5rweA1
7O2HofC79ZhfmwZSo4ogXnIzIOm0is0uXNfO6LaHPIYKwvlvauMmrJPmHfFPUvLIUBQDfQo7qn0r
qwgJn/PsIKpQJZrAT07C7aZolXlxrck91RnjD3rtIl7FOj/+PO8MsgjbMeMbsLUqngtCQfepgoVJ
PNG4/n5pE38aFeraymCbdV8M12NSDLhswLnv+a7mC9lvDhsiZeRYjT6LyqLUc5XiSGTqs09N7xZ2
V7Cua6m3nsMZoOATyFU4Xl+wyLwviQiNTZiSCmqKGj3fb4L1XPnma2nyI3nldAe/uv5prThalgd4
PWLY5XIeeaHNomnNrNvJMF8ZbuNk61zl4Y4BINZDarC8tnx01vVP4ckyRPypLQdRKeNssjUvms1G
/Y6USLaYx/n4pMRs3YTWFB/HNK7f49Qk+xWnXDoQCfky7QFvklQr2WWrfs/9Xh3oNhj2aunHwhzp
IsbWA5sDPmElaBGuYuKfrIDjqdpR/hQ37Fu6FxVeD29pFvlxoDpwHvtaPMDByFhp8YuLPk+/l7ps
3ttA8tYzuawjjLT4oJBcSxImRv+ulyRKTBQ51fJzIfGbEzffb4Pbj1Fq0XVrVPNRmUFIRykOdtQw
4qOp+HaUirnYZ7zSGCAWikUV7hSp+E1Se8vZRgI/N+UYv3Xki9xIe9o6FaS2buFPxUe3sPnNFTsf
d11xO9yZtov4gS3KfLHrWTBReb1xGxdJgQb6GAFGYU84hQNnia/h7ptZ844VSUkAL5Zruu7cmJpK
4W0H+mVvocORonJtPGo2BJ9+3PCBQ3U9BzuA0ZEPav8oE0HQMbAXvTd8JpsxvJZtX+Cl44/AY58c
scGYX/tazl/nMcCF6lmQgwbiIbNJWVbwZGyy9obkXHVJJzU8krkLvjejE3/Keg6Po5sWhEAmnkyO
nNrt4vpLsgorzoAxbOO3zHNdcmmd3cVrv0bgXheNrJd/yM//UdDh8f/fsRX/76ADOYJfhPo/5Rz+
d/H+7b0EWPlLyuHnj/x3yMEhk4AF62DYkXbA2P6/IQfyD1xAwgarK2jiQMX/V8iBKYsmfirKO2gM
dtH4R/8MOdjmfwlBfgwrx6Pl8B+GHP7sXnisUPktTHGt1P9uEmdWI5zedow9NwEnY4PLWTyETv/4
yzH5N3bXn80LrDail9ep2WaAY/pHP0FbfbfQDjT2gCSsR4iGZCLZaN+WE3Tsv7Esfwst4F14UKLt
a3YDdxR19o/vxXcBPWu046vKFd7y1BvPEA5ok2pun41Xyr8bMGBbf/54jDNmVqsJf5W7vXnlz/5C
spjzHuHB7+I9mZGY3l5bqxsargn9QTp7LunFKXw2EUHE1hzIpZI5B0+/8yilVLvWTYbIHUeHtfLM
bMMmk90+rGdubUvYmd8qCBN04cheEJ4Nd5NmalDpLaj48VwdSU2W90UOxLowOvVkKa86go5utuD1
5SVelLw4CaD0tZ1g8S0tmUaZ9AA6VV/eC/hMP2iM6+c0d5AGmuRsDovcTH5RRQNtxL1mhXPG+/aC
KM3s4V70Q/nJyr2+1faUPQk0WwZBxQUqKXs4SyLY8BCZ9mYdQ7zWrdgFo8kcCdT+jZVSjymU3Z98
S9UXMtEgq8gXvptFYuzx9eg7dca0bxeCdSv2pbEXBYaoP/qAGSWeLme6s5pdtdlOiItd4GzNXnRv
MjfCCak6RcYlVb2gRfdvoSvcpceXabKtX/loQFPMeR6ZKYT/lWmX1beh85u3jDXwSxbm4iEkQpdG
k9mH37MAnOcK7JdPD1osNUuOTM7bbgyIngJaSb/laRG4qAlOcWsWdGOYUZfUN9hUw2mhAoGHpIE1
x7KjQXVtMmcajcqhw3MLgOshnSUq1pwtD2ig3qa3zO4NdO24rWdTbYPRM67Kp1d+78oy3aVV+rF0
WbNOQAedyHUgHVraTctNz8FhZl1xbotSvzCCwLi3Qd7fIF8xfKufrZz612ga61xmsYmZZHxxPOke
Ysd0IHhU/cZeZH5jZsnwPek99S23lqzY6ER71cZgOOeRQ9BD2/Q+WlVEkzV1l+q6smDQzHfT5rGK
QHqKDTWv8jx5CnvWgi0PyZ3RsJHF7prxp6aKvY9jRuA/vZXfqFNmdA7pHpWAazGD7B3jM+Yv+1/t
GLU/5cFPdddrH+KpEDde2t/x/J4sclO+w6nN1YNoMjK3gkGMmTX+mEvf2Lqdoc7AjvU3dV2S8c26
3xqK3rcklcHBaKUesNvxvFTwAPpLbgZXvyKX2BehGZUnFt1fmA+oN1PoTV9QjoYoscJxu5TOfTUx
LNCOa7GXlN1GZ6UoIC4flSehKsTjQG7TG6BgMHYvYIbdStNUWOdJmbsbFl3oaEvRsnUMpmKZD4g6
zAOJUnqgJlobSc3nvJ/ABUJyGfop4UDU7Rrbvc8eHaB+iWJWXIZzMz36i0o3IRGXhN0P5Y7IiAFq
rVxsluuipKp206g9/3U2HPCpsIQEVbBg6s011tsSbPusl60DrFHB0ssnnTyMuXsFrTZyTC5e27EF
q8uumu4SqmSBvWqQ99NTGBsjUQgweu6baCgYMx2mio10M3UMq3jOhslwt1SpXP+7P9OigmsACfSY
LwyH6L7kJTAUks1hn7/hduZfwrGUu86suA3Xpc8ESZPVvh8vaMqxLeJlNQ0Yf1BdWClNepwGJAO2
Ra6yqYmJmIXSPLt7URps9RDHibGXOrQeRVonpKna6//tx178hdDA9OGJiooV24AG88G2D2h3vC/S
+gKVpXAOTW9WR9LG4UaVg0YnbmO0TFpx9al1HOqv/uizIff6mnG7kiJUEyqkNxO/AVQEwfI4Dr9S
RS6jVhnVF92DQEb3x3Vaj+NU3s+20/xwiMze8IvIZJsDijs1S1jqNSzIIt10oMMPgVmEt4Urvfei
pEsAUXUERN775b0x5T6ZAjiTCGTAPFMOhio/qXcXzzYK012RZx5AZF3WX5IyBdjQs4ywuHnk3sB1
W6x/Psf/ZxX4N9O2LZAGv6x4/rwKhPFd9e/9H5aBP3/mv5eB4X+xFPGgREK1FFCj/rUMJOvqWYzd
IGiJZkAckTXaP0eX2d5/uVewJJEd1mcOXum/loHEYFlRXtMZLKvA2wf/SdYVKfSPUQug+PzPvvLB
LPBz7u90KfjcwmnE4Byw/yBTuAygQr4ddxrB4VgkrbvnxsQwmnqalu8gX/wbjGTak4FlTQ91PQBp
6xvjvfALeotksC4aMOCjl9HWXXkNozKT3vEvaTH2D0s2yseyd2GrDOh/ZeJZX+smBv6Z+dmRtTJ6
E+l37oDZfjYC3BqZoW2s6JbqDzjGBoFQRm7yAM3FFyZU5UdKGtUp9u1iN9g9PSoMgtoVMgqLmFx/
VqZHC/OHeZclSNPSYHi2wOo8wi4FRsLAx9u6CYpdUwThDdP/RgRPbxb3s4F+6sscO5s5k+cFPCOj
gmu73QrfKnZWLZJXK5ThxTLyO2umNxcL65FCV40wQNuoaunLslhp7E97WSgqlQsLGlQpEXVlp2BG
WQ73dghztuPSaeoKOezcwmy+TxNvYnfQr1vZFbtqqPOn1sk8Qh+Fk+2acs724IZgqDoTbWx/sSJl
ieGlDmRM7SWd7gmv6Y9wmZZXqob2PQ7psgcc0F08vMl7UmI4ObSstvTAhxP1yvZbeTUyabz622ZE
9/KtnI+RzPPKyatiP1YT6JPcGb6jT61k52Ixhs2JUVYHB2TyZgDeDg24rta9G5/LvCkPRmAcaCgR
H2prFidj1+7adiSCQlGMMp+SQBScaQfyOD4IhhvdMWFGi21oZKiGtBSuQlA2nCCUZM/JIsM3v8WE
z2Aao3fwkG7GqX0MY0eesd7NM885iqc80eULRP3+JhvM4otTO82O7owIVxOE9b07F362ygvbvteL
L89J4ujt4vt071my+A9MNLKo96mWiaS9PV4pReZd2HGu1Iny4ijTTvExMDLtEjN/bw+Wxz6RHSl2
ZePRSg18+dpCx75USePe0/DR+zldaKEao30Sk3slbtbJLWzd/jHD2IigZRWH0hgOTRVfG/SVG1xE
24i3ivDnuU2cnOBl0eyzrKBlWNIo304OszyLZjqJdHI4Hdtub5iK/lai3tOB+gusidzaiCb23yGa
/HDbuTwkC0J6uZTuoW5jZ+sHyFqLX4ln28k/SHKiTxuJI978oHqsR1s/92RJ6CZW5n2demhwcxob
R7j/dOqvA64u6Wi5VjQBYH0HqJLd+UnOHGnHtsMPBJ50V438UKJl8RRIs4xG28AtGPPylCV8iQSY
0P0HWAgBeGF0+17RxmXbslK59ajq6pCIyTvWVKIqKIToPj6+jCyy/J7xHsWDGxd7b8FV82JdHWgj
0ZxpBmYXc7N8UzVxVR+S7JZudrtGFcMnr+bsgYe980PTdY7sPEsjfc1gU0HNX+GZzU9+1Rj3xAHq
iC/UB1Ob5oBr6FveGd28nQqvPbVsALIoDLeuyspd3EM+oedUQPK4H+N4fDUYawhI37buMxOmc8XI
jj4qJnO8VObYfdiKqidL7zWYBH9HPXzeYDcOKNq+HbwqZjA2ZGt1ISkmLTWY1yW51X2d74gSAW5b
EH6ibpy9a+sHDmvCDDVkzZ6qYT2gO4Xh+JTohV18kWPLFl0C7IHAIA2godSnmvrieSHztbEs4zUT
14wcdp69wWdkJeW1rNC7yosKQ76wzDUPhUmvrzbxHESW198KEMOnmATlvUs79tD37lxiOxnqXiqC
Qr5fRS5dzXcPktcuM93gzuy9UkUN5IPLVfdCdyx1gStReBtYQOFzyFPjokGAvbCVkzelHr+GWnl7
nog6opk4XvrEkZxKU3bTZwzOVhjsNyVZ0DuVxe05M6eWgqIsgFCUzabGN9laiNJrLdJm4/at/ZJP
pdh7eIibLg7qbTpn4of2k+E8MZDt3bHb68MF+tBrSnQJvdViwC3L+nBrYw7jHqY0qJdkigwrTu8s
i/UX4AKXGcvt/MUcOPRV6uo18nqz6WcRnALUCRLFRZ3e2n42caJZE7g+xyUvZw5Y4Ik97Co5q0Me
6uapGMCtWU22YYaEvstHrLFmZE4gI1tMDNrBqBxQJfPWa+vxYo2JOIZWkn+lxpevJ/bkRAF43Eou
8RNDyJo9GhMzMPK2C99yz5PrsprM1yJGmODORKZOifUiPPdOD5nx0Tg+M7cZQrQFENLfWrIqDq5j
gGuG30siZQqekimIt5bZml/SUdIyH314Hgsgma2d+t2lW9pvFbXdD1MP3P4HInnUSWeHOCjlzjVZ
JnBa17HYlSkobVewLaDw1hMDMvCBB3hdZS7NeySjjmd/liWPA2GrdpUNsHGiCjvoviXmsa9TLunV
3Ph5zuaqI5/nx0H7GQKSOYxFKtAKJuNGwqmB81PejWOV75U7vAEbQEeor53fgJ05hq33BrLn3YyH
TwI/bwzheqgs6qPA4LE87bY8dNSIN0wreRRt0hyb1PcfxyYXz3k2VR9oQPNLF/ODY+WhentyUVhc
TcKnGI5N27ej2pFsgvt0ZqlFv3QFT9h0N1LUyoEiINObWbg+xdt5CO5a1S7ea+/FnwOk0mBfjBNf
HPsKgXqDWhbFtbmDZ9/oXYlZcyYFZdRvDTdQ1l7huLbmON+2OaOGjoGRd5QHMwHXx85PVrJUx6GT
/huqefvV9OMku4vntDj5qWt1j1TJ03hX6LxgXwFoRoPwS5SbfQ/SuTee3DaeXeQaRtYgYIFUOpCM
tEkbmAucs7rajl7/wjZ0WnV0dNbMTUKFT5wXPPtp7+GcR0uphgt/c96GEJIj4EHY6M7NQKsMAcWo
3VUOyOoZnISxZy3yVOm02KRk1488QYDiGzKBRVdYUVJZy2Vkt3zp+DaPWiEZpXJ6v6LQj13oGave
MYadVc0LrfzrcouRYANjK+zuJCV21RaiLjNB6ljtgyuZCuaw3PUIq9ESO/elJpfAbPjkoB0GvICU
i49dKeRRmVDXrIIoAWi+GwQQ4EiJ334dbKZmU4hfdrIdJaXxPtzAd4s3nSzqzRQ7zcxQN6baq7iB
JsXXvB/MRqBziXLHkFHz0xliltFN3sAkWlERsL57QeUFL/0/Qi/DPyIwcQumQ+Gh/YzH/M8mrlJS
LX+ziRM+5dS/2sU9pPX3H//r0Bfv1fdfd3L//MF/buWYJ32Vyy0P5O9vWzn+iCSKY8K0ROm+7tb+
uZFzBKVFC3XY+4cHIP61kXN4OQflmFMS5vd/sokDzvvHTZwT8A8tWAaeUsIlMf9bs6UlndGVYVhj
RPXAgZa0xnwGBLZhGEXJXch9ncpxPBdGI7nJNq9F4hoHc/Ivoh6I03I15Oumd8p7RJrqrhjMZzc2
E7m6Mim2tYOtpgfDPnSMHIscePbbbEEDDHr/QgICJtFs3WXz1L2Hdnn2puJsG9MuVk28Vp0bMui0
dFfFOPAc6eQnBpu8lBzHqPUbiuoVxCPTCOiju2JaSZMVS2jeeRapwLCb3uuZuKObA9xxWLZ1Sn72
LAfXpc0UM78OLr49MwfIBwSRVJ9hXp3pLT1wGyN0B42LMQznYdF3TraczIS/1WWMNE3l+9IQOGI8
2oer8iOyy0fte6AI+m1dxIwWLVP7hUtxL7vAW12l4U1NVI6cY3CxlP2aj8W7b2praybTg9nl5+sR
QEkK1k5efGYMKIgYap1t7YI9oV3irA+Jn67GaYTjNz0E1cyGUHjJoSvCjynGwbRSZ0+I7pQPoj7o
opCRMSFqmwQMSGMcRQr3bM5nAtvLw9SwbrHzYzIX712bvdfavfip3Xkrz+k3Dh8IysNnrZY7p+C7
Wmy1BaBLhMTJj5rbEBJsWuIMo5uJmgPFlGSy5QAnGNtlphuWQcwiRfsjYSSXTWJcj2Vavg8Ws1TM
RTMIZ0Jqvb4XoTHm+bb6jk3YnRLTjgfMyQoSnqyjeWr82ojGPP20C/6aa8kzDM6T4MvZBzV0u0zy
CWtnedYxQ80K5QH/Cm1E6543GiU53DR0ACG62bFeGBHotDD/3fmRgsd6Xqopgv2o1nEt31kqhptC
zB9BrU+jSGSUpYyyyFv/Vc7mt6C1b0MIjpE3AfkQaq9hSu7beXzU6BtSNpC3OnufgJ1akdJGwCeS
uRoGffKAC26mie8ztLGSQgLVmxlRedWKEp20N5+Zj/kR2pNalTPRQ5UUR8sfH9FUHxlC8VkyATky
vVqth3J+hE0OrkUqEqrQezbaM9KIxSV6xfW4W5V3QUV6rdsqYy3mXiDV+lt1/Tk+54oh75yKtvcq
KYjsvZnT0bDmSyOM5isjpkIi0umyhiE4Mn+L066YkzhaWofIfqjGfesv47Gt3fHQl15wmEfDuM3T
paBf0ZS3FeUUuiDFSAKl7SNhFPaHsvqvCxNobqyAmgVnDSRTB9gFMMB1WLY2s7v19B7jnRsr6DNM
Csuctnpm4PNzORvIkNohFYePIiN2kRenyr92NuY5bILNnMJs17ZcN2rpNq0Di2Ld4XviRM5dcgxq
0gSe314KI72ryKhvJsN5hiGXwLhyXeZcuO9ztXQfFfhrrsosBanWrgJ/yVaMCvG2pSzB+MBsurOU
q0B+cPrrTHzUYPMQi0saAqMJTFJYW9uv+d7w7wBtcRq2sWWuZ2q8t3RNhx2Y9XgFj/vVN7zLINqJ
3G73CQrk5Hj58ZeHzr8xS383MNkzCiQ9VGGGSiDIXf/8FzdRZh5koSmv985oXOdptsxODOYLy/yz
juEn//W7/e5dXt+NBjTRCEwfWLW/Vb2IOAyVhxawT7jU15VFiKmA2eHB2Pibd7qavL+2uXgn23aD
q9lsUtv/+fT65XNNvj/bWdzUe6Hy9/CaM7rejjNrQkvCraoP/Je5/etP93vX8+d7MqCZwiN9S/79
x2OZ2IzqDeha7BflpuwJx0daMIxltp09tgWUXj5vUehT13N3++u3tq9G858+L/R80/cRQ0BU/PG9
G6YJAf8Jqn1fdvY6q8uA9A6UUG4XJ/hj+d4M548Jzto2n0amzI09120IHLbDXUo95jtW+oRdzFPX
dvdhSGUrG7oNDYPT5HH7ho/QRDkVlrbOzpXXbUt3fJjLhExuWq692bkMJOgihmpgn7h185a4rhc5
AbeHv/6k/+YUApNgCiq71xLf72VWUUim7kBa3Kei3zI36s4M9V2pofb9zfv8uyPqWFR3fZfh4LSu
/3hEw4n9LX/IuRpi3hBiv1ssyYhy+EGryguzdR/kZ5VcHfFxufOVWd4DUpCRo5PPduS+fF2qZNeq
kyXmEwMWkdym4ZFM5cXuxl0acLsH+FZGSZJ6O2JJ82viimXHwIOG+VuLPA1m1z8A53ueOx77g5DO
UckARctT9cmp5GcsXQjnKIzsjYJ6NxvZZ1wzJZqOnVaQYYAl79PF3acpg7qSUjN+tplPOYWISAz6
DhGIPbPgtcPA+Nq5+UK8jTXWXx/If3OHIfQRhD6IBZ+xqb9d8zRr69Yx7GqvJ0Y3spyYubORo/dW
BhMK/vq9WGH/6SrAxHD4tnzI0L9TNDqxSL+gdrOH0vbg9PJY1n93w/x5Jf12pVGIFw6Ff0uwh7z+
Dr/cWWTa5lDpzWpfh2Oz7eUsIifWH9c7vdTAzhRxs1w4hFzEBZ5auvEr6Gxz/ILF8I2QFs2sEvEx
YHTQfsx4iMOSp+e+/B/2zmy5bSzr0q9S0fdwADgYI/rviCYIkqIkarQs+wYhT5jnAxwAT98f6HS1
rMxKR91nXlRUpkQRJHCmvdf6FqmLRvx9IbYhdKM0PxTCWTaZLVBq6Et/VYAGpPf/3pP8Z4f85wuL
fmRQ2OxbUKjgnfAJGzY7c5W2IoUYpgaJr5l+tysewTbNr9HMwx+mEe45GRtUQ7H7NShFVAnGIV3e
AyNMgEktl7+5J38xYrkX/pmVgqn/bLx99YUhOlvb5FghjIKDwpiUyDUlBVRTy/nMqNDWEn+2LWbv
VNoO2a59pyOABhRMgroX5agDnIro1WjhPO4YNeZD/RnZtNh6urts8pE45MEF2BrZp4T4363dMRPB
W66JPJyfCGX/Qq90k7rpA5RtdlXwFYNOQyyf6E8zG7FNA3gMPLja+426j21n2ABGcTZWw8TXOyPW
XPRK2xK7xN60lydA0ONvLPp/MUhYM9Z/SM3k9Gb++lCpGE26VGN1wHSDgoDjh6u4HEtHR9nEv7kj
kCr+PE5w5NPkg2JhQpR4MyZbS8zCtIbq0Jl9FZ5bztCwjohWDr7B/VmwuW+WmQPSuBbTsowdYFxc
w1ID9lhHzqau/AYL5tiGPloZquXAIavZ+9znxpU2ejekWPZB4rPbn6pabEXTfwG5dT8V82WJCJ3i
Pdx0kb/gVmGXqsCgLfp1O2CTnWpC7FMZjpKYQMktPR8vF2sS29TmFzHvHB1tBac1atw10QC2bwHq
NXnT7fkQRPm93iqZ18dqUI+p5CDp5aie0AehzFwUqRQxwDXLp7kwPpq5cYtmlVIQuzXDHbZplc/b
9f9oJf8lGtcHshnGnWF1fbgOo36y0f6qR3wYHCBsOoSe02hB0bJboiMPOS1Hl9nw251mP7cZ4cGV
RErg29OXbm2jDXzBWZFep4IzC54UlozCes6S8V6hz8NNh06hKrFWZselhBDbxQxgKYsjh+J9GbGy
gNLkwWR0OEpeF4b9KelVdcwN+zT241aY3RysByNMXOletV1Nqdg+FdJ6NjskDH8/vJ2/GN7sdWzb
122HJ+otK6CYRUY71y4PvYtOpR/ve511b+SYFdkM63X/dT5q19I3diDYWQ/XMV8lcjevXu0242Xk
CqFfrrLQz33Aa51wt4WMIViaXhX60zAfwK3gRktxTiEVTsO2KuIv+KD966YDOrrErItySfwrwpzZ
5btobTTmmEzOT8hioaV3pEY7ejoEUwyklxSo0xBzMGQ9TETNDYnZZrvZ8IjtlAxpU953HkdSfyiu
Ed3cW7jQ9jXl1hB7hkB1vVwim3/MQIluS1DpG7uevzg9PsCukffkM2UHAlFPeMwcDpnDo3Cm23U3
L92f6+s/MonfVNiYKZm2/s1B+ZNMgqap7NIv8l/1938RrTqUn9NflLM/Xv+zzua889fMVICaCCO9
tTj2Ew/muu8M2E2cISAY+4a1qil+Sia8dysyZJVFIKjlXvKjn8pZ8GB4NqGKeI7tmiY/+j//G0hb
/K3+41TWv/n3f4FTuAWCKPv/+V/n+f/1pgPCmE2tDQAQGlNHrJ/89aZjJiLEoLmrH4itC8r4OyLG
mwlZfOYRs6yqQ5nqR/RAoR8Nz0ZOaBl86ldf3h+X9PoS/LdL1HoJEPcQu/KZOcW92Q/XSIQbz1ut
/d0M9tp7SNEjbBaUGORa6GqbaQQZWQVMeWwwe5cteqjMj9Zo0vzc0u9E7rkQVVozq/vsd1zj1K7n
DsseN3SlttqIc01vvlh0+tIa3VRFXST/lPUmjUdIuZZFcW1+3xOsnJac4DBA2CQC1XKFrObOVauP
1bxZdFkPRCT0Ait/PgSzqJ5mjxoeT8OB7fyGGt4GMe9lPCgXqcdyZ0k+gFd4G2JArpmwvI1ANRr2
+RW1/rsiqYZwAs1tajSIHP+jIbSwj90XWqFaWGZQZR1Slx3iBFpCt5IkHOpiO04lZqn8ftKixww7
WJj35GTK5hM9CX0PAf427l0Oo9XnhYVJZnmAFazYOwuXoZjpYctUX0pIoXvw/PTYdfWlImEqdob+
quoVhU2d2qPT82bLjoScm3hllJ/v9z/Tym+mFYOe6quR8adp5f926VJXv8wkP17yx0xi6D44QYYK
jDIB0m6VhP8BGqQmD4TQcn4EIyLLYpf3cyZx0eDzKkrqTDX8hGv4OZMY75iRVtAgZQX4cf+V9so0
3xQpQG3aXNcq4kKEZf0pmrFs4ctOuaNIKccX1jqAjWVZcFq1nVq/hIDgmWUAi0Uuwz4nhrvUP5D/
BSc0r8AIPpqlJZduY9AaMMOiI4ZLZQgXq7ZhQnDoyTvUcbMqNYagUROBCJZQRPchcp0PmaYU1UdQ
tpyALqCSl/2IoABesGyuq2LOKoSMKWJi32uqK5tQwCOS9hGzaYo/Z7awk2WiBWKjOc9aX497VY8u
bP7J39IJb66yEgxqmU1oEm07Nx/BWtByTBNEoxufgjgCsm70EYS0rUKysCCZd1jS7xeg8i80zlBj
MjuP1ylAXEofiUQP2o1DCkFHxDrSqAlH/jR2BY4fv0ZUUrJtp3wqxyzo6UvuyaICJOw0s+QUmI9M
RAVH7aS08kMTdWqXLR0HFtj7/GEw1dEEtTQab0w7qj5KNRv3CpP5uKcQKbdJ36PTjQkiQdccQ/FB
d9BtIVKMz7Kjfh0tdA8CdBfNdIG1D5dQ1Nl8UAD2g/kcFbh8lI1yrDedjkiVfAyduGmNTW90V6qu
jTUQjXw7nQy+ZpPmyr4Aueg++XRZrkyp/H6fUlqVu4TTWAE9xLC2miAe86518tBEgFruhSyiwAHB
wTEhk0ynnHA13AXEYlEvsrp6qw8IGEj5KA9k54LIi2nI7EylVKhkti5k5hivxXGOOWQ6NJisoVth
fUr1l4VU1F1uMxp3q7Q9JAh4fik5Q6Ha6kp7P9RT84DBO7nMHVk8ox1x8A6OSCBYaiT97STWt2YH
9wXUxXYwE9qmSQ2ZAaQtJV3dmIwxjGNgM/NIWAgSA/9mslsip6JuCAbIvEcgSJO7qUWZPziFWH39
yYAUPdPqC+JbzQtZknfG6h99YjR0SLkwjn6OytFAP9PLMd/HsjUfI5R2F6or3Z1ZwKVGdxX1D5C3
v0BK1Fb0y7KNvA6uNiMA4JbbiJIgrglHWUyD76p0CuuYJ7b3cd257Ec8vdA++sUwtjZdh02POlls
+6h9JGOuO7WevnwuZBltiaafn4ATlYdoQRYdaJruU6nW0KeMjdbfzKDXTq2dgWGQNdLJjTkCcLB7
Ti8GDsD3TtzKDdAFfK2w+z9IZP9Q0GVU3OeIN4N+IZ5rlOVe1oimOjeyEE/jv7+zk5Z1V07C39WV
xZnLsyMjumzW7ILBls1NV0b+rnf04hsF0fkCt0lNsZ6wknGafUAx8kump9ZWzEoFUJWsQ1b4PtEm
5gsYsA9El+NyA9M0bf3RdCGGAcHmPgLyacntc2gLEWnE25JcPszdj2LWP6vib1ZFqmns9/7zZjuo
q+rbF5l+GeTrZvaPl/3cYxvv1rVthRCyhV032f9eGV3xjtIgVXpWP2vtZ7Nqvepm23QnmDB+ao9/
royW/o6tt2N7wqZzgdD5v0LwWmeA8+tNNoBGwQaMPovhgvZ8W1qm+EoTvk7HQ02DbWsmpGUkS+UH
tpTPs5N/9nTUuk29yBD6rR+ghu830zTnR8+AYqBL79EbAQlohcyvYbtdjd4aMMWpz2w7wZ5NQ0uU
Ma4hDDKSkNOxOJb6FvGP2CRe6+8aX6Mv5wz01XzzrolGfctSRHPd8vLQaN1pE1Or2aABGQN2j7wn
cqltlvfPK5dzsME1tA31E8fOPjswJrB68+u5gbyHlbK7aMbu2fCSJljsURCIZrOFjdwnIPf3mTA+
jx1v79i06mtaubHEN0P8beA65p1BY2NjVnwep5lIdOvaZ8fI/I1cXUtngG4VrwVnEm+2o+ZedJ13
QQK0DKOer2b0ozCW1M0XQDFmrk0bx+GrPJvT9ZY/Wox8BRauHj4CX4PuXZRp32+jjt8aoSwBNsKr
nZDjtBkSsz5kwBromqMHclqHn+bWnfIGKAG8MrNwYaQ+dNLFXHWhM19BAzw1tKWx3MV1cefPxRgW
PW9ZQMe/tC3K4JUSHDRa7PGicfKtvsTv8fAjoVxdtoiLvs9VWx9a0REFFs0o4vKZydenCBEVmsH3
4D9ygJKhqIom6HUiKFbG/M6SnrepAUYiAvD7R3K8cux1iHsJOVl2hJcsVPx4OETPmyrbvfAM7fH8
kKTwtLazBfOqcXkOjFncQe6gcKn7j8ozADzDHAhoS9+NKRcVZ7l1gfDV3xkZoR81mX1H15cmc/36
FEl+lx3mKe0NJsyaQ5U7JlkAamxNauHBYjPWBKVtn3iev08+CQyUXrwNBvHPVPe59wv/lkX2hAxQ
q6iveUSZjHCfypJvqTfQ+JouNnigfn7Q9d3z+X6XMfkVIyrPQCo+b5zwyABr59a3HNsGxyuOOkVv
BjlPNdIkYC08nZ7Lo1KvY4ElaH4P7FdsHI8MHYMLYeSh6Wjy9DTwdbGHeZwX7rxqGSeui31dYWCB
S8PooHP+7NI6DujqCgYcD5PHaDx/GVXDoFAav9rk5ecSc2QY6W57LMzeDq2Ih7bI4RLMaKPvybZo
ApON7kbhLA2EbJrdUppm2OW1vi07i69Ux0au4qS/9HoqyzgGjCvRwops5WKGOQmVAcrnq1RloIIG
zP7QQ2lRKwh1nslAJbSDoM0RYRoSuyLUGSdY/dK7MbFP5+ElsmU56Aaww8li/zmw49sQeFxv9JLb
bSU+0gwM3vsJSV5IWhfDMPfq4HxvNRrnGy2qrpyRGLLY4BGgN+0HZHbS01uf8oW2+q6mkrZHBZuH
4Iv8HRvDYqs0HufzA7A+4Qzxu9RaiNKcmcb8kfFtwQg7nG+zHAg0lZCHaPKY1G/Bjrw0qa0dzsxM
CBHUQQdDO0SUXYPMTj+jQ+QWGPl35NzobrAYhbrGaC4FrG9wCrj2u6G6clN9OtmTvfdU9lmL03mj
uaq6inIzD9H7pcGw6NohthmniFKMqxk4+s51eMiqUlRXGnqAYKmYvoiowVfD5GDAFUona+8nBQZ+
beKPGZC/8SY7AX08se06u0dt0cPAotMCV5m26JSWOk5TW4RagdbDjQ0mN8Wt01ykNNFg3iXC9/aL
Uc37RjKZNNY4BjhVqR+PXIIaIH8xROpD6TGDlS5du/PcZPqTGZ4HLVl0I9J47ZG/ndzaHY9EZ1t3
5rzadyPN29jIzVl2qILP7UTvCfljkNekeiStXl1NjjWdBhcUl0XkB4GPvPP6XTs+jL685E8OwDJ2
VsUG3pok2BDPZgpc9cJg4aJbE3XqlvSpYu9F7ffW5T+XQxYy6MGnpMwnllakO6Prvng6wWjVqoyo
W/epXLUSOaIJTQ0nd1VRCCyzxzmdKP9rRV8YWBZnUpZzhc2u+iHTKJZPRFiVI4oL8GSh763l3WXp
ss9mVk9bKkI+llfdfLRjCIq9p5rseiZY65gqnVtIrB7qECLyrCHMdPaOCdiS2yS2HCzRaClxlnQ0
u7Ngzsl3Zl9JOR71d4Mcp221I22DF1K06q+Yt79YqU7NKBZT/h3RjrZwJNaIWAkYGOpAOk69I4Jt
AirUaXC5moxUzzJDLrGNWYq2YG2jax9MrrYrRKX6U24mnsue2erLg5wXqT3PMTiIhOZ6cRUlvpDw
hgoDKdpMmM/JHh0TwROWPe2+Gtg+JK7z+Gor9helu7Uy92ZfY60QZrz98CUoSv5aPCzoRC4WFvGD
m86Iapfke5qzuIjKexy6WvBYMeqslCf979/3bcWQ/RR2Q4wHJpmbwK/fFC19gJnIgJrhAFVknewY
gyLNv1YKpcnU5N///t3+1IdY342erGNaBrXctz2tRcVkFi3VcChmHpB1JwALR0NKhif1/E7/HAJ+
cwigx8O+/G8OAS8F+8Ku+rXO/uNVP6tjlMAMEjho0pvm2YD47zMALfV3VMB02vfQCSi007R8dQag
BM9TxK31GVE84T+rY+Y7W6yRHnCqz7Wz/+oM8LYxqtuQFVDbeg6PK1CHtRT4us6OeYNs5AFkEftB
PxwVjWEKAICog9xV4x1e+fmYTWj+Q13PJfYfa3yfWz1Wg96v2g+vvr2/GLcG4I3XA3e9GvS9prtm
DKwCrbWN+6pzjnO4yf1kGDlAVMYpzrE5bga3JlhzGlkK0HZaw0eX03y66UpPtkEL5xAkxNK7FhwI
t/rqS6nf8DcSlGnQit+z5feM/ezY0TdjRsq3+/srPgssXk015ytmEK4yL45z1BjfXHFKRKjjz/Ik
Jg7l6IKW4v1ooTzfYTlCiT/Ok5FtUywV7DmcmUJJros9eogZLd5Yy694AnojSLUGJr1Ma1IJy0Qn
sx51SgynJ0tu8wEWKEGDMP503X/qk/YyL5RNZ67XnBV9NZa/gYP/+TaQNUTIA4quVYn9VlUCdS0m
trroT/Rx/Sd4+WCqLKZ5HFQcBG+xi/oPTWQUz3//Zb6Z0BD7o+ViDoX7C3kFdMuv36WtT7EFnq46
Vd5inIw8GU5V3wUp+XtPf/9ObxaI8zuhOgAvRgKOT07Jr+/UUFpbWqpjJ6/RrZdW1fhAI+nN5iZv
klBvh2IJhD6zn8yErcrfPTTrQ/H6oeFTcuqmtcUETn/p7du7rkiJVYIgsgI5X8oMoWVerNdgL2Uf
EsRX0wLh1u9V0Z6dobX7DSJsf6FYYtj2iE5nL5uRsg0SsnwvusYE7eDN87dGG5utri2lG1CxtboD
Ha5l+FET+qVZ97oz9pbIwtfnrVogtGI+tmr8079+fboz2JVtR9q1MUTlS9rJPt5g05UYqvDiVvER
7Hf+Ofb85mpa2mTn1CDCA/xf7ncww0sNhRu6uFVn47eUzvfX0cYL9BudJxKot98yzXkeIkzhzK2M
zlXv9moycSB36l0ixTVl3Sbyva30k2U/nQt1kh530E2tfjeWsz1siP3F/gcyqze7Zl+s9b68aMv7
prBLpCmFij/Ajq3JHUGW3FA1fU9evbeNQGuDZFmLiakUFBajrK9Oaq02tmvdMQZzwZbwXI40EQId
bEq392YW3+IhEhPeQeS3aCUe5bmo6az1TSOdTeYGa1iWDayq7KpYa6EUua1jstZHl3OpVOkJaXI8
dClW4LWYqta6Kvg3bbtk05emb+XDoGuUX1UpXXgH7YCX2DQf28RQ+T5yNYq2OBKiz5xDKOWmVat9
Gtb6btP0RPXVVXNhkMHyFSqZw7hfa8LpuTw8rpXibq0Z435q9gat0xtyu6eQ7Lh2Z5zLzAXlqzgY
VewBBl4r0WUvqEk3/g1OV8rUhlHLA0uNibx8rWN70i2ewbQmgM385sEWknq3n0EpxeW4vHhO3YW9
PlFf4JAX7zTC7V6IuFbf+3MRfTkX1KtzcX1a6+xirbjP5+J7t9bh4eKUh4p6O93LtUxPgZ6SfXYu
37sRjVH3XNS31vo+7FtK/R1nhthay/9q7QSk56ZAdm4QiHOzYBLudOUQ5FlEd4NqZVluSEUndP5r
EiVoDD/2SpvWEE+ofXZefzHnMpOiI1N4GBr9JHPJHpuQ2HbZj/4AtL7s0MhvMrOoH3QXH0g2C7HW
5bHZE4yOmpXbVa7d7wiZawDaR7Whk4OeD7pCGtENRyLHrQ/57KpkO09QAq+cnnNZvFER7k3FsdHW
dqjhswjAuCWcOGhxKvPACbq1O2ilnb8h/I7o0xByqAN+w8dXA1OaTkSAMwN3f+IPKsKu6xbgcSJ2
BTt8eOUSeIvNjFmZWNiDMumg9Y89h5fbPtXKMqzj1PuuDSMH2y1QU7lPLW/wTjZl6+hYCVe6dhZU
U98u86GnP9MlYRMnbkktbVxauh99le7mwinng973nLcpXKI7dTGKFfsubeF1c1vND1pTLsYWUUPO
sS4vde2GmHKNCoqsqg8ZdZvyQnS+pOSQSOeeIooQO3obpnGZqKSnrucm9MD2FOGa6oHFWBxJGDTz
3YC2qQprSfEsJBJhwSKczY26Lr2ZR1tjqHTbyDCGY0fdttgSTgHHlTM0tzN1e/Yn8IDF8g0Yk48n
mwsoqfVjASA7imI/kX75SjSmJrCFxBrhAopy0ilV1/i3WaQyKxBpmy0EgmaLdgkOytoZDaBvLtd3
m9CYk6W+SFJDxWHuWwl9AX5vs7ITwEy1sWg5iaQoduSUInolN3NGlcA4Mk/UBdIl3XgjctXHuVDm
cHIaH1tDRb7ktT1ULEk07nNe4BNmLXZRmhjVR9IVquTYUjSZdjTnl/TSkLF8tDLTfrGnaOX1Ub0T
u6GawC/0zkJDkaDgrNwWos37gIjGMDXS9mOhFDuLLM7Gh9521OemS5CIuiqOQi+3dZMI6oi/Yxd1
Nu2qbjROZMAL666XtvFoSJK+NwqrqAefYXbxe5tllgKhNU1oFC61m5tUc33A4+36cGZZ2+/dogd5
NM2UKQO9XTukiaq4sLpn0r1kBfOfMODzdJfMkt0WCeNE76v3I/M2Q+CQ3yPP8q2LCZb3cC0nuW4+
kancoopDKlVjiFYXdb0sQJxMIiVgd7rrh18vXTE/cV0EvJ4sGzzz3dBio4f9XOdL4OcjQ6cpMLve
VZ3LkO8GdgUxP2NONWWV3LSGNSOFE02ic7vBAw3XJTWmHjfX0E67SUfPE84EuqyTBoMp4BMxgUAQ
XvfJsiqfIphuR+L1Uo+yo53zXMyx86Iqsrg3UwcvS8hJ7y9jtrkZjfEqzx48Vot9X+loV/y4/Whx
8m1hKyepeazBQg+XEWSgcTt3bqvY4M5i32DfyDF2tvOXvMjtW4iWxCu3AB3zD4oGcn8oIyLQZ9I/
mEOwYILsdOiuY6Cbk34HQs7/oOlRCee5ianIWExzc6eS+7SW/SWFicze2qh+Y6Y9rDvIa03/CcPZ
GONNqhgmixYJ/8KqaqP9VjIhz3QreKRCtc7YYWYTdL6bMACHLDKqvTSA/DrUjQo5stKKUWfr3Waf
On/0H7WZbfpx8WVnfJU9wcabEuXUeJEqKsjhVBrJElgKhOVFw23ByE5w6m6px1Fek+VFqPcqCvTc
/mCV0wjjRUGsCnLd6BdwKHld4yuYrCtNEpwdJm1VjmvwV5MEnt2XySM7kf4rCUhMI0yd/bjJUT2i
FVCj17IKzO0D5BgjfTZqvOAjAmItn99TidPgNZMi0tHiJa/2qEWN+kxvWBuDwqXqfpHSsrrDiRwt
+25o+zRMl7Xln5oyE7cTrmX7VDoN0I6WSrpzbeGam9AVZaoPqZ9y15Dswp3pFrdk7gCJHBqTmKDb
FpCT9ovX8vQTgxK725lcnh41ae+0H5Q9G48YxnjWWOn8J571sr+tIG0ywZqNn+28MnGQaA8fTfzk
HsTnfHTf22aFdkHZsbSurajwxvuWoESMijFPdNikgrvJwYEefiqQwF65XZOIW3PSC+cimtbc93Sa
kGLlndYQ4tNHzBk0hwdkpOBrOEb6ebzrEy8nb2PS9Yu5tRj3M5WlFGVB4v6QPf9TSflNJQWLkPPq
iPYnkRE71bp7+Vr/0ks9v+ZnHUXH5GuBKcHJy5GJZur/r6OsAiSYSnAmMebSVeUg8LOOYrzTYYCu
RQ7OAJRgXqmMEEDizEKtiJRX4NXw/xu9ovX2SOet6YycNMjRwuuF9v/XwwZJSo0eaazPCAbajKYU
Osl5eEZ+Y1XdMdNLF/RCjkopQSrYU3+0rwQzoArjkuq1izOmnq0mPq7B87m4rjTOyA6Vf8nIzVa9
Xpf2+yHP5BTtcy+10/TKjtVIU2nhv0bDIWLY+dZ7QvdUu6CjGcphSq6MsbRXM6nyXI2Wq8YcNdJ2
Ko+CCgBzkVC4RrHj0Xn9aFZdJIPakV0zP2QtggsRelas3DvABUPi36So1JX0GYYbSvpaGbBDEBWH
mG7RZtCQEPOC2K7ZVf4jQvgBtP3NqKHAx2P+n+uP22/Fi3rpvr0eNT9e81OBAOmWhxGNOhRa54fM
4A9tnmsjTnDREvyQ+K4j46c0z39H6Zxx5EPGYtOwyhZ+Fh+B6lowzHSHkFVvZdr+N4PG8N9azlYJ
PZw1SzfA+P5FEmFGT9ZY/PYwO3PyjAqsarZOI1CLTUD3gsntSrlr2vm2qM1FBUVCU5e61Rqu1uwA
nVX0vMViPEcE1EFDr9hIs7qpb5N01jhzGr5sIBG/x/K28jSNTVXxydI6WgHohHZVjOhrFnocwlpk
sPElpoeInvBDJmm4TYCBTkVmQ8XwcCQdXBZVstKzsjvi1MtpSdJc1EgBAJqBG4/NfXc5tbThnFJA
vJrsbK+4OHODaby5cJc0uqi1Tt5XfmwdIat9ytxWe06Lkv5XW+G+aaeKU68Zc/qhVd94fXOzTDQp
yqm/G734q63lfMiIT2ok5p1lzvnO91m4ZlsggEZ9sNfj/HsDpAsLObT/baUj3cByRxB6ix+6XXj3
ZDTvHDGt9iB5LWsakYNJk9PwHoFtXhuRX2GCrh6YRAhKpgkF76givgQ0J/9TXuFrurK85jkqcaQs
hpxAUcafaPBfrBidzcr+wgH4qbXpPbt1/UBIzfIxL2jPNiJJtrnXDLthpXunKUgj13+cRBRGLjWA
PHLWS2g3js2fBrUu9u7i6jci17Qd4jIYjL1fPNWISZ7YcNCTXZUHLaetHfvHCSWjZGuql98xJdxS
c19IcdeO0prbl9oyukfgkuMmSdkEBySDsYkxm1vKqIfIW9gP27K9IYG+e7Zy79Hp03pfT5hJDI6x
V06Uu+Hi+sbBbx0vRA75vlgarcXUo96ThMWsXda9S4u0h/qLIv2LprddFbitLu4kht9TmVJ2ASqU
EFlUE3IdIrN+EJSjQ9Gh6NuatbjvC4lKzIuACYuEHSkjB/P+mG6Tgq3bWE6tvyeaGipP3BgGDcq5
3mSGTWQjSNv6ZBrTcBlDjMI4hg/nPRvn9NIqHf2TxQff9rCKgzLNzBQVHVvPneFRw4HmN+uXaobe
elGDlUJGmsmZIAB7Ia2ZOmT0ffZddU3IBq7luKJVXgCrQQ5bkJGGGvzhPH39sz36zURPCclgR/Gf
Z/qHNYP9X8FLR/LLr1rsP176c8L33pFKrWPMIOQG0CCz+h/zvSfeCRu7NJYlZv3zT37O9/Y7U7d5
UkxKI9aP/dPP+X7ddK1B8XiXsWIIFGRvTBx/Z+qwz+G/rwrfa4r1auug7M51YGd50y0ZUjOvuiyt
DxPkV0UUBBsQpNKpD4YZM6dT4dELqjjz7nx29sw4aZWeFDkQHC6IwNh2YuAQEaXig0MI4G0NgfZh
hPH0idRs8OOLUGC61GIfmAQ5aHDQsS/T1Xnv5lVNRBA68JIY6SnrNwniO3GFhTs55UZNgxZdgDgO
S1u0YYv+k5CcecbAmxMnPm2XMau+9yWrBnKe2drlWm/dJKCDb/OERYFU35Ekm1YTVEbnqtxwCyos
HoKC0gWJOpzg6tm5NrUuanCqReJioJ5yVIsnLjDE6VU4UXn7qJdc1LYtI/mNd4GV2FnIcQhvqOC0
eM1Kr3WdYg4JUxcXU4QrPUALXOchQdIgNnQ6YGAdmQJTbvjBRrx061Q2Z1+Dxefr4tiY62Cm9R8a
gND8Xa7sg9UQgQLJLL/3cxDuEQjfGzVE1WPTE9Um+26cWdWmmJiyAYAG5Q6XtnZRFkaEphjsI2XJ
xrvj3Aj23Gn4ItHBROVGFynLo5VN7h31n+aTEXvebVRgUmVt73RjG/muVW39QtU7lzwfnIruxdSU
zU1O3fnW7kkOvcqo6x96vr8dKEb/qnDSdr8kibpKWCd3E50vQsfsqn4wjNa707CIY0CHF+zPnn0o
DeyG2AeNx4ic14t05u4g6KB6Q0vxJifFSHtYrHIOHTczjlaP+rYt8oFiL3RzUgS1UvKZDbGD+t1+
VlgTPwKYND80+myJwIdq4gR2bPdfDa1kVYDLvHoLZv9uonoJUNDyH7AfxneTWKYYT18HPgQZ4ifY
LH3Pjl6zza1MNPXiLbmHLMnwr5pGuPGOqjNLyoSp4BC56KkuhmHGJ59Gg3ZlwotWAfWHMhT65GEU
6oWfyQvqOTaxjKoZ7l2qtvlVIib/tvE0Q2wMoB/vQX1Z10mv6YSgisLS9I2XZeiHAsfoFrGPWQj8
CBJ7phqOHXwR3WFGnOh9bEfWdU36qg2SxhER90djM2D5YmhVuJ6LdjEp9CZHECAl8iidZoBv2LZz
+sFsel8ebf7pUIGZ+jOsNO1hVh30kzy6dktKHuko+w9JW57Q7sRX2NpS/wtVmmw0N6ZAaqMd41In
T9Y1C/29LfR0ly7wXtnaLGHUsQfinMQWTOjFBQcf9ZRK1jjNT+rrPkvasMeemA1GAqZ7teC7Gd12
KimJenKQzjgHhrf2WMUi2tddh9FjsAUVZt3DL8Bq2VJInmg4SLNn/1VxDQd8D9OwGQdz2CL6ni41
T88ugC3a29mv7uuFfMKsx6g2Gn3gA8E7qjQbQndCXGtJMtraGpaSZmlf7YWZBn5g0FKJmTwj28+p
aRCzLN1TP08PciFhGA7c3pOZ/YQMaQYrNQzYlIf6Rnn6Pc41E9oTlAM0XwkJUBCDxyLitNg48S6q
UPSQTXCpY1L5ls3uSV+Is2q7XB0m1RYPlYNvORvrHs0QyapW0Y+3NPTEriWSdqPSZN5bznJKW2+m
I0ZYYZJASCVbHQK2xqvQshMS23V1w7Zu+UiiPBScwr1Zmu5aqhzJp8l+PRd1h8WAaNnM0fTrriMm
yOlX+1lff/aZbSE2Gl6YRnO0qztJIyCy+6A2zPawkCQUFOOoHYk1JXKumEHQuvGnOjX7bWxgas/d
udqaRCJuClKoaNG1hCOUsXwPykPyYChtH3fT96Fziv2cZHMoO2U8joYZfRK5TTjGFCUWGWmkuMIl
N/WLgdSI/CBKkoOqliOC7yMR3jRxTXLEkFtHL8LfQmKSezc0cNOJ9Kq3ZxeOtK2Sp8JZ3BN45QoR
aL6kWei1qbz3+zZ68qn2hoKKb8jam5wW3wPvWFP83SxTmj83tFR2xgAnIUpNb1f20t/Xy9h8bFSk
fwCSS07YOAD7V9VCf9ysL2d8dodSlN6d4AfXvTNpN1ASnty4XfMO/XbYkXTonP4fe2e2HLdyZdEv
Qgfm4bXmKs4zxReEJJKYx0QCSHx9r6QdtkTJUrif++XGta9UKKCAxMlz9l67t2MLuSu9auvkzXly
HhVVGFHMed26HDJJ4p+NIXiFrnjZQDxWyKPIDhzpHl86MQmlS5XChzZa0jOChnyhAFTkyejRIpO8
JledIY3HoTXFE3dc3ZFYObVnptPfEmra3MBxMi+dvKg34cCVliW3gTvtzNkW61nzuGwbKNAoXOPY
sw14cwCkvZE2zgQndZgsjUOM/a93fXWqEd8765xiFQ9KZj0QATneogMNX+dQsmmKuvC8i+0XI5Lv
7C6SZ99G7Guo2lwL13uoXc/QQb7FmtQNUNMW69yiuvgh6V2QmvlL7Mvvod15+6Vxh9VCaCeDF/Ws
RhVtBjagUFj7ryQdF6vRMY9FOhfb3rLbtyQOaHgySCINzskPow1tbW3DioU9FVvXpcCPRApBcVNb
PuzioQbG2sstGyhwwnYyZsN6SvsJyKlVLZeJGuItxrNXmaf3jGIopagvAG1Yq8kZy0Ng5QTC0sbs
VqSWDAAuOl3MdAxBMOyvZt5yW1Irsq9MlO5J0waNNnXmS2qzt22yMHjrrf5WjtZ7jLEc/HcHQTX4
UpcAmdgFZPu5MINTBDH1vGXkvAqc7kuTYPNeInlCvRuzdrbtFv9bsQkJWznks2KsNrZHT9FazX3r
IZtUcV5yz6/qzIfv3xOuYudDum7NfN+PZXtqhvnOBQ65s5aU/tHorWWaL68D9ed6cGRzF4czO0Sx
cK3jylEb2vjjFr/esFI1s8pZNhXixPA7vpdniy3gF7PznCsSa8p1FXo3nTVwX3nfK7uyjnS3YahB
7z9ra3BrsrPfgmpaUxe8ArTp0o3kK60tbKaHsCVgQLitu2W/hhCfmKk9FUtwaxkqYR825TuT6vHK
roOYlO/mRHLkpin7fZYCbVbCZUfbcotaYbJR6Wxveiu3Lp02f5iL1geYlxJuOWXoDQK7bm5JCEdg
ggw0GH3ODneeyyv93OiEv2Fq9jjk2V4Xm51VXzXBkDBriDDwN+9elhxgo5Wr1DCv4kmQu5atynQg
j10w1m6rF5B3NTTX+X4S8rq1hiuG2hdUa9maDwaiMmDFI8OBpPBREoqe85h7Ie2VDcGNHtOgwPXO
a7zW537V1evU71fktKIRhmCyXNt9XfyD0PH/G7+/bPx0LADttf+88dvRF89ev/7Y4fvn3/nnji80
/4ePYP+GhvBj8/bvxngY/A/iLR8RI1odvPk/IDMdGuNQMSnS+AKmjZL0Xz0+VIns9CADsEdD/4VY
+r/Z830S4bi4wT1kThY9dv6VZvzPffGEocoSto3keZQgV4FnU7K7NtwKVzrEyQVeX58Tp5GxFUhR
nf9wrX4jKGS7+6PQihGxNlIxLoDExJ73czJW1yVLNC7zsJ+kPW4DVflbK7MJqA+y6vB/OBReY/qP
8EGRHf98or1DwWdV3rCn15TtSxvakCMgZaP+6v4PZ8WljBwfIRYuMSYrPwqbFovVBDwANOR5ZsFm
BLaBs1KshzmQxz+flVZy/bBh/7iADufkmg43xS9MMFSXsig9LiDJgsgvlc10Wvrv8+hvkjrGCN3Q
etSxLizuFA1/Pjj34G8OrvsV3MVsWj6d5wDQMHbaYdgbjeuT5TCn29pyu/M/H+XXe8TDGW6zT3F9
26El/vPVFGTxiLGL5b4nXKTn3qxB+3hzF4xbVlJ8pH8+3CdtJVfU03pe06avzm3y4cn7QZWGndl2
UmuQ+0T5oLCK/i1w7Pcw4Y1mldUZRdM/pyf/Ua7362XEXw64C1OhbjP5n5oucYqBInQaqbnxOEkZ
dfNjRc32z+elL9PPdwpHQesVhYHJxMrRl/mH84J4CrKjK+TeyXSOs2GcI0S/UpaNSc4ETfvno/3u
Kv54tE8/GiripEu8Uu6JbrJW0ElX5LSjzMsL5MsY1Fd9UXz78yFtFtJfzpDtrO85zEy4IT8tZSot
/HCaeOys1HevXPLdHxNyLI8+e74DyRNMBDqCulVIG8EVr/5ghqfWcw4y6Zv9KKNxK2dsuv0UtN/n
2TGOyofJZMdDd7ewtyuDNGFP1S1/WZis3/z+YIvJzWPYE9i/3HGhSHwI6TxG2SRdSFQGsUfYOL1x
axgOcwBh4REPm2lDmd5ubRDzL+YSzJhnwvYSLIKzTtokukKj8U/kxn+8M73ffjXWZ/2EA1P6LDTO
oxIFnVcOqDLTrR2nHinDRHl3oU+qbJeIhzlz8rU5+VFJnbXUp7nO+3OkaCNw4pl+/mjWaA10FjRl
/spBF7WJ6xDTjZ0okCd2f2n7i3FccOJs4McDoyJVFDVMHz1KRFGPwxjGUGepgnsXii8b6ozqnmRr
3PangfBgvJ4lxJLYi0iH8c5St3hAnIDpxVUkwTpLsaMnmWEbG65IB10OXQbwQLl4nWZC3M/NVJlP
Bq2mfV4Dzoo99V4o53YIQTJFxHocBj8drvjkevfnu/XXByT0PAoDnnrewcFnWPUs8IeRXsuPLtJL
o5ApMmrzSJD0vVziditlZf3XjyRHRHFDj1nzfz56vz8sAFE/j2G0FMO+j+OjJdwt1IHvUe2e9w76
QZQxz38+w1/XbcAerDZM9iMt7/u0rIkkGmt+m2GfqxIiz+hOx6SBJRja/d+QX7/epiDjyPA10RJr
KJL+7z+cWiKZZk2I9fdROJKvbHTWsZlk8JcL+NujuH5ImYKWjmv481Eq9AMVfRNed35v9qsuiIwD
+r3w+s/Xzfp1HeNsSI4KafVbuNA/HadAC2gh8xP7eYYtiDQUEDJg040vanYgsQgoKbjxMTih8w2f
kFrtG7fI/rYsfZr98iIkXwsthwfkxbFQZ/x8ul3XuEs2BmIPwjnAzhqVO8SOw86dYH5iwVzcI8ED
0bY3m7ePTRihydM+8czxoloW54SoNv7LL2D/9jshv2caTfQrQ4+fv1PiGoYRp47Y14msj2bvbSNT
Imwjs+gyJgRnnQay/fLBwCs7Q11J2N1rPzPtTRTWTBnq8q205vGyCBkZLNMLSSD2mhZQe6dqSR9p
yGjLJ+l0qlV5SbDQ34qL35/AR0ArJT3Pv/7tf7hTY6uPKkUq4d4FYZ4Q1LiTk5s8pKxi67YL8k1M
HOa6CvyBN1ZfndCOfg2z4F70fnSUbRyvZ5AxJCc30U2zBM19SIbpAq7l5IS4TJHkKZzgucG7Yih3
dA/av5RHeuz16S3LbfHDGXy6O6eh5As3isG8kSeneInq0+DNcBINczNkgDIdyag+z82j0zBGFi3R
TX9+QD6jhf9xZ+KnQ5wQ2hYptz9fxFCxlihPin1upEOLUzz0vlFWXQcuOE8iJl8b4tCfAttKv2NP
GeSYrPPGZrjt0M0YE7GzTSINex91Ijz0iWmQLdt1ygH3iALytZsn1puqLYulMiCfqdh6Zo4o3Yie
YIb0B2v0zHMDlo3ugH7FDH/nKw6UuB+MoUh4f7nmv5ZugKlJ13WpEBgbfrZLovQIihi3/r7Ly6c6
3gdjXm6MhWEP8wHnL3Xib5ZtnxqYnacb8MGf6YmiLHwcppbYf0QJ4O3hrY1WwEVW/Zcj6R3XzxUp
pwUkw45cfJLMRH/+GcnzlW1AM3mv+uS+sJzkKS8XrV1S7CY8VaBwNH0jPMU+wPg/30K/efv6pgtg
XAclmxTePx96SAj8i3MTxVagvmAsup6D7tYkc7wMhm9sef3Nn4/3UXv+cq4eajbLZsONOOfnA0aj
IeBqcsuyDa9vpUPdo2Jno2o68M64vCGovW+yct4kqqW4cXGRjyLpN5on++ev8tubCTUebxY0ZL8w
RTI5EKk+8vxO8OU3ZgsP0sURsTKyJll7af7+58P95qXpM0vWLBT23mzyfz5xsNRkwcqZH1n1YAha
ppKLDNO/7BF/e30tOhncSVxeN/y0JOTCShrLbcWePXK/Dsc5Jc0vj+BJkMM3YW5ZJwi4N4bqUJbE
zB3pBgDgH42zZQGo+udz/nVTHpJoTrVs8gyF3ufndVLE66ai4MuMeL2xUqFg7ZcLGtUJ0GsLFLCo
6n0aDPaqKaT5l8fqs/tLL4+siz4Xm7odZ+une418XjQ0tdnvleWm39oAtclq6pPhSmSWhxHJb3x/
3Ug+gOY7UAumIl3pbZAxkugLji0t1pOhposxdbC028MgrX/MUf98lX6z0IDR8CGWa0Q88ref74zU
CDPl1X63J8Wh30kXxbcrumhLLZ/95ZL85lBICdwgwhmHK/dz7yfLLdF2SOD3wxJX766jmHnXacXQ
xDfF6399WtSgHmJW3VL7ZVVr4XgMbeh2eyI4+xtSUv1do4L4LO+Hr38+0m8WMY5EW4QSEZPf506F
vZBr1UiOlCGR28Ro8+7gvxHnbAqcaXMFn7JJ1V+Wj99eSvbXLr52y0W4+/OvliRmjU3P6/a4F6C9
eNBjs7yik27a4i+HQjnMh31aNak0TFS76HYdVqyfDxYWbiOTxeIWcXuz2/mKxDHwee7EhIVk5XLt
98Le+NTk5bpzxsnYsXOU83bB11KRQOnxcAE1XqJjLFT5aJPtmW5ojodyg37eJ7cr7tKvRLIZFwXp
4gIeTAkiQtQ6667mlJx14DfoWqLRIzRlwharzj4CmYm6D5YtBk7GEEmRWve+BFu/KV3ye3a5Vc3+
loTQ1H6OJmLh3/ycZkmyatnBpGdz2jvxps+KPn0QZWOpY1nTXdtjEarcrWG21qlaEMXvhSxGcelV
UBgu3EGq+MYXWHt2/G9jwn/Ri4LBoUvez6bGn5JcEA6g89U8p8l30mOEPAL3J9OrNpqD1ZNJslJJ
b/erKM0eK4ESCTU/Ls8jQ+wEyo1smmKnikwl26rFKXeea1wwBKaoBQYqxBSRMz96at40I66zs4oI
AZO+Q9Xam7bydHGVgXn8GmBuQG8cD/N6CeE83LUeRh8ogiJX1xPTuLs6c/thq4wuCm5NoiGSLZnf
iTxSxM67LpyjDCpIgq8RyfWyrIXIo33NpLfZlgwxwcgbNsjWTnjhAxoCJr5l1ThMEdMRTV7boi0J
5Q193p3EuvoUk8vyXKIDuB1qHw8oRMaDoaPenS66kqXa1Z1ArBLUt3FAE9VNMWrhvNrbbjFtCsax
u0SOJ2dU0xrBxNe88AkmlDZEu3x2dgiFXl2ynpi5KSb6bh/sfcIxt5Gb+Xs3Wph9T4zvc2SlZ8yu
5m/BgGPClaS01MH4del88NqORhbOjHaz8hEgwdYnW/Tai6p+axEWfo0Ma1kTGWidhVWZXmCfJHcz
wNUqsvhxJiBj7xnWTZbhAMftFB/jyC3Wc15IigqEjyVviY0QwXJTlPOxGxifotHw+Eeh1Tz4z9z+
VMwMxBaz6Lbz0JerPI0RBwSElk4O4gx+2es4dG+xNM1bawrTHWwUgirRM25iW9n7hdL1Nk7K9gW0
jXleI0NCf9H5m9kc+nffYExlDJifQxrWzKkbT8c+wZ6s4/mIaMQ+ChWg0pnHE0rJXea1FrBF9Vxh
nnqus/gQeO5dJtUzBjY4vmZEo07GzxVZ7T1PYBUeRxmQzWd0GPQ84x4pf3wSMeE6zO1C+EWuwe/Q
IaPIo2WTsm+4zXpjvO6SPrwVEsbv5IjzQcUBGY547pRRv4kOuVroDNkhExX+1Coc310xSIykZLOD
sGE0zLBOklUEpmFFpdnjjGuyaLgvmjBdVjY3z1OFSnveBB37CF6mLBI5qN8viH6Ly27iLssVoKiw
sI6mJM3LaIYGvewSnvEvzXbmgdjG6J2UOA/VlEzii0r7QHQrZcfuVGwWDNFfEBHtzDzBK2rg7mr3
gWE33+cAIOLBKUqEMFXYMwNXDUyLc8PwIeIUQdgnKxQbnnGiPWsKmrQd5ryeK0UObV1ulrAa7z8k
dHaZQ42s6iI7TjnDcg9X7KU1IYOATTeRWYZk5pRmwvzmmzH1JP3ddhssZnnW8pL9PqB68MH/JAxT
Jy9zEG4L/84di/g9orkvSU71cfp80OVA/M8PzJmq977tgaWpSlgv2BT7DVs07yqq7fYLvslpg02Q
ZAsqlvuQ0Ncvo+BzlFHi8Rvs7rSgkFlnc+0e8fiLJ7pwWoEt0gWhsuROgIzUPae4n793rVvsitno
noPOzg45FovySIZ2scvwRj3hlsC7HZD7vfFjD8GZXAQPR2kbHkYxOFuJ73vrnILriF2QIFhayFt2
pVG/K9g3VYeqhRuwGgDkP3bxpA2qSCPCVZRoAk1julCvKkaDRCCnpb4HjelERHR6h2GlXDVBL7FY
czmNR2yNnGKg+Rtnib3wVf1ifBztWU4XSRwnV1lIbnNjgjxrYLydu6nLpzpttnfNzL8bB4IiVlQi
3clv0/QKtxiaPwaTWxpn3lXS86hu66Zadouci93UzG61hwOSXJVlOwbr1iN4mYeo46Hi16UJ350K
rDFXAYC0b/2Y9DfugpRPZFzvjJSZ/YK1bx+mXFQDPOyZwa1503p9+83TO8x17S/tuCk6Zuhc2ezg
zaTY+gb4Cqt3u1MLzO98GUX7bVBt/zwyrUfiHXSEVyWI+ReZclmx5MWnhG4EsvxBvEaT8K7cpTMI
Tmui5GrGhtNS7wJcfcXh6yJCb+3JccFZT1aszi1ey+1mikBVG+AO4fjXKcjfUMoY2lZjWvetpbyr
zGvih9ZPk0vfk82Ln0DGI2Z8ITMOcoCFDIEi0pMQtpIh7E6qN+NNgp36TGdpHtDczg+hkbMuJnF2
+ID5taaRXEnE6gueH48KvMYgcuU6XXnsC+3PRc1XQCUpoMel1cAfgNgVElg8lcMmX1roUAvPOW2s
WjyRjKzew2AUr0FCzlkcq/Jo9YO+yyX8UWYutneXVen4CJscNdHU8CVLD0FpOPTtVydP/TsDtWQJ
PGRKr5Rf1UB5cUU9l90yX4e+kI9mOxe3mf65UQOF5x4S0tvOHTlQYahdFARISygy0itXcNVCMtiu
zcRQ7+aCMMuY8dNisgjjWwzA7rEzU8hvzsQnNkuBHNKcHyKTicwyYXQ+LTip0q1Rpeo9QL9UI6+F
/rqi3yIQKfrGVK99o8EN7uYLoVCZ4ce3bsqWa9VK0akjGY/ETKWSO2kxup6l13e501iz0quyyBtr
XVlLc204OU3cUZX81qYI0/HoO01YryMxvDd4UUDDmFW+7qqpezea3Hp0EwyK4ySsN1CR0Cl49Lob
VovlvbHztl+jdUZv1+eefMMguXj8Zkh6jLblsvi8ycXenAqrX+H3se4XuzRuo8FkNQv88W1uw+5m
iGsa/53dXg6jar/MpDzfWEOYXMV+l+2HCJ4cSCzAAyLVBsuQ57uGLPzUIaYyb5DbCNb4ptAx53jI
36mogwv2xPGO1JheS57tgL4p+h0Gwk74sohwuIyrNtmPZTkeXL/ip+G1ee7ADwSdGyTZte8i7YXG
Ih76loQPTeoakob/S7Rtu4nH1vnmRYm3c1sc3K2LHMp2Znwjo+PvLa7XiommS45Gz3MI4kHdWlWP
JLtk16Bx0492mbhkbjd3uNYuyFcGymWaGXuZvt9MACYuO/o/pkzJB6vansMW/pU54dCGPsC64SyM
183MuJiBi17Vyovv/JjoSCTbMmHRrRaSlhk2dpZnHr1sOI1KEa/Is3lBZmV/XidBDaUQTD+lPiVg
xPiPFurXCGTwsQjq+bZoRud1BHjcZabFkgaraHFEt619gormwT2b59x9ot4mwMWcEUxOes7UQKmm
s3zs4iZgWpZSkI55o57CeUpuzTqddsHcHvym7DbRRNrvKgPlGU7LV/p/1ZeiwlfDO4eLZBtuwkLP
DmcdIFhO13lRiGNhmM5qjNEWFZULdQ8n+lkVy3njkrN7w78ENOVj4152hs9SFyW3UnAQ6cXBtcSw
vKIxDcQfQvJXIAT+IxiKkgDI4HHGB7mnXUp8CTg7OnHaw9JkU3qRhTRuEH0eYxxT31IznnZjaJh7
QsOXTZhJZzONPIyiTUE0F7QKE6X8M4oL9yl3vX3tzc2Ox4kFuMnZnSY+ZpkIivL7WEj7aW5d6zKq
ogXVQuXetySVr2dq2J3H2sWpifLR8oLgRo38St4o5m4XUBeu+qGHwTTP7dvCqMkm/XTILgm4ie+I
8ya5FZJiy7LWoj9GQYqgsc17sBkwPxYsTDLwKejdJP8KYhxaJakVQ9GV+cpzjXO5zA50h/DrACJj
x6O4w/AAK5MZGwVZIC+RoMYPmMQpM1wy7FgCQfGGQ3Ybmv2yKSonPBMKD1VMqGXqIZQrnN67qlqv
adbpFFkMLcrlqFQzXvioqWtqNKPggfNrIrXnHDSGk0LPzeGXrPoez8WqNHIeI2Zo40UUD/lzZbv+
3rNowNNaa3hjLS0tDZkZ83UUO925opmt2aVk1Kxknxcn0j/NWy/A3JYH8yEeh/UYiuICh2lzJmoo
K8JtSoajOgxnEgPm1FytfJEfrNmIniNmpuxzsMDUGiLiLesOkLomHKXwT8fBegbb0B8bO/hmLf5b
3DfdCxVr+VIKwDw58RQPQQnhBDVssh0CWd0on4qlVL3F0DsalnWC2hd+qzmj0azG7GQ4zeRuxsAU
wSEoCI5i0fCbK2NKNLNDYRKgfYPBwQ5ztHmyJMqQe9TLX6oqr2/sLqxuCCkvylWmWEBzQn5eS2Gb
32qE569dbC5AVA0+sEMFcPL6vLkDEBhOzz0VD79bxiYHy3vJW8LwnWPZEui0RHP7hbclvbOltKAF
AHh0jg2a4HvqY3amRZW6p6SYxWtVQA8TUtBEEEpW7wXuB9wAxGu+mCK3vhUfXnuSX+dr0c3xi11A
nCe5LcOG0C6xeDW8FgW0vYy4RpbCq+/KbmZhEOmsLRnJMDY7N5roaGAk5vZIbakRrDV8mtSXEEqi
pIlf8BXxd6J2LnvCx6ICm0htchvVjhqKzSj4ljAXkEttalRaAZuYmYPmmVuLs2zxBvaNZj1a6XpC
GJnsKF755MUIwW64E+3HTepGytgbSpcAAxNSgHBzFZ3nqYl7xO8ritYyJskByhKvunU5y/hl7EeE
9onMNM848ap3W0qOKjsH6trkOtHLPy6mNxqJXDmMJyGmChNlWmCh6F6xn2j2TuThlOjgPGEi0U0B
nFj1nYd+rN6XWU67B2VBxgazmEk7sOgCXSEenol88hbvTPVDc+dNKCr4CZm3rqe44/yKwKMf0rdm
kZ8JVAzjvkIyn16Alh3fR5/e6Era0LAufMNK7ws12vtaQq+poJjdFEHUoapvQ/MeEINQ5Lu4gH9c
yUkf7NHkO1KV862zOubH89VcG8z/Gp3EaWY8u/T+iaekL8NVHI2BP7/UtnjN2L1kK75sdK7EKN4y
wEjlPpI9wBQZYRoEY5KRylCaPD+riZ9zOdT0/3A24CdZcR9S0Xmp2+ZH0+9povTMViD1dplHpC5I
fIu/a/D+WlfS1JkToMArFNKw8q7S0TGh+FFClkFtE22GNvDBysna6MrGPDGT7g9TJWFBJ+EMTbTI
HpclnR4mG8ToR7/z/zWof9OgkhjLPOM/a1D3b02f/My4tP7xd/6tQdUe7giRkQ2DAUzDv22H3v/4
6MF4tNH4aL0i/+lfvsN/aU4dE3Ni4KI11Qm2aC3+K8kp6Iaf+rpseQDq82EmLWS61x8Jbj9MwSO7
ARzUhOXBCZMvE0r91SBYhxgSPhOlctePxqHWfZ+wsp4JXSBqNFA76LmnQfeIqOrto4MRgix7Okg1
ULVjpLtKxEARIqI7TcMY9e+KrLxNo/tQje5IGbo3xUjZvDU++lW6c+WU9NXaMMt2sVHPW/LJb3Gt
h9fTkuGZGaqzesomPk3qLWOHWcmw7Y3S3TKaWuturK6UsAkU0R21nNYa8u7lxhOxtyGQL1iTFS7v
7SwCu6C7cjjm6GjSqJt0x04MyZPvVsRc6G5eoPt6g+7w5brXZ+qun+ULmi26E0gpv3VpDUpahFL3
CpXuGla0Dxu4TSiixgkiHb3FTHcZC91vdHTnkeh6SgTdjex1X3LSHcrJpUuCD/x10N1LTIMxG006
mhQ1X+2RHidtuhNvCgg/GY3KXHdCl6HGIUdzdNJd0op26UDblC7LVaz7qNLo5kPr0JObg8a6jXS/
ddCdV3Q5uyqabjCiV7cFqpfzrAx70iyZaKNtJ8uub51k2tohQdQdnoVnyY7xhkE97HhhDGvHqSmD
22Ts7zrHiO9A7XpnbqF4pxmV1x+Swe9YddrsEmfu9BxHLJcIVaPHuXKKetU0ksZNQ9crHSNwRhM+
Q+CR4U0wkflYlw6FRGmP3mFwwvZLkOW8ofJgLB/roobDX2IhMu0SIFT98ca3Shrkidn25zSLwg10
G4uLF9nSYr9J/0DYbQ05IMalsDRmfYIxSJXahXXQkUhZEIZjNVAliQTDHsTAY2dPQf4S2NQXmzlO
6i0zo/jxAzEXOnG1nasM62TR4FHAY3vm6jcA5W7+0rYxb4TICnhlZQV5uVVuzNuBRuO18kZI9ICv
6pVM3BmEExlEy1T1B7h4TNc95J+bvgvBappOSdyoMr/1MnCOBji7fJ2IgavaN/yZdJyvuYCk188K
/hBpAlizGg+R38BHoplQcmPWibq2E25NT5JCcPDEyMl3KlG3AfkSBJ83JrsoX1JhNp5frB3F79CG
JR8InAD/H+CUGixWpTbzULVfUp6/feYzWEMCyY4Xv6vAFZgO5WNrYR+F/8MLEZbK3pJO++bN7Cdj
2bRXH98sR50b7kZp8fGlbQc3yZLSIvB6rKBOnIY37qxbY8ZQvZe6UKu9Wt6L3J3AqsAUwi3HiX9s
VJnhDg/BXPEHSx2t440sIhtkumprRgK54OTmLx93GgAKjrYgd5MrS7FfyeYpAswSYQJsAd2uKM7o
cdJgeaRcs5+mWs8xhsoNbnovcY9NEc+3FjXdpu/ZldiJDNxDO+qAZenWJxIB+NVsyO67ElTk6xCk
2WVtNv5VaPnqjKR2+zY28/B26oxqm3JH4liLPCzXNn2yyatS2kvxzAeNIUfEkFfsyiQ17poF1ePi
U/V2CbuxBrzB9uPXqqaqucsSBbdNFHE9rC1UmOtGu02U9p1YnSB2m6gE7Ch+wsfLicF2UM7c9Qv/
YAb0JaTlt7Y//Cz5cinq9HKEEiINcT921Oqj17zUYM6SyleYMC/sQbKvT67T0cToPaSHKu/fPdw0
kcOOZKAiru3gdhZ4fcd0T+DwY9JjwvG0HcfXxpw29vBwGSu7Vc061OadgfeYxKGKrtrKLP+W6udB
aLuPP7KGF9oC5AeYgawA9WNWqcuM1K5pJkUb35CjDUSWthJZsw35qkmY1kzabuQ3BaEN0ehuQSHT
VGGufBi1QWn48CoZuJbqZF6DeXvrtJ2JaN/2LNcWp1qbnZDZfu9xP9Whd8NrslwXo3SoS7FIGXil
BJ4p3KMVdR82qnIsB9QwWKsMbbJi48w2ErTauG59v7mT2o4FQ2V5rXBo2dqqpXUHuxb3Vp3L9hQF
xR4dWLr2vIUfWJu95o4E4VwbwAqcYL6iaKdoPRbaJAZWzjlM2jhmhpLEb20mM3GVMYJrd+SIfelM
DGfE55rnQJKDU6/taLnyzY034vCyqm5NsMNKWurdUe1tq81smba1gYgzXwKadhsLz9uAoPGr+rDB
5SN0PG2NM3HQr+CGDSf4Sm63GpeF9UDb6ZJcO+s8bbJb6C5F8V2H9y7VJjyzDtUlw1Scec6HS68e
bBx7tTbvLaNdnzf4+Upt7OO2Iq9Lm/0cbfuDo4gDsJI6E7Uu2o0rjJHEEKyCwiPDgSSNoyKnG5Rf
+1VqY2EXimiTW+OzqU2HprYfRtqIaOBIxJrxpUudvamtipM2LTravujR3yQiislyj7cR5oC59nkM
2VlhfARPKdYwAzYDcoXzSbsjKRLCVzfwxttAeycL7aJsPgyVQnsrpw+b5WhjvEPJkj/kAVmyrvZi
Cu3KpF9WnkghC1ak3sSMZw1aEj4+zkLwd5MK8KD2eQba8QlaFJlR2lFZOVoZ0vbhZTu200ttqvJl
0rZSXxtMPW017bXptPzwn1YfXtRU21LjD4eqr82qI6MS6yQ+PKyptrPa2tgafnhc6V0+Dtr26ls9
BnqHhik/YmPi7cMuOxa5PEdr5XLH1IQkNJ3XgrFeJl6Ds2wuG7CAJ1cbcmNtzYWQq0262HXpL+Hc
XT5cvENUG5dDEnpHKoVib5lNt81mKLGQYxp3m2IurglGubK06Xjqs+kAybh78ruBsaw2J7MtZG8b
TIRPuG0GF3E5FtrMTBfZOJna4Nxqq3OjTc+ttj/nH0ZobYmOtTkaKfm3QNulhTZOFx8Wam2mLj9s
1dpgLbXVmprhYmYqj4B1n9gJ+2Ac2fmHNzuvRwbYU9eD68G6nWkTd6Xt3E1fuHhdlwuQD6QkaNO3
re3fnjaCL9oSXmhzeKNt4kobxrtceyTh8XxxhuiSOCbxNmmsWeerYRdpz7nU7nPDwYfeQ7PdAAbj
Ef9wqTMc5w3aXNUB5vk2kmolzMl7dNp5P09zshHOcqd8J7ictQeeARNu+Nra+2wx16XVb5uxSd66
WZHBxytv7JpyO2pf/WzO8ykb8dpL7bonFec8S7pbN/a8DdD1/KgWfz6Lc9SrjDaMtLC2tHVhXbC6
WmeBJH9F+3yIyGv3RTXlyY3j5x2oHimmhJHe5BJKGBlGwish6Ux2u5GZKBoFU6nmI9QOfzn3KFVA
cSdV4W2VyMfNHLY2bT5ZzHm54r0tm03lZ6ifRDKm6ntahEwiVrAUGvvA2/CJvfSNYUbjrqoj3fKR
010MJ3trqUVcJrnXwLry3AsaC8/d4mTbpfVvs6gxCBEfIDoxtdyUBEJedUHrfRNkz69zu16+WcIa
LqYqMHaZNb71iWIY59njRTiOzgY4mAtkgt0PW3dxTaPHPqfh0t0mlCpbO6blqozgBatbvOqIRfk6
DYn6X/bOZDlyI9u2v/LsjR9kjh4Y3AkQPSPYBJPtBMYkM9E6GkePr38LKZWVVGZVdWteA8lkUlIM
BhHA8bP3Xhs1RFl0R0XRSWqpE8SZEGHetGVIj+UE6dFLeFTWlEZ2VrqHR/LN17opsHPrZjEZtFkL
fLnGSo9opLp19DwsKuszoYOInXzqn+Z4ccptpq9Df8wK5btgWfjl5nZ2HseyZY5vrYMJPO9Iu9Sj
IFQjVkrloqGVd/lxWSLYJMtizWcL9f0BWOXyUlDneGkT+ckBNAZGbDQ9S4xu3dGUUUX9efLZSMlT
X2vkF0nc9Z4Vdd2uL9Nhp3Sh3hhfnK2B8nAFh7+EzEBXM83sOyqK4jbQATydhOU3G3de+KT15fjs
9GN/09S08SzF4BE4mbviLi8bCAkgX5LvGEIE5NgsnXZARHkUCH/tFeNoWDEHFL735cWCG8cQ2/oV
rcF76fByvy2mpEE3QYRlPW9aGrd8d4X8irH8Vq5yvr0K+9Eq8YMYnIAVL2BPkP/r1QhQrZaAdDUH
6KtNwPnlGLBLMAoK6kfFmrPiEooZSrJf7gKwPN03lnar6QBQ2C8PAtPzakmYfjcomKtZgS3R8DNZ
DQzuamVQq6lhwt2QrzaHdjU8sFU/56qXnLMwQzhSDPfxapAwV6sEGGum29U+Ya9GCrVaKrLVXMEL
e+LgF21cWB47LcOCUfxyY/x361N2aTf/m60P+UMdx98/3/rc/hj/z+mHan/Mfw4f//Flf8NNmbSI
Y3PGYU1i5feE8d/5gjb/hsTZCh7+1S/+x97Hot8X/yqkTABRhC1WY2G78q3+5/+a9Ivzv8N5Ty0h
WUVMm/8Bb8r81RjxJ4OfBV8QmyqUZmxhrqX/Y0WOAYWNBTHneAzSqRmWilY8fCIqv8F9ZN9MgmTW
Y8xC5VQJanOPEAW7h4QSBUkRtb7KrfAKJClN+qxcbolBhNDBIWDCaBtHVvrgD63YA5ei2spvsnCZ
tJHaEj0xN/pMe+9klParUw4fhT4zVxWS40lkPwKqXR5a+sUqmsPDoqxzK6icVSm2dbcNyBIvF3Ib
qNpe5unX1qGzqKs78ernOqQ8TUuNa1mO+alVtLDhb8NDV/OFo+NqW5iO061EsNnomq5fo8Wg9LDV
/J84eViT19V6Ix5AUBwZ9FgKW6SJP8yBdq9lpMpusUjT/XqjQE9D3HKT7/z+U9pUVylk1Ad1tHO1
eHus6D6OG9kflxxGuWv2fGFrjzgmjbLmPOMAXPdfhmxp4rAsPOA/ELEvTk2TGk52StTEtBy6kdKx
QaPQbtFJV1Ipi+DfphSijWmFlLxaXWyK0CGHBfisl4PKvF5ujDrW3vretB+B40gZOL2pnxVjtNiP
BCeeUWXYy2H5018pimFPkNMT14OtSqY7ry60n+yQ/XAym4iq2Sn5orVruq1ZIO1/vb52fVVc2Sty
h78fjaLjl1FKpnPXcUv4JRS17XtMhWHl1VSSV7zJrTdTlLkMPZSuLjXOsacDF4I+n+fj2SHdmByi
Qs+XA3qoMneJ7ebp3sTZBccvgtiOwSE/0Vt1HJSFdbvLhn6Hscd4rTWy/ztGf0/suVSWQ99JrgWv
zk9ZT2sk350WzbbF18yEbz/isimelWYWj0mt5temTjB3lab/LVsGb5eYBvmDhoo81hN9fBM1VvIC
z55mNLhiN1rNL9tzMCEGeWcTE1hTNr+aM+3FaMu9zbY3ADoCFdPxIV5NWb28LeWIF8cC9FEwzP8c
cV/QxaakrALdXDDLx0aWQqvMRAdureBBBU6kAPgGwY1yN8sc+A2DMqrcbNvFeXuNpD9f0oUzjlnl
6YbDRXSRuLg4+cajt9c7X98pcN3PRe/le+kBJApyJyEmOiHLe/tcF+1jV1mvdlf0Z2mLl9KbZtrR
hmZMwCgt2sIBobjIOFq6sNUdZ5d6SxSSWal5nubI9rgRjSDtPXVHx0N1DzdDPrSa6ezGeZb3dmrp
pz4ufZ7/DX5WTCAHCn66LWmU5ZRYDbJgjhkoHAvbfJp0RwQ2ySz0KOXwQZ3GnuNVzgfDYMxgmozy
XdkN05akLv4hEWX4McdW2zNEtJcexNfdxOR9UwJ6u+/smJrLZOj4g25LlXQs2SFR4uZb54IjTM+e
QbivjEXphV6C+HPmAQ+QtjqqmV/9UuOzLdnWj6DaKgzGc2Y6ZSj4GtyiUHQ2Wqam8kAkvXlsfFFn
eLj0ZItNwkTzzsvlieYFsV2yhrWLWavTIurqWXPseW80SARbc8ZmuBZcC21bzovOuFJ0FgWzjHBm
X9qgbLhR6EiqI7WNDmumMaqrh2Ra2hefn9+kqoRNz7GWldtunCVWpz7KklCbnZ5Tyejl7C1KvKyB
aHDKLAlb4ZACTBWqwki+OW4sFjy7CtSPktnN0OEXCweFPCoyA1u26dSgUvxh2iciLsNxlh/VIpqt
onoFsZWOcyijeDyRsVANDWx9PpsbzNpl0dEl6y3qXnl5fvrVkwjRbnkwnIG7Uuv00duvO0uTd7gP
J5mfiopPKC4GYne/PkU1AZPHiQqFZzVKj9CX4LY6GNXAXWPmCaMqh1LLmNtzXRaGxcdhNK66DRqj
AjM7bRDseCUFeKnLKMYBQ+5aWX3L036+bennnDf0D5Cepm33oohe/hfU8r9CMZPu0IkP/PNx6fj1
kfwFX/7HV/wxKek6xBVAKKBQwDE7jkUy849JiTnsN9Cbug09wfH+BGmx4JoLwd7bcLB9kAxGO/tj
UGKGgoTuk2+jUmRtHvuPQMyAjP+qmJHYBgPDyyL3CiOCiou/JiFyPWp6et2dW2Rc7RhH5dTclFiC
MJvS5YFXa+2zyE1288J3isclrW3/O1CNHwkRwUfLzU2q7Cvzm+Po00vuaukN4aEJOdfw8JfUpeNJ
TDGtX8HEXObuipsmhtYbj2PzJMom4uk3pIUpb5i02j0Lzyy7daHEsGFuCm+HY688ymjmI5j1TShn
Pd6UsrA2pJztHcEGumkzv3/IgfyqIBNjdC7Yrp3bnraZ2Rmak+Gr8YtP3bslOxZhfitoH6ncvajT
+l3JXISsghw8eu2HqTKdnxepHISxoZIbcIPTgVucteMXpd0yokS4/txhl4AJVBF3EiheCu9sr8th
ZwPyZTFM8+2dliTGCw1wK+um3hC+pykZVNR1Jml97fqm3BDgeins1OeOOs13Uwn0uDb8l2nynO0g
5jAyB/lgZVpzsHpl3PJEVcce7SYUGQR4OVTj0XaS9OJrxYffNWykCQhtbRqdbxpJTWtRacP3Nnej
4xzZ5i4v9YJSjFRx8/b0H4ztFDR5raoOvpH+6HtDbTHxTK82sxhN0mkWc7z2KAqShfduGD1JVTdL
eG+qF5nKl0bjWwNuJQ6UjANBR1pS2ZNVW+LiFJDVrqRTZyzZwlJ8yl3fTH356C4T+UtsS/VxvSKf
GgCuO+xf3J0R7PIDwk+TBonrwrehxHtTaqwr9gLL30yqZn1wOrkeX61cz+/nuV0AYCUiTBbAMIw2
1P2kYrL5LmaFouhaeysrGOOkZqaPI+DBs0325Jywa7rAMCD6nkTj/agatSvbdvrsPKsoA6BJXdjn
Wv2TsSrjATta+l662Xhmo5UeJrtszx3gaFimzhh/Jbgtw6LGhgfZpYyDua/dGx1xpgrSzhVUv8wi
cJS/FIEqDVGGjTNA4PPa/hkAMwFzjCkGhu684WhN+/fGiJNhR7MJJnBNarRHS8O/AXaK+tHVFp5V
FmBqfSidaQYaUQud+tQuc/sUs0aQsAeN5GeF1Ln1vMKnBTV3zsrWvpzFJj+dJBm0Q9iXeGY16uWm
hbyiiZV752bCf0G/g3Cn3Js6QiOmcSpBz7HF94GW2Z2B1PGZA6w8LZMcktAZEme/8qYDVIfxlco5
817LI5dgqRftejobGXHycb6pQF52oYcsf/Jorao3tMAk25lU0z3Ji2rL4IHv1iHo3U0mYQ3cStcC
d+feK8b+GXN4RfykJG6WRbmGphCnTKq4DG3pezL0fH4kWuYgfxiF3xJwH/Fwq2GGfDtkbKOieZuO
3vI0gLINaEjQGb8F5iKa0XH5WdEl8Up17zjNRo889S2lzucK4PSgSnMBhysQ8Cb3ZPd8rBHijemY
RpJd6OhU96TTNBIrekvFfe3Nj3lb1BfZDsY3w6BIBl9ns9EctI5+VOPRm9MkOpZUk4NGb+Ccs2E1
p1pcWNOhOFTjAxhPdZ6zmoMhAKFb3JdQH1nThBQGmtwUGn8Tm6M4Lo3+hTXBua2tpjySljOOsu2d
INVbGWJM5MDEL3mvOHhsorT+prn1TEDLMLtHdtLzDylqZhnNnQ9zxv7RnRu8AkpHdGNhm4R6aud7
t5/AoEbcyIWxdDcckaenshAg6eoyDh1vcC4CkxE6ODciH7DBJsLh+2ZWIjnMhLpCjR4yvAHdrCEv
2c4bD8EFy7qv/dCzRgumMTFDMDj9zyzSKnqR0uraNo6O11cG7JzER7zIeNvoRQEjfRjA/bSaCmti
dW/GEndnJYtri4h8SnxGWFOp+gbPb3e/lCxNx8lb7oWe+ndtovIm6Ppo2Vqxo/bSYvHOQs/b0OI3
bHo3sX7EqxA2utNnv9YM5NwziyDKxyRU+CfPiYZsVNX2+FKTHgstvV6u4IAgQ5qV80bimM8GYyXZ
IA/XeppPlzLpNW5YMZZfDgvveTFwnHcpQNajstwvotI/RhlbHFiWJ1YLUWiMs3GwB6cGnqyxJUhT
fdrU4NOO0i+ui9CPTA8i8JWpO9tczPyCS1YsGzcdHsY6j1+oHCB43MNSnp0yuc+Kdi5B+cbjs4id
5uSbjXuKvaT2uING/oH7Jo7aTpxb6uauy9Lf93GKmbkgWEP8IQ9trr1v2WzINcET8JFI9+Co8dYv
cXL0Pe2aI7aH06gq+qnNCD5hGXuHdHIgj3rUrJGZkZB0ozMuuHxfYfQ/rkoyChoe7LHGD84HKtn1
EhN/3PUsVtinE0mK5Dm2FbfvMRo/klTUe40ioptlaN1P3S2K76qttVu7VQ+tKe1HMoBPYrZg8vhR
w57YdI+q05a917v9trHd4Yk2pf6E9fkjW1ZUckZguslB/A/s7Q/9UpApoiOoPaWsvfHBxNaVFtLq
HsIzkEueXAO8iQf85sYb6YDxjPuVaR0lfHjR01Q7FMtgn2WdZicjtXeVmTUhuXjEGuuZfZAVCEJ1
27Q0o8BlB/TN9+J63xPluMPPq4fQrUlXNdEPD09FiOCd7NljsKJGqDm0UI/OiWWNNzV9sK+D3+I4
bAGa1wvmbsuxl5/kML8lsiwhKmfuYx7xEjo9x9pCBCVwMvMycFcFgKm/Ry1bVojKpHPq6lwQwsbY
Pp3nSLeeioYzb0OIZUs/xrAHw+Tv0imP3lU/T3vqO9U7S102/n7vI8YYw9Eds35XOO37yKoL94bU
dzGb/Xxdshd98qH1NiYP6jUC18uWk+8T2czj4mbqbmj05WxtVXK4tQqwAKAxMC0Lt3jKNKd8ZKji
pNt4POptnf1xOuZedldVnb6HmVTfYurfSces9x4LvAuBG/Kpk63tk8ySO5EY8dklDblVRtYfYpbs
RC3Ild2j/03HxCpQqb2ejqcsszErje8t3eshUSi73qOGLHc1ppkwt5V+qhZV7mxvnD56L/KKgIZC
hpS8dewgp3urDBzsIhu7WqbPEizqu8OqRDDmfsjYjza8kJ+yl80uQ9ah87TUFP2hwgtllmsHTni5
Q0VEDnpYt/LyUk8G246cbvhxkA2HXSv+IqhgYKhlMRdKBy+l7a9ulzy7Y+4Nu1QUuxEX6k5wemZ7
F9FVxn0AWZhpE1y+OESmJn56rmcH3VwAT+5wgVDwAxB+tYMyelCrWeQPNlE+E0FuRimL2tUpZWDl
5Ff9DqgjPhhTFG3dsqdrDtdGjgOpb0MsHu2mGQsk+8aN3NcmEYrao95dY5/iwa15IAUYNzKSfJ3+
OQE4viN1zA1hMArMMrkBoXohmfzoTVGfwe0avKT6THs5YBaTZeHLb+6U5Ll1imwvzW+6yfOrb+M8
8K7hfAbCPAd+yaQcZIpAo4nTSneHsMSfuiFBmFM/RsnuRuuirIPKMk8/apJpX6PPK2RGsF/5muqd
puNoNxvwa9FdwRzrA+ge0XrpqR+85tLU/OmKBeybySfPzGe14zsS5/bRe3oUtX0KUKwK4noqv1Qk
9EuVTt7R4cDPJ5jD3K3bO99A1tdBg0noyyrqNqIob6lvQIqN6x5MXRW7OMi59MpospYPYqQohbDQ
jGadjP3BKjpvvRvMG6Y+Y1NZjDDG2EryWml+cFRhbd3CNuB8t1jvhWIEIICxxT8zbWxnlmbganw/
kdcVPLXBemnxWE9Ee2v0/FbXjKARBZV9vHPXkZh6mBbd/Dba0R1FDLytovCnRzxH8WbI4jQKu34R
l7mOjTDr2G0os1jbwCka6jFb196dx1MYzyBWEFz5RKGCtqZwapJZ9i32CjrEGT05M7XD7Vwu8aO0
l3bnrW82zTbZXvM7Tl+2IcGWRcOocJxPw9bpa7rZsrZ5pFtAdKw8+aM9PqRj3qry2sU+Kd1Gb55V
ovRXnbjTa1nFz5F0xdkysJbjeBHawTRqEmslO62gH8SN68v6kehfW26iqC7dC05366FMmg93UXhh
asD9kEsStkkekeA0TJfYInSE4fyOvoPiJWM59uRlY7T3DJ/G27nXjT1Hoe4JvWv8GgjOQkG3CGbL
uN7wispdptDaNpMqKZhwOhsLREN4qmsgxmwA4I3fF6Y+Jn4N2q6qpvm+cddyutIv0quKCRuJZsF4
RUTMYOOs6VvDhT+A8TA9JsuSnYGvpEcJCvmWMAQH2MnhYhLa98KrlqeEtho7cHSHHw4PTbUVdj6/
5NwqDK78UYRL5i532lxhyoAGRfxmKK4UFVOYtHBdqQVnit7QThAZOc4FJl96fPzqUGaRTnYISArn
z3WQ1W11tk2G67QEjM8dDHsnwHLqiFtwDs1r1Y2evNPzrDVJ7jocxhqdpwC5Srr4oEE7uAPIyTjL
18rvHu91HzONk+BcSstBm1+6cqqnb8uo4ZOjnIADb3ffi9Z0DdB2ruHWgW+qabzhLVEUFFRxQ6WO
2eoVtpb/J62hTSzcV7d0Ke8jzW2+seibnv+0/rn/XWX6S0v2Cvn5k/gkPMQnYQOpYypju2P/A8qi
bqYxK0wdQUhr7Y3mG/Q2GTS7T/KowXyI4ndDmvshM05mbu80S+3sRKdQIbrU/QIlHjFh0Pb+kpFi
Tff/+sX9A2bj99fmwD2FjATU7h/Bi1IfmlJExnhb1+rWrZkVo0M63P7n3wQDNowa5G90uH94A6gS
mjj0DuNtaoCZ5C9HK3alW+1+fZv/+vb/jYKL036lZ/2LlWRBWRAAhj/rt3980R9bSQjRuAANGMQ2
Zl62j/z//thK+vpv9gpAW1l4PqTAtXDxbwKuwX/CIusBDHN5Ees28Y+9pOn8ttImYeD4DkwmGhf/
EwEXbOtfP0MQa2FTY+RHVHLZGPrr3vJPTv7USVnf6G1ymhrMyJjJKjqq8ATe1I3Lqmee6Oa2erwg
dd6QMF7ZPuzGBs/GgtZygDwoXQK186rCOS2La0XbYqiWMeiEmB4wOEprr2c0Fz7kfqZeGvJfdkjq
FFV2jgr4IIPRDkzK0muCIuK0EvRSLHjZwRud/Yy+7aAd1XJc9KWz0C4rf8tpwlTbYaUVh+ZYAYlo
oxrDi6c1331aOD5/+Vo7zydZuAjqE5O6ANxOYY1hb3QWTcbZN7pk0/rSuYwWPmU59JSDGdrObYGY
BQxywuTBrqePdZbND1MiulsVG/K6mrTLrTtVGkFOj8qeoLRFzGkvq6+FXWNpjinT5Yk8H2KQqiej
VlQ3J94ez5Uizl2lFX3eWJmNNkG+6kYj1zeTTTbR6lzjpfBxMKWmKh51A/6Mn1jvMUHiO5or/Q3u
EPO+NzLEXIosN4lu3CfO0m5gL7hbbcYrNNVacW+6WnFrluPVFsy0dlGQsq8nN/kkV1vvLXDSIRus
/EaXkiCtMzXXQXFTD/okjS+MndbtmJS06zGD9Gcxbhujqm6jWsmf2eD4tMNbqMc2/EgWYe3VcPxP
O8Lko0fES6k+p1yu5W+EC198ghKBYkNJ67J9GsYKTxfkh8dMtebVnPzpxqzd8T5tBViBPPmegW3+
sCtn3PDQuGE1NW/s1QyAsGvxJK+1h6Ga5COik2TjVbS3tExQ0847Qrlw/qCKrLvVprwP6fhunzDH
RAiAxnQ7w/7Y1GB9trrNK9WI8G7EEMXfFio7ZVB4DSnArKw4aVNhjc20rvUbM2nEaRb9V8Gfv4t7
q3hwh5KoHjEQ/+pCN3nwCEixAosy1u8wbm4tjZVmVvNEoeap2i9aX16FwRXtOn13NnLLomDFCGpl
Ui/OZX+pAIu/sQdEVda6LjlZGRV20CyKhsP+YG0aZO09gzvtOE1/4wBzP4nEuQxD2xBedErwCZVH
AWM2MXeVCFbMiOTkJwHwoo/IXjhL96zxRMDWeYXVJXaRe2MNRPZwXmIe7bP7xFR3Gs58fVY+TVHW
ldmj2JZe/dnWrnuUWfU8r8xF/GPv0lXFjphaN1NzZ9zYFtsnnNI3xfylxbgSKx2U49KLF6v3UZFn
PzrU46BdRipnt1Ffx5tMWG/cDNs7o5bTTmMrDq4+tqkEbq1nCzAAxBvkSBqlCBvSvONk2sllZFsb
W94Ilzfb3pVqX5DdYPA9LV167mRH4U9HnoZoQRlxhCADFeChk+CLM5qUxzrd5WM2hRaj0JWyyuKh
9uz4CIERBAunsiPs2+lBTsWyL7scDhIP7P2ST87FUgPBXHNE1LWifMMCcnwYre6512ftoDWzfcvS
OqHCnfOLNQos25pV0C6mcy6+n6PRlGeigbdSed+rprK3jrPgEGAq3IFAzwFHpNH9bHrpHfbAj9Kq
2dZgGgiWVP/AI2HDLleie28VP/LafrtRdWHcxEXJEdywuaRFXNBaaBXMd0lxP3PbDRJqGwMKD4go
u+X8vvQ+on/E/XnouQbTeZrf/XkiSi5TgfSs8JkL+sZjr5R3FXkK4Ek+c+l9bEdY3WvORKglFsNe
YdPb3S5ZdazzAZgDNh6A0XXpX7vM/VlX7G9jg2jmmHgFSwWP8nnYbByraqeUFbJ/Kns8PVVvs+yv
U0dbm0mWnWd0cjcnpGe5ubPOnPrnpJhb3TrMQ9mdZCmSnmeL1nzmGvl7itEziGBTwqH8LldeRRCp
mrxD3rMAOU+Wch4mHtiPpkJiRsbm0mNTNdivrZ6qU7JICsbBbdvfO67+NNSB/7KH1SLXwtlTu9cG
xhSHBF2oU2UAF2/miGZMPytj2n+74wyK7C4p+uIRHIjpBsTc3H2SR1y4/jImb1Dj2u1gWPKgp3Hy
4TH1+xT54g0gPtZZ59hUOtslq2YdtlABdxxqTrqUzgxDQCYMOyW39p9lbjGag70cL93QtvfzZDQC
BsbM4XnBE4xp1iZCFgD07F9EZDYfjRLpG89kEkMkOS+YeOQd7iv/p6APBVZSEZlXjSjsi0b3+C1d
X0dgfshU0nS+7NK3UzzLZtPDFxhwhYK9OtrVcJTcbcOW+WHezIVa5cWId5FFXeI998NsUxbXFl9a
JjK8qr0BPc6p0/EBt4vzzHPE39boHrseiVNj+ePWEex1PYmPir7wz5xTjcXNKMYSTv3piu/Erynn
RLtPM4c6P8OU6g2yUn5rFnVM7VbUWW5o+HIhKtjkX1bX5Fdcl49FW2BwSZcyOiJYSRIKCR/WuqJu
dGmwH4VYjTxqgABtye1s+OJSF8n4Zo/z+CPykubds4j/pyb6ZRD57JWCqZm1E8Uywz0wNrY4Zqu0
T0vMwPaJ8YNTBdRx6F2oNgdXG+t3P55KL5yXqD/WemeSuEuzhtWJK7OXxkstK/Aqs7tmFuobRAOz
wZ5fF0c+cwR/6Wyr53C2OOHzyv2t6SrxFvldZG3LVOTTRh80e98XVnqN/FrsEbLcsESyIKTlWXi4
zYSFr60PKEy54Z7nsWtOetI5G6e2xGYe+hb7PxecW9RYNoj1bBtBAgByDs21CVCiQG/rB71vu02L
En6mCxUjqYvHdTO5WX1sXUuVgSxK9ZarrGNZGPetHkIErV7zmbzctiNA3kCpaZYf4O3MSyRQn0zD
+W7Fif/kJiXmj7itdmZCHmbDLT6SwUxFqhbCo+OOiDArjqkr3Iu/WO77YKsCk39NJMmI7QWElDmb
390RnbiLdPPZx5+eBp40JxZjCumzrIzqQHiZf8zp6vYOgBfmq5dHzRBORqJ/DP4AWqK063dO592D
7RM6CLPJEG/9wgC5jcXYcy2Jtg9I+ulffoOutI2kE2snLLvRKz7d8okAhtNSVZhMN33bz5wrNQ3O
hmqRy0GDHbM4vxdLn742pUvJ1EByVVIr62lb8iGIS3PnP1idL257bNKb2KewnDVabdwBKNACT4/d
PQ1hdh3YarC+g7o3ALviX3wurdlFlpMjy2VdMzE66m0qoG/E8W3bGct2hCR5NLKCNJhld9iPzGLX
C9GfdRRAp1fyR5IZPeDF3nF/OBmrZ/rASnDKTqeeYlwJ3x2rimiAFBDO+G0ua1LC6i+JMdGFy5hF
tCeyWemkKs4sYG1W9lXjpi8DDp94n7Wk4NZijhecPclLEU3FNxZkyV6ktsb5IOrPCk2HLSz9Dje5
kn4YC2ZEOcYnDwJQuytV0x+81KdsnV6B/LX1XDg76MaoAElqr31dteFsUUWXm1zT69OI/ePMT1ic
DXxtn9GSdoRduw5aVzPsYt8sj00RmxsjX17qGUk71A1dfcQINPdm0yCOiVQd/3tK/l/5nOn9+ZfG
nfsfZQmdc/go/xpxN37/wr85na3fKP3woIF77uomXo/Df2vWFb/ZkMx0nMscKGxzhQf//aTMv3I8
LDwmfT1YpP9+UvZ/c6nUXSPxOtVIK1L4P7A6G79aXP60bbKIa+DBBmbFwKPrcHn/elIupNkushbz
web8NG96vUr1jV2M5i19o5xL8TqwjJQyVXI3dvBxeOYodbS8She7pVFjFiYkav2wgdZjo4zbjhbg
UOw3yv+sqeG7G1ejHtYbsbHSfgIwAwBVx1jRtmtiw9osTmGs6R9WytD5qLEMjIT06FZlybLXdKN6
Vu2sTvNqG9ThCWxZSyN9GjgzKJ90k61iL5ttWfI1j3G+OhDRunEj6r+Mib88ijT14lesfnkXxWpj
ZGwDk5mUB2o30h/4nePPcbU9TnzNqz1XWb/xV1tk8sshibkatyQLh7ZgmsBEWa12SvS44mZYLZZs
lbsLCC5tr68GzEhEeDGrDlumtxo00Q2zAVUUiWVafSjaauUspOTI4tcRy8vV6ukp3mZdczlAI26K
U+nE/bZ0nbXpEKMo8TUfOzPm0XHx5X2nYSjtVmupWE2m2Wo3TX45T0mqlidKImqO8hhTEaLdHYYV
clsMOxeeA7HYzq6Dm1Xl9UJtpi1eMN13576yXls77h71ti2xaSsKfzYGMP06kKtZtlS9+TwV6C9Z
b3p7AF0cP4Ylii7WarVFsAN4UuEetO2hvboOhzjOBpF9gh0ofrYIdFtL6ld3uEeWLjckpJq9FYt7
q+/TKmwrw7zVtbZ/05EInuCzTHcDNaQh64ytBhIstOVq4Eg6SYH7RKqwUNHZrwHq2KKzLrllvKSj
5WzySuQb/J4rPTWOHslLN+D7bHkYBRoSpzkk+iy7Rn0j7sj9uiS51wYQwC15ZnpbaVHnm/Si2kQL
mfjAH6rokPmRvesdmf/0x/GTrnttV1kW5wXi3/qVizwO2mlqju2iE5EtfHOLvQxEKyjuDUXKDxVX
W8ge7aaChMLoDH1US9rXRSIxwgTWdonhEKeaPV5lm9hh3DOP6aTFT8WQaK8WuMMj411ztTELXWbL
9k+u1zZrLm3eKoojwgLi7605cLovuWzhHThITPClcI+Qh1mPqGvVltPbZHvs6co4hbgZp1YV72E9
zLH+5EXFlO5aXx9NntX6Yjn9JhuTOCHB7UzstMBY+l7/aBi5PT7arQO+PrAbGMPPwNziDEkgS28c
JdyHzgPc/jJZC81KYCAKc4eOiZcesvHM94cD4Huz8eKbHLCCItPVEBLfSdTW0pEvXieec9lxpBmB
A1q1ZPw0Gcuzco0aquFxSFNrJAqR9gwVFNdn5m1uiiF7y+G5LeUGAmoJnT6xWyOca4eo0MC+hDtb
n8bxm+QMU4SsJFJ+P1oluTzHClPyhN0YzQavHT8+bcxuvCmy0vO2jTSBFhxmDF5vfVWO3aeb+zzy
33iP/H4IaJKpTmlXmkhjZZR3HGFKJ2JuEpWtsaUTfRd9K/OeQLloGB9DA2024oOlT7/TxP+7z/43
+2yDRygSwT/fZ1/ST9Z8/5+9M1mOW8my7a+UvTlkcHQODGoSHYMR7ElRIicwXlFC3zr6r6/l5FWl
SCmld2uclmaZNFOSiEDnx8/Ze+2n8sd+9t+/9L2fbX1wsJ3IAL9RQBIR7efvq3RgfnCQYwYukeH6
nvZYir+v0v4HQa8a9S15NKbt4jr63s9GZ6s5Mrak16374/IfhSFqg9WPIyGCfchkdmze9nTNHfN9
cl8zGVPX5Eocy9oZugYzA5aGfQtS4ySMTTC1THyxhiOYEcb48QUwO/H01+0KRYj7hNKntMRmNlN7
wFWZEuUJstLJnRRka4N/NwhLiCNNqaBB/nCmfzHN0rOaH8oLi/XYIUsxkLj0XZ0P+ba8QKo4ElW9
tEc7QoJAX8nAwK2BUYPWNxp0y/9AZ7eB/rw/JEwhAfGB/AyPq/muojHQA9cGuWpHZMtnVScNFHFk
LHonqeNgxV1lDbJY0Zr1QzBSKEzr3hlAWwReP4Q7UnZEdRrKhPfVMiA80U9zv5xY+CKv/DKR9hbO
3ESL0RF3pDV2y4kTltWRiXXYbqMEHw8bAswabOIacoixjAO2iEawkkfDG6abXLujGPO7T4DxoeOl
jbYZBfjKom2LEb7YMEEHKTd6rHprSDt6I9ahqNqFCuHN7IF0o1TgJhjt3H1qbYCTs2NA3oTvLy7o
HjFhhZEJLH1MghHJhv7kJvqVdtPEkXUnBKnAq0RSjmAOT5sHFpHpKvIAPq4mK/GnLZGO9YM14Gdf
e9he48spLvhEuHxsbNEinj62jRvj0mwMS9xZvEzV0aocaV2Ql8Zq5snZqz9bODbiQ9cq7r9IgcAz
LI0RQBpj3eExsiZCawD4PdpWx5lL1MTnmbsKgFtb+yDVBmhg1FIeFeAK8B3/SpI2n85KByhg09KY
xMub9G2uQmzc3qrCsxdvnNHm+5Mb7T6lI22Yfga6M/Qtvw7ynnjoJvGuY6/nT5tQWQEczA5XwXO6
Tn2O0RzXe2eB6LblPGoEdKIRZ4mRQxya3K7BbE5ZQLw02QfiiEk/jw+LviRSnxw8NLRqxtqujgEx
T4Ls+M6Q62UYxnM068s1rHegUunEw2tH+A43TZNgoFMtiGjEJYJP2XoQmiAlWMS+h3oVchtIStY4
zXdeZzELcINJIgUKHRzLcH+forRzz+c58u6NQYoLrB2MS+wserJGh+hmI3f8New5+VRG9Mpq20wn
upTcsvFoTlcDogN/HacjZ5xaN5sPzGhASbqVDLDmUNRfW8kCB8iFGgsLvsV8hsUOVdGl2U1IwykZ
DRIPCiB5QifYwRe3Nyl3pPVlLCauXWLXzvhtThE3P/BjkX6rce5D7QXbk3qMIte0UdwnZZUMLOIq
EHcoFLk8eWY0eBbDkWubjUtewFmu6gfODA8XQi0eSpQpqHCUadTqM3Cr6cbnFd9ujUVyghOLzfVJ
lpvV0QVCUq/CSYEQAnhKRR5a05Vju80eXjI6e7vsOfWy6jmKN2UpECCetmAL04jzQny4xgciLTyW
cWa1d9myGMa90culOesYgbV0MxEd7vKZWvfjUoxz8DFxzCK7CQdymabCaIFTDLZ9ugzkiRAfXnAu
W7JXE3TbI9jDIIg4EbVZtHj9/HzaUV7y9DCtBNP4ciPDAufCVQZ178ZDIILRr3X4K9No8w4tncq6
S3qtG/GFH3ufp9zvrcuUlhtC/QhW0xcJXPoi9mBSrvy84JhGRgW/l2HUpo+EexO1AHog6p7t0O+y
Ty1vCPCKU7i4LU30EivGaoqMMEA0FBntlhkffwl3SHpgcMM17/JWXKT0oadPfh822Vc2lGxdVs5M
Hb7FvG1ZlwXrz9KAi0gj7zQsLb8gaqbyTPM0tlCKUHeiKCPyJzIfE0xdqySJ/IvSNoPP7tADel3E
rRyiaVyLouo/ztVsbLNOxRtuDOTQPfJSO0dBR/w8bNECCPxK0FhiVyoLd2+o0RvPKgcBcfIpip1e
wQd2PVqOFQpnBgw1YwAgiffMm6y1XZiPBuaSVVdqSOpckk0Qowzei8yK/srBm3ydIqSZpWjLyy73
zpBpN/M2y9vpGrJX9OjaQ7ktWKQ2FUiVG78Jy0eCb4qdVZpRuJZL4a7MTrZXQYRhWDKItoFq4i1M
6ij/aKUkcgem6naLJiEYwzStyxZO+1CMQKXypThznaHf9qPMr3mt149p0Me3g5NfjdKcCExn+rRr
ZjRfZISVJwPjw9tIefnHsXBUtGu7sjwLWMA2OdGhh9wIsp1vO8xVGoAJMEiYmieDXd2x6NSfS8wP
Mcg1Ve78xKw+xaB/ObVFEqx8z0Vo7qH4vqi9CT9zMhQbou3Vt6QFj4/Ojx3skkY7QBHWhRvReN3E
pgvbeJopBzYKbtCxAcWKYr+ZKc0hlJxKsOo7GAbXaVjVJ7rfv2FSXX9Os7ZmO2AN3mmJ/HTYzgXI
W4IjwltSTbwTQxGs6RIusjZSY/F3wH69C7D3zZEX9rw3y3I+HQ0RnC5dNsLcaIlhs5x+3ZB6scdl
6N0NybA8m2aeHpE3LMe2bNkF/74k+qmYY79m8x/Qm0Fg0xR6WxI1FQzeNK9DeGX02kk/ydfmaLMI
oaD12apBZ2Lr3e5/f1Rd9bwtxCQeXhCJ9BDxtL+P2cQYGct4ZOcIHxO6t5PwYqg7ixrj98d5pxCi
4JPSkxwloNp7pT3+qLwY4srrVRCFByfTFYY0W97ZqK4eCMjghfHPDyZNouckBbIfvM9LEzzDRkQR
eMDtgby4As+nIOOujQS18e8P9XMhy1gLOhq1uCmo598Vsk0UyNqYTO+An0hclD2lNyCwnFFSB0NO
Vv4f7pJfHE+wDyGACjWMA0jq7V0i6NDDzGV/ig06vH9dgsoYoCqxFASAbBQE4T+dTn3nvb1H+HKI
g1hUHC7e+2J9xlaAbb5DDeqVVFfS0KQ8XqiswCU+PpQHHr+1NoqBn00jZfn4/Un++Sb1oW5ynk0p
Cb8w333pqnQakxaTd2CzDr91NOzTSYzVqxf138YH//IoNFFJ+aKTys7k7anN0a+VIfi+Q4Qzdg8M
G2qgP49/uDd/dRQ2lDgwEcrx4L07itfZVuMafJegUfh1E5mvran+P9wmLgkb5G2x22G7+e6MZYzW
kzqp3IMVEh/PDISbAlimnLZz2ImLrp6G5Q9bup/fX7zT9VMecGB+evfF8J2H85h7zsGoQu+z6P0I
I/dAKQKTLEBlMSMK9Wgq/yll9ec3C4KyAEMy3xZl2fuvGlhgwpfatQ5Zz9MdQnY6djCmNkvq+X/I
7fvFV+TmgDxLDa7xsnqL+YN8TOZjy6EK6zC1cbGeC1EdF9WR4Opww7zwLRjI/0NtJW9On06BDltH
P0dQybuDDiZWD+xI4pB7wPvKghyF3PTjEzY6f3zSdWvi3aNORhsOOVSWATr+n5602G99iP/mgUkf
ER6pKFyEs9LMaWcu7UWV5uhjwpkyGZ8OuwpqLQUrcZhCWGHKYXNRuU95BNZUxMqm6gQbH1/5mQfE
6ffvhF99Ulof9KjpjtGg0c/ZD9eiTNwxmfE1HVC9cqAET9oD2iDWyyElR3JFAOmf1sr30edcCnSn
PFUszzibffnuZR/hubJC1riD4RvUuiAU2D9009Q906ZnyYzrUN/vaSIuwLY2D8PgQkbCpjrdNMpq
CMGK+oVgODBkJ90sEFj983PCm5J7Rdhcu/cZ1mZDZNDg89QXi0/RTev1UUSGfVC5XaJ2bMw/tXF+
evbQYemngVYOtyhY5rcXoUmULvrn5TA4pDMoQp3APzQwtlnZ2Y3//tv96mD0jbTdPeBV8/7e9Bfk
DFETzIcJqOwVAejBGc4KdjkMa9kl/f5gP72m+WZIVoAGYU/kdfbuqWOoILBWmPOBUQUbS5xs3Fk8
iOwSf38gi0nf20fO43WpiweXL4dk9d2NnNsxFje0gVQQLeQ0kz1cv0Z00WUfMTEu6linA50QJ3LA
Ao9xMbEjkTaB3rleBqtmuonxl6K1GNksrXFIAPaSbbs3DY9WFl0v7GCQg9meNxmb49ECgdshAET8
/vtv8vP1cQXlHQ3TwLV/1mcn5exj0VbqYBE8shlLILrFGOPFM+d/XHV5jEh9z5HA3oX8iS/QRabF
GC1u8aeQZ+BbKd+/qUjjNCwNHi6nP/YP9er1Qw3ksKxBmOLRR7nsmj9dpXIpbIHlxjl4zeR89Txr
OLROGNy/NEQ8qejqNEvufqyIpfvDm856f4ugeLeYQXqo/jWggTXg7WPm5NDsnBFDoMAKWiwbXI8e
ea2ztxDjtB6n0P/Lg1VK+ESlhLogSYEn0G6jZG91UOlWlpXON2Zf0EVcMt2vaVqpNxZ9y88Lds3T
tiA446Tn719J3LWQBKqRcPHAiODHigyQ8LUL0PW+1bdXbrAYnBBuiTZhaGd8XJanpit3nGiNqTCj
75fROArJiRkiufEjlL/nrmlkBAQjWroe6TZc4FYxTiZCB6+qWWCvJCIJROjQYWQxkTwCbTVTrO1K
un2AEq6tz7qMUTXg3noZN9XcLGygl+Qw+olYk+3kIjfqRYzvm2AGVBT0vk1kuE86BqXimWHgBAOn
Frl4HqGt0BQ30OCuCcjQzdCZVMwr0Ar8DJF9qU69ihblSdAGYbz3hoxdUdks/OvSwJ5+KT4JhKPz
EuS6rmlqnrW4zIm2olsOgx3vSsvGfW6nAFGJb0w36MOK+Mouqrw6y6Jm6K6VrbggFqHS8ChFUWc3
UGNYL9q+E81OmB7ePNPyzyLoueRO1UI9T8rkW4x26i5fgez0znnboG3W+EguM9lC/CJf3X1yAeMu
tzWM/WCbWalzNnA2iVuqSdsEwd1l084DqlVs6IPQueqWmEa4X8welnBQ3sUa1FQo/lpGrS2Z0t64
nch7JkMlW1i1ApMUBjQtua2sy3JEvXkjEkaXm4zbJb5iv1q1azFLqE3AxZzTYWiVzDZ9NxjrBaIE
kHOLV7i7RNxBJUAHb2XJMZFnzhCK8TSeDCgf3aRHgsTR0dPyycpaTqacPSwojIAuY9SbU3snSuRT
J34CBxeDtO9ZF0YCYfu1DqBnz923RB6thtir6JvhPyARNaQRggB/mavpW0DE7pW/gA5/bcG5ec+H
seNJ3DmkSDwlYLbCreoVFMLXxwqBtuYk8cyM0k79J80NIv3JncWdmESc7On20pu3OofXeOu53EWN
77Ezi3OX82op3TO3U9X/NSdk4+ymhD7862gGFcMTWA1dSEQOtZ1fSeepEKnuxLa051Gdsf2ZhEkH
/mX5Q2tNkzGmdyXPEDZpmJGZTOmu8jNTHYsg4jEtakMjtGeHE+uEg2PvUvgiybUqGz6IMOmd7JDa
qptyEc302E/SBi+cSzcjca0Kpv7cnXJx56Up4Om+DZP5K8k/3LIpUnLnehY1XeB4pja2ef5GggEY
/7oxrIqYdgX3isM0B/2v09nyE4V5xlScHI+qBhCWDDWesjBk4r3mFe6mh7zFXI0Ck6bkjg7a4tOS
QEp4KEzAAN2KDnnn0yBb+iEdX1f8/8xJ/zAnpXjTs7J/Pyc9LZ+Tp/LpxzHp37/zfUzqfJCByzaT
ulqPIykMvmuZ/A8mgndqRPag2r7DP32fkooPkqGqyZaesoGalbrnu+tHfiB/ihxlXYO9mIX+iZaJ
rcu7tRtFFANZneDBVsG3rHc70x7/SbLwUtFpYNOG2ML8yU3JoCR8ykRiRM2Mj25WM8m9vTHw8o4s
cebFbXG+eKEzrYUosy0BS8OzBMlzuYCnfwzMlLCxKMgiqKSkAW2mKkSVVy7lY+GG9ilZItZlm4we
SRt4Ts5hBfnLOksL7OwqyD1CA/xbySzrpp364dIcnoqqRQWIVea+G6DEMq/Tb8shLxlomPX0BAeI
2o+InHlBFRUhFpgCvJQru5NRtq29JvsrRpcYgWEpdBlO9CF02jmBlt5MaBrzoD/XuR42aslwwWfe
st/Z5pUvMckgVyKK2E/tkybQUZE0l+IzO5WDv0WCmxBfUeaeDT6GiUGtanp3nblc9Go2172dq2MU
qPELbIPywekSAoKQZ89HjPbN9VynzJxii4lPalWrAtw2ktt6TQK1CfjVHy8W0tauXHuuyOvwp4Zc
oWKUJ8hOsgvfLqZrAG7Lrp67zaxoAcuRrDwq2fVQ9qQTOjMVbSKvRKMCNn128WVSuUBgXvhXFJH4
sLu0u7VniNmJQlrmjLO9DxfqAACJWhLVsUak89If/WlMwtNFieYwsMgB0Y0IC8T83Mgz3yysct0a
c35vF3V/2zsZ2nBed+z2skF8TmQWfu4MgAD1iLCoLAPjbFyANnclVqUKiruu0pYzFrz+U57NdbPW
aclnY9g2R6z1wzcqjYVs7rkzso2in3A5OGW+rSln0k05BsABKISHcww6rVgxk86emheqMeFy7kmU
FFTzVjqqxzQlV0ynQzU1E207uir9oBR7St3kJq4z+5OFRuA6WFyORhHf3grY0ru+iZ2jYIRqkgxS
xXvMPRF2uKreUGc3+3EWw02E6G3tEYr3YJQQ9GyzCL6CoJHtzjPpENL3pxTbjk0T3GBlW0ZYIFFl
fE4j27uKnYTqbvCJrVkFNOO/OHBDA2xY8OuB6xWbwAVd0RSivOM6ZoDpVXwlp1SdKzHHB8kwINiK
aoTJFJYO/Js5KjbcrtWdbyPYIg4WPqnR8O+iipzzZnD6Siv/6osUg2gCIbHgKf88lSJ1SKaLaGFx
eias0cQODInJ/1SliDpWmGCYUw8ITDCZ+Vn5uuxYZLsAGB1BK4UDWYMIpQZ7PsRunO6b0bsSfooI
35HL2rYTxtVOG9xOOU/PVk19/hCGwCpEHqIHlz2ssHVWWxX8HeXe9r0LPnpm2rvumIitY2TwFw6G
obMOENeJQzrgSlWK4IWMoXQQDtnWZ4C+bnlebkKFLJFxzJB/nF4MOFivzPRKJiQvBBunxp506yxq
LDDtSARnF5ZojP3Yt/dOHo/XRubrhHTt+bEx/wxR6Z1X2g9UaGdQrj1CdV/M1/iurNNeO4gq7SXy
Z5Vfj60NUGl8dRoRR2QH+VbWXEgbQxIJiAm+7viiYGLaa8+SiXlpSA8Y5/lLttGc9NrfFGB08rTj
ycX6lKbY8kixXSFwVfwZ7Y/STqkYBt5pqN1TQvuoUNOqywRrVaA9ViQT0d8f8V2liwihc/C2nnvz
U6ndWaH2aWXzc6uGY7dwDsPOPKYvli4RZObOVPHHydZ+L4xfvpxxgGEFQ5mRb3Ew3pjaJRZiF8PI
cumNaXrVYSTD8A4uYT5K7TArzArdmV2sikl261Fb0QhNHQDWan8asCN/L2Oo5PBz2Jy8Otli75zh
vjq0tjp22u42B/5wYtlY4ISawQo5tKY3MsjiQxtJJ+HrQUQFKqDOg2l0dh6gS4vbCBkLJiczai1a
7tp8R6z1ieGWxomDdn/dYbq/mF/8eqoSw4oaub5u5jm4YaAKAICGRn6dabufF7TPsqLllyWROC5F
0CCsxE6/rt1J6NcsQS0rn9vvjqFNtCGhr9o02mC4aKth5EXzBRHkoKAG0X5cUPiuDRd6jhUk125r
NDwSGBdbfHx4wzAzglgqboc8DK9dbXVkDwravjLnjc1lCnBTbDILa2Q+hU+xNkuyPxqvLG2gTFrm
pZ42VRJCV6w72zsobbicem6d1DA/udqM6WpbZpyirAw8PqmVyS8jZokbcKZILvpp3tnzEuz0gPSb
p8LyYhmp77F/jp2DE7TVplDeMcZZ2iU4RZu40PrKON802khqSyylrjaXBpOKvzgvjtOgUmots/6G
mzC/CCozvyLUEzCCNqsm2rYqhHklHeVstIHztNDm1ty3g43Ra8PrKB7doUXxL4zsttC2WLeT1id4
s81OvbhmeR1qB+1gems4keVuTpAXrFwdW6tNt8bArMtV40xQSzKdeh1L5JQt3qmRC0+8Nhn/Uyf/
oU6mAaNr1H9fJ39K1Bdm9skbQeHfv/W9UvY++LoKZr5EMp2uiP+3VA6sDz4RSDTPHJthKWLDf5XK
kioaUTB1rM/TL+1/lcoOCkU46SYiRLqv2En/kexf96//1eRizhC42OKR/Nv8NUHL6W2fyRJmnPVu
7B1ftrptIdijC7q5yzyz5XzRbP1wgq5e//SPUItfHZChMHZ8Wlu+99Jw/6GJT18JNU5duEe0ZSjz
B/riqGenKw+f8h44kPhHCInXL8jghvPFiJ1tz7t+ta5LKBOlAzIq9p4YERBVlqbiTmnJ5O+/2tuG
4cuhuNRcawZ9IOsdrtmP84mWVm3UZ8I5EgNCH0Ei+HE7QKc4vCMGcMsS3Eug8BetFij9/tBvG7Gv
hxaey93gm6gJXoY8P5xV+rzDbOIKPio6P6f4m9noszL4m4I1/k9defG2f/1yNO5A7CowAnyQD+++
6FQRmCunxDmOFXuelaxbGk1jatKSHzrJbL+0CUQ5FNNEY2Mmpk19RtBNZ2DKE2NtWmXwhyndz18f
ZZDvechzkRwQgfv2zKcixnpIKXD0R4evGzAKPaH5yH/9345F4Y1Lh1uYG+fdDRWltpnHRF0fbYWM
qmcG9izZpt2wJNUPv7+q+jy+fTg9+Co++lUJBsZ8P5FIUIUYXsXCP4TxN2WpYNtbZFj//iC/One8
hAS7ZcSy7vupGnp5R3ZWTr5KplCv+gMDLh8awVosGQ2o3x9M6LPz/ivZlhR0tx1O4ftZOP50AVVc
2MfU0gpJe+CYIjTowNEHqh/8JnOfHK2reBmhzXFnEzLA5voPH+PnO9iDpcy4TD+qzk/9gdASVhh6
hMpMfqfpOaUwyJwnWr42FHdoE6D7zBD4eVjoexr9Lw+vW5Mq+P8xZPzVFcB6RWNWX2naIG/v3iwP
PDjfNQ/vQNCeaZoAH/UoxanbP01RfnUopgrYqhhq2EhT3x6K8rStWtnYxwTx6M2r1tDIKRwA9nMl
fn+W377qeX0jUGd6SrQH4pWfb1+S1smPb2rjENLYp4NhtPUD6A2GVWz6rwaiPv8kORJvX8H6kJKm
FLJ4PHNc4PfanDpbHAw0MjiYISIIxyd0HWmzmm4QNaM0VfS5ETUvqLb9FJlkxCNVTMh2pKFb1H7i
NftFDzNf3iCdkzHomBdkr6swNujTJ4JczN+fJCq0N48E+gkPzQ6KLHg4to0B8N3lJ1YgdQgDdZjZ
mqAPNDaAJDxjFwmV9Yw0ihmwALlHLZiBKq1nD86H6123rYFGlY4AnzEsQt69IZ6tZxJ+QNsBv/WQ
ki+6zY6sP96YIKnJfBMjTWaBBf6piX0k6FpfwAi3e36Zqkn0tu1GMSQ5HS304N0gq6MfOfahTTmB
qzlL5yuiNBmEI/8J7pkhIKmPgWaKvVDgJVdKkna3KYKYIE1yM0NUgH1CzZqXDcfQAinwKfNV02B4
ZPRDVDMdOcTqKq64Q2pH1A9zJZHSG+ESeIcXATVNhQLYYito52d53D1nbEwfZF1a9QETz3zD9nG6
MqyOJramFyaPYg64ZEhRvYzMD5x39y9SN/AX3hOAD+72l07/LAL1rAT87pXH3P6pmDPrC8Hm1n5o
ZHPDuKpA2SUbsC4RKBTevwPJToHLCiNmIdCuNzykk87rBCm8xq/NGQ3JRyWkHTuGbSs2oh1hCBXi
+G6xOD9og+WNUtFybw2ueq4DkA6rwhuDezG16jkrIrpmHuFo20XhBV/77Ejv+3rm/2UALz99tWcU
KaOHF5G/A7JMs0JZUUtW6l2NrpMZVBG36T5yJvIdZsgE48aJaZvBRJwXeYh1YWKkEql/Qw46gQZM
naqZtCfcm1rfXZInC02OuwY7FZp9L+NsArusO7I8/Bl2tBlK71Dr9yVKczK+lTMgdbAmiw9jk0pS
bOGnqmevinn+KuLOyLfQ+oTYKJiczC4E9TXxyoxI5OxoQUUWMmIRpc29jO08uFdmyJ/1O/JVJ8Oe
rmqhvRFdJ5lizS8zoa5EdbgGtLScLzJfInDDDMGGqnGfvLinMaheBJsMadrbyF6s/cIsT8LF9pzH
chjKO39J5vO8oUPTEHhGK5Sdk78TCWyMBGz4aZTP1DYqR247lktFkqwKPTBvCwBn0uhpbkk4UheI
6Mxj4cQV5kiYjkS5Kns9uYYDrnOZ7wh7c7f01+r6kJkzQafck/FqMVV53dXKL6FR98XXivHIN99h
CIlKrb9gG0vDZ57SEEtKxptpjegd1ovJzm/VaRku+L1WobifvS/TIsVGaRFvpdit7xCIyXFFryTZ
iBe9b0VUYZAOYlyXi4ofIxvWNvzLGgcJQtkG+exRzJ1sgMaO3kOdFN1uLuvl0YtGckadIkKgS17z
YwnhdYuzh565GLiMfuhqyvFYPoKalt2mHPQ40CTFWRejaiVp5libti2MbUMNuBooXnYFRBT9YkIu
jQXyps+UcVpmTX2aooTYzW4/fw2jatzGRmJczygWPifZ4KxzrbquS7TcaUOnSWbtk2TzvvZxJGxC
UI/rfmgJGUa4nbYQ9h2YVrz+yccj1aW14Q55Ejkxls8mkDascU/6EU0NxSz4jErX32O/Rh6OpG1c
OS+icVA34cbRSnJfa8pBbAFD0DpzSyvO68xrajolatcDQFyjn/qSS4gRQBZpewdi2ikjtDeQoM2T
IOyKa1YlBO1Me+Mzz2l0YrTJFZWRlZ5hsCivzA4sTQ7uAFUlKoju6UW1Z1gpjwQAMIwYFSLd9Oi9
iGctGxsYk3LehlFr8kKqFm2XYJZMb6gbgvsWGXa09fvJNbdZEk/lCwx7WBVAqZe15RrVA9De6Qry
prGWMyLjTgWsx37vhig9Lac6vs5hTTHV6iRLOl5B2FkozOqKt+3EPgqwPSWcNyzibqgdHv0+xkfh
TA5qUFdk9UNNfB4fTaJRWGV5mT9YVRNRz8V0VYUN1YJnPlZ18ejCXKm/zTWZhmqQ4BBy2ZFHS+zx
18IfSX9yM8P9FHghuJs4UPsctCkohSlKSGQSafyXGrqntHbtrQt8OVpDYm3U5xxElXGbLDSe974V
+xdDm5JzlSfZNh7HZg8qeNnNfll/XIIIkmkgnfHj4LbFjRfV36x8+TyR5n2ZdVa3572qZZsBya1O
X1vPCEaj5yVJxtuol1w5nvh02yDPw5sdSYYEAxKdGcWOkgfPTRTAzjGv4c14vMfXWa+icd/RcD46
TTWfY66hz7VMibFqi6wXK4+rkK4pdrDelANMtkl0+fnUts7lkiz5ZYPg+aZIyF5oK6G+OIORbysc
F39VgUfr06sXOkqhxSRC+XayzmKQGCMwEDq1Tc7rAhvzhjw850Bb+6+wNsZbwhkzKCm9ed4mkfuY
jR4mdQKSAtbKEqpPM9vRReDMyXmL2edgBGPgreIhUk9WMtZHCCEoPhO3PxJUZKAP7hRYJ8Erbwfx
uofaRcIG8hCcTNMuzkuCPrK63g/Q8W9rgPZn5twv111sVhito/Ghz7um35pKOcmBEfDkQklC3rTy
Q7J7Ljy8MvTj4l7tdf/zDOZo9RHihRWsjawnM8IypAmYm5vnYmSF/watkhCkGoLdxEJ4LFMFHY54
hVCB9WJ7gZCjOckcAEDrmsrCIGpNDtcR1jeyKtMQf7HilfeQTR35OnPuntEu5jVqo3Pq1k09lOPG
KlqMKTmwlvOOHEd3NQcNGax+ToIEA6Pxa2UR7rML0JrsojpyTh2nIego95a96mVyg0qg+Qh6S937
jO632GMyYKoT2HSMjSvHjGNB0EIqN2CrJGwnZPzPZtGxDnUm1OjQIP4ErgIii2Fhn1LmSMLWbhUm
l5Ypp49mOxrnbtIxLUzsxt75ht0Sxgs1Ztco6RJPgMpC0aUfl28h4F88eXb3BQeifGai6SU7E9O4
WjNpY9aXVrmEJoRG6NvSLU1CFPsy93vZ1d/ceIquULnYrHKJ6jBVTwgDqqpsNvGUgA1yUKqtM1bn
S4NpwtYi9bjbBBE1e4QBC5NKXAF5dXung6XSE5dsOHL4HHtz1eNmXNJLE1i0uYK2m1/CtCWAurQm
4zo2bK7aK1ureCVtEd6uuVsv9fp/eqF/6IVaDorrH7Y2m6fu6b9eg48unoqv//3/4BWTX1S8EQ38
/Ut/t0ID54ODaFtSmL2iTOh3/K0aQHNJUhFCa1dapqV7Hv/bCrVphSLpe+mPWuxnvysG7A9o9lHT
exxE/57/TxQDrvu2I+AKFL4SUXkg+ARaPPCuhdQOmV9OHpNgjfXd2E6+68hH27Gb8q/BSMWUZgH+
xhVlwEKSe4sO52Pcuekz7H+L9W1id7uU4FGCJDxh3bHbu35ucrZPQcIcySvbR/LD5IML2PAQC4Ah
3ZhasEXYcTVmkhQHIOnZzsuCYdMNaXmW1g2LdBnX1fmAYxJZzyxOsI4O62iJrXpXDGMbPAwJhL09
ZlL8ol0ze5+Hcer9qxkeK164JD5jAt85W9sb4PsHwLWTp6Ez4s99Sw9vD0gvi9g09MS7dBCNOlCM
eUGSOQF2FA2rYkx8e7zIY6Kl5M5v8qW+YPLB12U61UrN4EOqQ+ngwUreFsRtGAWZgJhYEGdaIQ3E
TQbSMLzwITjpUSoBTV2zSuaiH/FBAqMfN/2AWXVNB0+YX8aRNPRlm8FEGrFnl8rFCggUFWRFQRQ0
vHavLyEAlr5l4PztAodtQ+wvjQOpJq0d5BYeDc96TXKcFcuM9MsebsTzEpLz42brjmLWJdSxShyC
maCznVjZFMIvLjrj1BwJcEFnCV09MOzVODgM/BWxUbFhDCcRVsDbjDx1IO7KZH0X5XgtCPHeeUE9
P8k6zbaw7PP1nM0xdHHV7Aa/yM5aYkNP4CcWp8QP9Cew4BoSMsqKhteQ96f+MK1lH2e7oigrZqBx
dOla0LuGOJ82nhNlG6dzNds9qvZqCcLrtiDuOSwNpp0ZBtHVYgz1ZZ56H7OqIHo6atTVGA/yOodj
+BCTawiJS4SHto6na+6HagdHMbnP1RRe5VYFujuuDQSlfc8SIlGYjCKRF0GQhfdxPdn7KfaMS2PS
AS5Q4uCjytY+C70wP8FXR/K6QNAy39cNAQFUlmQxeaK8VfOUwfUJ42hau2ljT2vCAuS0ruZlOS1b
y6M3QX0AaLvsTsdpaU9GOJn3VJb2MVgkG0JRu+OdEzAeRQjISHPTZ23+TYB1yVe2RD6yiqqyROcI
E5JtmnuFrJXQjtG9SxtJB6N37JVjT/JMwJABKEjNhImhRXbTR5F1FNNU7R0n6MnInLnWfU4USJx7
5T29IiySoaz/Gq34E/rfYd3lvn/gStNsqW22dar2z5c5n65DehmH0kGUGJFR+bm3l6LQkUrWl7Rq
zaOxlBKIXWPLA+DHYOek9dchaMI9g5FmG9N04wrK9DbI/P6z6aX5J0YuySd7RE7zP+yd13bbSNaF
X+V/AXghh1sSYBCpHCzpBsuWbeRQCAUUnv7/wO6eaXti389Nz6zVLcmmyEKdffb+9tYRfkE7Vh2E
E9eSg6sNQDKRVaPAm4Zd1rpo77m7pbi13OedpXgU1s7VNPcBDajoNIR6caTcGpRmEg5fqNxCCM3u
agysVzOulY6sNY0N0sA3lDr+DGediT20wX6yfh5b/CSAgXhdho3nlek20XS2w/1EzW1Qh5ZyzBcb
R+TtoHXP2dI95q3mfZudhk0m4DS92Di0qDhbE7DQk9fl9qnSFZe8AROGS806lTPJMbB771pNneCj
MfaPC3FnLEp68+GOOmDNaWnuLOqyv4qpgVdvoFNuAjKvpyRP7Gdiu87WFUwqOD2ECtmuJNcIkePb
4GiA8kumgKKCR18YBt7JubtCaEq+9HjvvwNUxLUsxZm2ehoU3GkOUzlar9CmsoOleSYB52lS50tK
yy7cCarmYGp84uxUv8Ezqe24dmspsVy/uYe7yuzTDkZAa8ls3Ej2hTGw50yXGxhwDENmOswPzWQz
XxXJZD3CwvK/4pdGHBmzkYnvElqMY6h+thb750YCLRjXlDkjD3OXGgzOuVFHCEmMGovD6Kc4sCdb
v/bAij3hpu5vPNo2FHIbfEaiIiXAjyw90uxLcLlVBkoN/KybPuspUZ2cZjvo84fgmfdgTK46Eufu
t3xTWonzuD861ODtB2HPZ21Ym2H91v+wm8750Wj2t6wV5hlnUj9saXxSxAKZfLockH+lFddc9/zr
wCqKM3d5N9/ky0eq4xyGu9ts7Hl+bvTucRaLTjy9gxqIdElHqpvSMG84EPWW4F4YVPdorkmzkw3c
8pBo6U1ZyGRnj1kcEsQ1PmfCsfd54ug7Pu8f+VL7D8Ls4TUh9D0lHn2hRtqB0WNAjTr2beW109Cu
4PS1vG5IXR80MArZxq3cYW8bBlb3hlGWUi14zarpvmGf02gCwzPGtcf2XxJcgVf8CVVoTu3aptUy
EpSFU93RQubsSlM1R6MezK3e6zOuNT07a3g58APUzX4Y5xElYR7ezK5LQ3oUKGr3ivehN77mouWa
z+PxLOlyopmun9I72xfVpu4brDpVCrvImvsfhoURiPFgfMx114mkPWEhT/xiB3+NcoVOix8zSRKA
zeSwnwJL8KfIulvJvsqIckpCko1tVv5W61LtSLd8l9kpAdLpa6fb5TtNA1QuMVp9q0ATRmrh3s2x
9w7t9ntXZP3R0njc615RhMLh/8WOF2wUMvSBOnf9qOc0KcrMMHfmkBnnBY/vR5BTBDKUqbYfGNE2
dh+X9/lA0z31o9muHXJxHLmQRKOgYM4CvbHzgNuEGnGyfWGm8oTDDU94ObciHAxNC/XV5DK3jYws
r68/BtJgW/7swA4ScJ0qdQ9YtAQC3PVi492u7QpDXxuYu8ZwPoTe3o8jelud1QzWOemDTkfRtrRX
I0MaTVNGnKxYuGGU+lqO1dyw1rz3yE8FvdgvcGc3YBymUE9rjCUDxckN9NcaQsmGhltE26ymkChN
adErkx3Yt2ur0rSHoJ+nfemOwcFWeRKizmPCqu8UVbK7odJByzQaoflSUQQ+GmGRFeWefGHDxqmt
Q5tC+42Tjsa+ltbCIexZ4Kxnc8PZ7j3hN88OC8H4LRGd7wJASuRg8N+AIsYamLUOD7Ii5XlgjfcT
C8CPrFKCsANvv6bXDu4s63tXkz4PY/yf0hkNuofa8ThXXXCACayRgVr8q2pQ92XmvDO6P/9vlvpv
iJJkpnwcy//aV3Jspp/mqN+/4I85Sv/ElOKtUxLP0L/NUIH7CQ8H1SusV6lk+MlOYq19C2uClWz8
arxmvPp9jrL1TxYLKNbL6yL/YkL5CxRJtpY/b7MYoywHMwmucN71nmX9ElxS1TDI2sv8K11U80nL
+5YbjFk8zJbD4VLL5ThdSMcUDnExKy4AZGtFIecrFRlahHYHKRZWctoqCZlliF+KBdvYSSBtfKQD
jaLH5sI9jmt8hVtxgTBD4ovAsnovyhmm+7FrLbpvFBibK+jB5TcpwTlLMfov6dzkYKYvvOfhwn4m
KrQ6y8igrGBouSKi89QSHMUXcnS9QqRx8ZTfa7jSCfr/TR7M8vOQCfsBNDb86VG28Y+B299tosnr
guoymL51lr8tK7zajhP5eWbVsjVVn/7QLAvCdZA4Qmy62btrXRlgJVdWj4MsmVlmdAbyfWerHx4H
yH1T53SiebJKbqRmxkf3QtdO4FYT72ws+2ymeZFvWbAakJ0natOWNqkPpRv3kYNv4M1AuJu3lk+n
OTqPhcxZueUjxI30FicqJGwAWYdsKpM9ECP/CoOA3OvN3Foh11n3sUqTBYtOnZbeRimIuQhmJrGT
lJ05Fbp2E3xThk4vrfI7jxbVUoLyBx2wNeNCULpd5BFELHfZmOBdtqWYg1MHmO/SwVFzV2z9Gxsf
OIZS6Y0P0qtWF1DaHApN73G3Q6DZBllVNlt7cdtHUU7DFctmiNur6NNc9B9tlYKMiyrkrwJRdtGK
EgfZqFwFJPeiJRkXXWmF/FChvspNpE5RnhJuaFG5ylHULYIQvmhU9DDSjcdVptnoq4g1XPQsd5W2
fDQuJADULv2ifGmrCDYl3BI2FmyiCYlzGT7qDjvrIaby7SUe6SGXVi2iJaAnnVJuV34hpoVZfeqA
KK8KHPMmYly+6nJGEyDRzZkx3S5Dn+QvQi/iWd4vmp81ZWQAgRn2Hjmph0l56R21rqSKv/Hb5Tq4
Tasu47Wd7ZputbO+dKrJbnR3ncCTntpP4usEgOxBUs41ufh6DfM58fkZ8cqQLJdHu2drMNXEEreD
Ycj6ENdGuyPez32ET+hWYqW6AvVe7PqqqPh4W92W+9K2TYpp40HA2WByaKJeR+oW3Fp3eYoKrmEw
ibKZcatLrArOjHEyh4CmM93wNnNjP9D+c6DJ3eHmYMdbpXdgGPVa8YgS6IjjPLdU0toqDmu/4x1o
10IHf8XOMuz70dqCw6drMF8GkuFdFWWUpBwp4JjOjGT0RNJjvBcOBQEbgF2CDbQYr8x8rB6UUdv1
JmtcZ+/m9fCgBf39kvLBLJr8x+Jbz4bGMVByK8I2YYe566abJsv7J200y5tyAr/V1zCds9kxHju7
4NTyK3y/AXR4doRYpSmpSzf5lPhbsPmUyI3FHWWDL6x9S2QcPtgau4l8SB5c+jYRUIx8GwuUmpzh
wdmQa/AP3eIidRTu+mo30xMeArb5tE8cvcZeIrN06TQ1c/PBJTAXcjwVkbI750jiH4IVzd+MynZP
pAv/c0Suj7ZG+tI+W6Vtv8JCysOUyXozt9xcvHHwnsjujKd2ctdhK+k5U7C/wsbPnFj70JeZNSdg
ieVWL1xeuTrJSdFxNhYoS4dmIXY3akF+ngwtmKOkT+ZdbC7jdqhBrk4AwrYUzombamWmeF21wrLN
L7qLV57iUIJxcbXQUCiGiPZbZkjyjun9RDAjihcKQKi2LHm1TSvng4q5lwsNcDtec0vSxkBObN6m
xA3OGX0Tt3nvU5+mO1ok6wLxbDD1SPe5U2F3Gndd71evuNz9OzQv+PQJv/5XLqw70xkpBi3m+taQ
IyzbMtGfABKUP3plD28wc+1HT8z1vYCgFynaRHZlC0lcLoMP6NPuC6YCjTWpb5Ycumk2Pma2RWNx
2ltfrJ63tGWJ6UzjQX3tEzc/zJpj3ParNsVCb+RTNanHxKhAbFWakd2wysPxTQjg3DsUbOmpk29l
3hdhY/scmWVyi4chP2Sxlt2x+fD8TSF9jzYGKwmtfMBMEA/pcqWXbbqriCJRpFXGzyl9kNBnmeff
sRWvCgHLg7Mpi/7Qm2zOqGGYv1bDyGRitcuTJYkct3GO5A+kjTAfK/9nkUzmeQFhfgYxL6lOdHUo
v45IHxx3NB7pMzd3C3aVUE2CRhVXDennVrT9nbWQfkz7hjAWB5M48ESfv6QFHaRWanv9ZnThoU7A
+7A1IOjlvCuvWI/fD6Pqc3IfljEMr7pwV9O0whpf6K9KozXkQL9yl3228ZjXmOGBD/EkKnR6P5cm
pUmSWzCKk0FBs7LkXEWtPi/f/EG6Eaw74hUdlKrNCnOUm66b4k2SqnEPKvhpmmexzwqSwLxJ4yO/
yjIc67q8t9aEklN7V2OitaFwu9+JBP/bNfyHXQMOdRN9/l/fj09f6v5L/1M88bcv+eOGbH/CC8tR
pQPDgdRkcEv926bB/AS8lbWSj7vattdk/R/5RJxXf2wXaCFDvDGoLbRcbne28Ve2C4Qb/+FWHBCt
At5Kkp9k/68eLxEPfpkns3uqTFiXWxYaBolog44Otua91iKKe79J5EVlNfFNUysewZ2DpzcIl4F3
5WP5m7re/6a1a8sMjODgx7yjyeNhJuJTucrzxW9afdXRnDPdDL/p+IqstY2YotHcuhv6snLP0hb9
B2rU/WBnHkxqNqZbXELerqRcmwoskYStuahHzV8WJvohzdqtCIyaYgPOQ+Zn0+h6/VzPRulsc5wn
ILk75KVDKfxR3OVaXDx2WCrfAH5apEF46Bp8yGTentiFkLCm8+sVdrnd8CPAGkQzDLps33qeXm8s
VePTazL/thC1+yY8bwq1oJneKR/liUNWYteMip7RLqXTNpcm8nRjpZqPy0Fr98VSlccc78W72zvi
1ewtYojg7IOPJvA/ynl17WAFoOW+Ukf+EV/L0bVuMyfTDwHu6mjIrWA7k3fjv7ECcT/mdTptdaX0
cJgSFDUu4QG4gbHhSLRjV20mw5GHWluqu9EY+xc4qTRWdGra0xnHbN+bipV5viYdMy6uBKC17JCW
efaN94NznxdSEsNvTO2WImZ/Pztud+ib2SAuONRPKRjL/eKPzR2PWG8r6RTlPoxz9dp2pPlZw49t
b1xhWreNDW4/aLkuV57nHZFkllM5OJR1ZKM9RoZZj5G2noaTFs87a7KWA+zfmW7hWCzvmqpasH6l
tsf+tRzt1Fw+iEF6x5Qd+iOaUHwzaqI5N1oyVnubfcztPC4uSN3dLO3BdLl6/v6/5MlsmV5rjtm2
NJbplIGgAcrArrsrLC1gcK/IjE1lE2L3EHmwI92CrmLQkrqRv22B9MtK6H+Kw3+lODD0c7r9mxOV
Ve74Uaifz9TLF/0RZDE+/RmL/XfdwQ8+OYgRHLMXgBSsur+dqFbwyWBvbOBZxpJLmIRz+O8nLCoI
WCWi4FhC1q/6C7rDr5wmaEQ6wofvID8AxjLNX0y0lgs1npaD5Eoa3HhIoBne/WQkC+/xethngnlP
6l9zZN9jK2y4+HnjBw+ykcOBCj+5t4Qh9mQWdX37p5fxn+Rd2M79fPbzR+Mvx5NIp90DuNCv4YQZ
l55TmL579CRFz7fs1vRbf3FZh3JIOgV4/+YxM2zNjrIOBkZCShbaCn3dDEzxN7+ujfvecHzRRa3y
Ku8z6mpyo1IxDRzYvfFWpengdtRStsuOy7jmQwrOaY8nbOr3WmhDXfEPUxEvoU0jBMWQ7LJsipca
Gxvdc6pkwtVJq6ArBE4pqJDrSxVyEyPkiFQJUbEbjTVWnkdzFzxxuqeYoILJt+4Wwx2fg6YtNyxx
KrnhBC+J2E+5+FqpSn+wY6uhxxmSS75l9cgo7hckDHcyNtPyarCasthlUpUlwWqL2mSBf3BKJlTV
+GWOE23PVq+7Eklu7MfR6j8yPe1ug4pqTnZIJ7qCr9rG7Z+8OpvvjGBWe68fBwrIU8mOS2ohlR6c
uOwn3BthW+pcJ+lOy/KCGYZ2kwfNDt50uBxgZvumgZNTpq/EAlpvo4/OdK2RZb6nb4myPy9VfTRl
cj4n3vKoj0l52yk2wfMS1DRgT66R7PxCs7/Cssip8mA7MzsOt9fR0jP3QfeL9kECddtWsV/dOZId
p2RqNYprxprees4T/FkzvI/bZRERg665E0E5YejTKRFIIbLAi3L2dAzXu9Yb0mJrYEDY9kgYEVtG
4zBbcRt57K031sJycdYxQqJDgMcViXvPqy5O8IM6CkhK/YptZXAV0ACDD0EvkzCu9fKV/VX/1HgM
vmLCwoFFTUNu6bOFsk0TLrLUvW+Jl7o7GqZERKY/23SmHHBmShDAWTO4eOSlvVvENFOWVbTpl4K3
/cYyu3mLbxfRjVP/QffkdBPwbDg5Uz9G1H4FRJ7TMhpYl7LSyiz+QpjhaPfooBZgY0uQynlLdzgX
dxMjitqy7ndfHb7JVptLnqV+MEYOTO8vZpKnALGV+k5RSnwtKPwL/XnuDnZrA3kYUDDeeBIvFGoS
0j2a0s27sJkslW6XAS/DnicwCX7P6Xsf33zlmWT22SgBNw5UWCZlsrCgibUnZ+6JYdtaORyDuTNO
QevQfzjzOh4lxd/9poL0dk6YkU90+fHq2WOM6VyuWphMdyX2jBwTQ2x/UHo1UbcOZvBpYbMEiJde
+E27iOLagVixs5og3pp+tn66Ul9QTsV9Q+6ZuS06WYZguvdqaqj2XtG4x2LonoN0Wr56cpkjeNn2
MXBzygxdhcbYGlpzw0k4vckUsW7T+q7SN1Wy1OveoStorZrqSbEb6Lz3OvaCMXRENwNFNgxf3kBB
sMEgMe1tKuRtGFFySKvzatdfifBSHhu6UxxK1kq0zhzpi17Xxu02MkvMWwAH073bsaGiRz2le0DV
fXlr88HYT6ZPJQ9DZMNalYuGDFs0jxuX4+BUpRhqKfssqxcuQuIhG62hiebStK7jNfuviRUD4K1E
gGxlA3hcocrQGDM71Fd2gMt7NIi6lSggwVdfs9RP7zJzKp7blTzgrwyCRI2UabYTU/sFUUA9T/FB
JgKzD3Bc/HWIc+4dlNVSe1395mtKHeKBaa3wA+8CQkjazu12cL6D791iiSs4kdNb4qdQMVaOgjFA
VEA6CcGna9TMr7wF/YJeGFYKQxrIfOdNsnt0LNwqm9hw03uSWubnRlbZg6fmyjj0XZ/cAXFsqRRW
Q4EX1Uv7dwpL6mpj05ro7LuVDhGvnIiUMgNaZKiDuR4gdAAtMSYnZdnlEykumMRxdKzUCUfSeAkb
YZA/ON+Dh0BLp53w3P7dhQKNQhXoy5lGSgBCysqPXWHOkZigXXA2zMd8JWDQumjwD950nPN8yAuy
3xulA6zdjKRDtsEFo5E7EDWMC1yDjMkK2uhxWgUX/AYtFuNpINx3+bUdND/FK9CxXIcysjWl4UWA
fD9I3U3h5NstDu7ZeoGegGWcYeEuwNzNT60+TLHiQAKnsG4xOJzzmKN/ccpzovwYQkhzDDzWYq6j
zVsEFi309bqN2tbObxREt73N4MAXLDN4Kz7ouApWUImzIktMczTDKlXQCjr+kfm69p6voJMOG/bJ
doQN/LdNAaE4gfyQKxylIAURdjRM7td7yddyhajwLnXYaF/YKuCb4KzQypOe+0bSAsfjlGYMf8W2
OFYKn8XoF8+ORqXRiwXOIbB2CisRNmIQDy9uPgx1JFYAjH1hwagLFyaxV0ZM3q+8mOHCjvFTb2KW
9leww4UuM0q9e8tW5AxDMb+u9Itm5/JW0+3iQenuI3YoZ59fmDWW3YG3qPvUuoZvBtVmHdtv46IG
zjCkzbta8TfDCsKBDMPvK77wcTQrr98tR1R8T/A55grSQWiH0kA0qLr2RW+ce44zPkUrfie5kHi4
d0HlKf0BUQgecPGFBddbrxmEUZSB52bKg/YKZ5bmIbL7GlI7VBs8/2U81ZHWiOphSumwbtY2a3vt
tZ5LScX12taIL25tvh77/iEJJh7Wju9cp05DGLXhI3bO2Kg5IdF+Av3UJGAucyob7kaZyjBe27Yx
cIivfoDJd4MDjb4lmxU9F0zH7CL6gwNUwGWgwHmixdvP10LvYO32ZrlLzXeblRQkz/QQMODnuTwL
+j5aWsjXgvDuUhbO9aT7bOZrhbgkbWHvRx7693xqF3ImvAfiKFi7x6kP4ElAGWAtDoXg9cRQHqcx
j1ab+1dTWv7jPNNl3lxqze2chnO/Kzho08Bq937jlvl1l6oCeHzsVUBS/PkFv7R4MKzJexexn+8b
F6rKhhU0baBkMqmG9ES9F33HgkxLKt3apMbCI0N46bjPqta4M6mBra78Ngugs3ntj6DW7Wxb6ol+
bCGb69u6kXTAWaOrhzPEGWs4uRQ+sQj631j334x17FlXZvW/Hus+f++H/3uhthII8U8b5d+/8vfZ
zgO/hSpFe5HBcwWgF9/0d73MNz+BQoUy4NJQCK10teD+TS/7tFJM0bU8uF2+65Em/WO68z6xwSKU
DUSTfC0grr8y3bk+P+RPseEVaI0iRhCarTe7cGQ0/v2f8u2Jooy7zsniEDwfT41f44kk/9efLFXZ
YWlzC9gUo2U89AR5oZfD62OTF5a6MR0IP5DNiOPR23VAzR8Dn/8moB7iJfOHcp9CvNxYYOJJvMyO
2NHuNqDGF6lz7GO2sbsxXy9vJLq4qAW+Uzobu3DcUAaKJyiAmgOfxqvaL0YOCJXweK/85NmoyVjg
qehWKEn+Slvci9GXMY2nca+el0FyHZxKxfijoSnxjL0nbWVcDU2dMQnU/RQNsVbK7aLFwEiUoAmc
nA0d2Vyg9y2DSRa3eY+lPp8OHTnE62VSNQsjS/+8oLKdeF6qp7hV62MDsJIZ9NRgB8v6Ny/roifE
5GbEWfNyh7eajtN0UtVjkjpsQCyWuXnPv/Z0wdXWyJ6bonHo0B7ktW+rnS/LYasJivES5mcyn5k9
PBZEwO7ixrDuY3LXLIndzjZ2jRr5G5e+toTMslREeNKOzFYScMEbHfJnLoDADEiTDXIaEqRHN4v1
eSyK9mBgXvZsZe6NMb1NADYOoanw+4SexBNlOxON2lzI7TMWRBkT9+MJ5bvLQBh2OARM/c92T2iR
I3gxIo2uGFw/ipm262uH34cznrFdHYZcf4NS5rDEx1hUxMNLXCv9Kpi6Z4y89jbggvXeTbmic5jB
sFJ+GhL4ihJjcOiFS5KH3saRHJKULa/9vBI3ZQ0/hle5Sr1NWzUuJ2Pv3hWWFlP158m3uIvNeyWa
PHISl23c0n4n9EXIjnAmuwiRJXfLRPs7euimyyGwWcRb6aIu8EIZLl2VtRbfG9bwmvRNvUUKLY6p
28XJaRr0Ut7PgDzEly5J+nd9EuOPLJfGvcuu55QnwnosXDsPycyMZ4Yc4W4HWfGSTW3VXXPVeZ9m
e7zRWpOU26R/h6Xw7k1Tgxbh1IJKeZu4VWbpt6r0IDZVnfLf/CQdnwhaNVuYxWXkirgct0s1jtVB
t2lD38VwOEtyMdP0jpWg0UM8bFkb9Rrhu02RwzZb+C1HDhCFKKvZ+93z6IN+paf6uV3TetvZUPG9
bM27yTHeoHm86R2bZGYyarL0Ckqnm7XElLxUdHvZ847RE9P97MT+Ezio7zomT9qFgchGHXrXwSml
9Gk5x4laBz4UytQ1DwlnzgPfgeuH1ac3vciYl4OJeQdmF29mOyWJmUDmuSYltyR7P567ZIvP5K3K
tHZ86AZFXbre73JtjO/kWDebThTttZKWDHvpzsyyAe1cVnosikXCOFqovDmMsUFZsE/nCDdGuJxR
1uNlgOraONe9Y8WRZzXpES3ZiEQ7TCzM8MEZret/trtKOXS9n3ClaIeEVMK+8BFfYpfLjhMrxkVd
oaTYyNwJRQqvhLZUWOViOvmZt7NraLltrAwaoXubVpsud+5Jd6xUwUJuKAWttr4s7G1OrcBVXlig
d8ex3Uu7h/FhVMn1JJ2JVyBflidR6s7RGfzuetYH7WVKwnQsT0QIkrAqe24nGTa2aNasareq/2pG
ZZndsOl68whGaokc/qtT6ejNtVFaIts4Nsy7le5s6qEDvtY7Yuv3Oak6cW8FncXc5qdb16VDIXUM
lHnVLmofa3HjbYOyKN4WKnAwm3rTybHpzOKAeC8LH6ezHEk14F3sWPS6a55K3pAdVj8of8KsKz1v
lzoJla1e1o77OSZZF7MwdL00gGfqMig3pj4e44p6mqaJuzPXu3ceLO5uGkr0f8SP1fnbaNy/22nC
n01p8wfpbAtWGpLa2a5wKsjEeEyoCcZqXOmnTPfIK9Tcv0oP7Fa6oPy3PlA0HrARKDvasGtNHsyu
xmepiErEgMKO7mTPkQt14eQOSOY8sf1d3+rmecQcdppxYEWzWT7E7qK2Xk/19tQS78QCn/0YMzU2
5MJ9mxUwZ+9kkIEOLFMc2e+wgKfnW4T6bN11RrPVmtlUW4eP6HXaJtlNBkh3W5TgQdRSBKFjZgZ+
EIE0M4rTXFUiwiTQf3MaVJ+EoToCTgjH2eIevox2euyWgMv0UB0TB5dtQLPtWExfq4rlhE6oPqLu
47nBGHz0mXcP41RaIZrZDaruw9DXFiqEWW/8UTr3XNarXYfxOVH5w6j32v2U5nczr+tVDKuMT2N5
k3jVspvJ1PBoJNWok/Pv3Z2z9F1oF0HCXV+O1OHas3q2C8UWZ+R1fUDbStyrJR/UeI2VN2kikydn
h6VyphJ00K01fGpfykLd2l/0COxtuzxWmR5or1O/VoxmnucvYeb0OIJ/ayElEVGWduRhq1EHYSSP
RdF4OR2lC1eZHvvQjSwMXCGNY9D+lOfINrpBs7lqjJl6qHERtybiRhq2eYd9ox3nz1Wjz1fekBun
UdQwh5WGJCwh84AMU4W80t0CzYVme14DmQ4HJNklgh3dHtAq3S8KmmLIfS5HGQ9Ga0P0vHrwKXgH
vVvB47OcyPOCaadMP/kmzFHDmErZca98sZt8YeysbshroAIcr3AneYEKxotdqifJCxJmG3o5ta9d
W/RcOuBbHLJusWWo01WH2jPicuPpxpDT2K116uAOptFgdi0KkalGmih4cuk7p+fZtvEVvA7izoiO
q0p7BSaqxkzr93I86uzpT3hEtKMmBPEQPdZHBAb8ibeGw8JzSy5WZDskULiBNDl1Yco8Arda6G89
wWMjpFQ2v/fTTjzkQT71sDYVVXQUge77jC0Z9RjuYS07lEBIZ6lvdNV5rFs7NXxGrYMYSFfuucpX
SjFlhup1sTKgfb2zx7w4YkxZsC5s/JooqSiyeNs3ljwkmba6f7I+iSzEdzxwLtwkbkCCBj0WHUca
nvXPSNn5NmnpCqYJGPVm1yq7lrxdBp3dJz4IDu8FoEnvnqjL+4qgj/jCVhwoIfctgRdFV/h4oP9F
0zDmCtadY24H6qLbre2m1S0aG+tokARjNDjpNamblnhANZyn0XOOLqlssu3gZO77shuLqIcNsbdr
tg3QNK0rf+yFDMvaVt8A0qfvAXfuZ1O53im209rdZnR7nntYB24YJ1BHrisdBcRU3utQWf1nvJ94
QBLH3pUaAAeTrPqxu8iz/arUUhGIStCT/zlklsc5UJrBdXlRd7U42Q4wFb9wnmZXGUVekVpFYXnR
h4uLVqyJVTceLhLyKiZDELAekP2tiMAHDmjlFVGxys/BXKEfz1KellWcVqtMDbuc8Fc9zdt8FbGb
Vc5WF2UbG6MNJWLVu1uj7SKxiuAIPcTCVmFcg6mwM1ex3Fxlc4hBy40vlvaxvajqnOf5j2aV2hmV
y9fkor9j2g6uSLTHV1QD6Vd6G4udt0r2+ireW6uMP62CvrlK+9riaBs6T9tIrcJ/t64AHCceidmv
e4FiXRFM67IgLzXWBusCoV1XCaT5rZ2md9HQCiyS68IBmUfe5OgtJw4JGfIB5MPiSZMLCyefVeBn
STXRRkWVu5jKaNrbFlIJXHQ9n/WOHtM2445CYBDPZjCUH2nhOsuBuNAUZWJ0f8ihmb65FYmQbVsG
87U0zdnaTZ3d7P43//838z9BWvffGmVuvk//99Z0xZ/Xur9/0R+jv/HJp8ADNKENF8ld+4n/GP29
4JPnYrLCUM5E/nPhsfOJla3vkMz1QBT+efTHUI5DxHIC2pnWfSzf8C8sdv9h8HfW6K/Dw0Z3EBR+
Nc4Y0hVS5xF8lCDoARnUiXNrdVN7g9X2LzZo2T4/y2dZvWIabXYav0SAZa9rVPIa9dGDRX+zIN3f
oH0HL0iQ/lmI5T/BuNbv93cWGqKG49orfMzTQdYF/1Bp0mmA0rjp8fOqte+VzzhZqHxeYAXOtnWs
h5huBmv2jadpLZb9kw70T/bS/0BIX3fSkAMgBnJNJEvws6IisFfPbHrq48Jz5BuE1hXBZkj/jJw5
P0CuDl5iU/9Pf+VffFDrX5n7C/WRLmt6n6Pl55869EPeTb5X0T4Cs+lCc6LDF7xQkFHi8NdrY+h9
Jk2p8+Po7qKY+1cgWK5rc2v25FmwkoP5IsgWApWD+uVbFA7H0n379y/rrwXdNh8gvA5UXMPTWzsC
SVr8WaniZqIvCYbtw9jMAiIwPnxz3eoSBvQvcEKmX+PG56F59FRhPAjp1C91C/J2CzSLHWji9d7D
oFg6bDoyOXLTsk4+G+BwX7mJ/Yd3AQLar29CzzEMfAm8BYG1mb9CK2t2eQn3tPHgeBQRP2mV6cSn
Pil1sUNIACApWB5dGbSKM132g2M88RlUWKVBxph66rpXGYiRY6VoF0+snrQitYu8l/rYpAxohT7N
WVqxftNNcGU1G8CbymRpRa/I2pQ1mnjcGdAyLEnKpKizxSBwQ9gMxtjo0djbampmgYZnNM4CUpBL
Jxvnqy8xX4Zut8wy8gsBF6ezHCCinBJumDG5EmDSpfaZ8rIgfhCd2fGWi4ki1xuvxy7aULCaGv/P
3pktR4ps2/aLuEYPfh+jj1AbUkiZyhdMyoa+d8Dh689AVftYKSSTbp3zeh92mqWVdroAx3Ffa84x
jd/MUg4GCyOOE3UlbdHbR1WMAxTwCKCa6yTDAs2SDWx4XghwlPCeqp7kG7ba6lakdeMTjFtXT91M
f5woSuz/io5hOwHNkJTbWx2/PEjKenqN+E3EOjEa59lvdCyhzZx0kvcBecizRVSrNePkzNCreIpJ
dBGOWRBvKtSTW0osq8gUqXPOMKC7zgYNuapSlCycsWEBiQLwmJmk4AQ6H/zoqxWVqhn3jUrcCavd
eDf5tXgcahLHXY2omVf8XW0N5MPgEwDJJZSG9/qVQvjXXI1AuRPFbMVDdxWnnOvgZsPhQmNbPZlj
DxioHUigxVQ4Aq8WXhDn+7TWavb9YG99NpUQ3r5FPXwzv2I9XUk0yoACUKi7i75w7eeS/d1TFFa8
/DOMTIzwzqAGsRe2i5iZoVKOmnZIxFOD/Azz90wf6mAoD6veNbmlvN3Vk3pNZw5LAvmIGniN+I4M
a99FCWy3oZqvdbCpp8F8anav9x82mrO0OuIQotTzVsIny2ZZF0K/fv0ZGQSwHEadLFhtinYa13qM
PNmvBkDym65umcDR/Hq4MsVrCAkpgKJF8QomVDt0K5qUyIuQhBqNtZC+peM0z3w9uZY1NicHmwC9
1PuKcE18mUGpgn6TJehjAnyWVLaz2ND3gyE9+jdhrgG+a1sZa9tR75JhVYfkq9xVGEeAH5QO/SSs
KzK4NDGYPLnCRPc+anVP16yd4ltC0lNICNmoYUBoid7ZtmZUDItJT8uF5pM4USIShRbbO9zo9lRZ
QQQNfaShVyAEpXSxrAGp7Aertjd0daxrxwfF0vfDDsi9ugD5r05uTgFwzsLjuWvjte2k7kynMr63
ulmvqmh0F3JUxg3bY0mvrm7DhQx65wdOEoFtxWoHi25zrC56j1oHltYwX3T6DIjSgZqjQOIE2rJu
unnsHSiRu9eVXlBg7yhMXEJiyLFUKa0tF+QLw76pJvlLxEikVq2GaHvF7BYHhCuqWAm7bwUbaC94
tAqwaStDsx+AOWFfburnwvCSaxpXjg3l32LNNrw5VBu+LS/+mILsiwz+QmG/U3d855jMyM2JAALr
xGd6Ajo5trJ6cgwpHvMx6lCThPPB0Ol7dfca4IogxLj+i3TYpvju+3R4VqUfPiaOy4pZmukpIc3+
G8d83iwxOtY+0AH6xJjt9n4ldGznYABXfEfLk+sQhh4nhCdzGeGGIGbfOTjZpItvU1sZP/JG06b9
FNmdv8dlN1kogqoW5WdjNOkBF5/1MoW9466bIj1kogouB60Kb5s2iciwEicviurHTDbPY67m5T82
HtscYUjScZ+UoE2wcCojPiACM390GoyPJbt//aqi1XpPMkvqrSCq7R2r0/qVNdTGUkSGd2EHc71K
FGaBgNRU3QZs52POaXNVKk60iz6PYBaOZk0KSYbGdZFbYNsLD4VVZlj8fMUnq3lwImEGL8IfYqqF
dRWUm8kns2phhmlnwxhKtcs8i+lVYoCqFpN0wu+UvcpdbBf+jRdZOr1yiROFcxzEfjNon0oFUW5R
Sce/tAZYxanR81hrQZZ8jMiW1cLOwua68dtxjyTCv9bUyHchL8nV0jK3/UVetLiEBM/6lrqg8Rd1
x0xpQ91fhUqbp1IXFrD4o5mkZgoW0/oVH5MI/p0e9/TWlZG4pNJMwmVGbzhc5KRLQrOcc2lj5Ao4
I9M5k1dZobh0M3h9q9CEmps1PRG2UQ9xrSdcG9+y4/qXaIG1ZeKXjJzwNcmXpPaAU5xBbq4zAG18
Zb+VDQNbRMQ8T1jUOnLiWSfp8pL55JEHx9QfgB7fyqHAQd1Vg019oNO3eDgpmzYz6rEA+Y/p3mqY
EeYEhNHL+EC2RBCAA33Ny6LlAVESMTLoSKA1hI/99Wv9FehVR7irDoE243C8huW+zgg05ByqbmXP
5heSF3EgUDzGgzmYLsHkHZ0/dWW4IfwEvRHl02DWVXRjYnrkYeUV1zrMqS6roolH786uq4zadeVK
m+CULAprtDCDr1PzXYbKJmg4bRPc47Uz3hPC6Dy5kcHKiugCO1PVzByurEvmbHkjPA3wxkbWTcLe
7cnyW9ZFb1boa/qh6iLtj2xqsYVyJ9SC33kGx2qeeDTVwLTws4ZPeS2kcbIaInsRuCniuhrPhksa
qni+o3XJEydaju96V/mw/3JAosV9MD/RJLF4TK/JflnLY9SMmmODpDjQUC1vKy1eZ74T6I8G0hHH
5j6xt7x3rVjr7mlEZG61jIcojPw7SuLEyqxgPWDz4dtYA2sb01gLjYfEZ7scbtUg4boY7DcyWhLr
WAd0ukSMFSODx5sPOcLc5ppgE+KZc5yE3URUaGW/JBpuRGg+1iuFKOaQJVN1xeOv70qflSXtI+27
0kR80GRIl7SN+PSM9EPo2xiLUXnaJusGh+uoXaAMAWkinriwxzYgMMY6hj5LOlmHHYl5IeF5k0FX
D5POHjVvuAhlZtwVNkvMgn0IVZweaCYZhHIh3Tz9QzidQwuzDHZiKtH3y7onMqKEHcGq8Kdo6j9a
Nt4IZQ975jU7gw5tmZCVfuPkyOh7jGxuO+Y71aGDYnMc3Cu3GzcJH9FVUlP5ULZ9YwM6uVJmVxx5
2nyYC5Ud+PKhmSdldAE3RS793F2HIrvqUrtdWNyqG32swgei1bqnpjSta7RfSbm0Qp0dJAakjL4t
rMVbKzfu2PoVa1Mb9D8OWaUHy+rRhSywgiZ4JwqsHoEP4HX67eBJiq7tjld44zjWEK3ybsZwDCPQ
oKXGFxi8MV48VpBIZ4Xge8VqKJOSgrKp7V1rrKsratNMUmzA4jJ2G2bkRJ8voE+bEV06pgNIxZ59
9+rzc9R8THpzNvY5SEHipLJgUIM4P/ejCkoEX7xqVzmvu/5ewVj4fwDnvzv+kPhqUKkwIID5Nie3
t8c1sh6piwJD3WWFy2LcIUA4oXiBzGIrA1qxPZ9dXpfDz6/v3dmfcSF9O4guLKTz7tkxkTN5ZiW4
rHcqydxnqeXNLm9VpjaDF83hkKB677CbshbX/bzN/Xz0d5J0Rhcmx2JecH6JczkFRjrKJ4Zb7uD7
cQKZ/MY8+fOqm3gtqz2WSP6ENsu5ZN56k1PB4v76K/x/b9tX3jakNJ86Ma6e4+L3P+t19Pnm/8ff
9ToXZ5pF1jqAbVZ7ymzMnL+lOp5BaAi1JCwVBmqZuZL3H6WO939sx4db5HHE9y1Tx/T2t1LHtrDD
zU45TzdepTre/6pcR0fIoo5AWWn2YZxP61GgLSJMdtqVwZoIYGdEE3Hz+dx9VxGkWuU6jk9gAb8y
7pG3b2wwdJkW0pDbEQuwSCd/oSF88V1u6X/LpD4oj301yvzf/yE4wlCuFNtLqtnFj1b7UarfnBf/
d0OcLT1eXNrI4xiim+DMHMeYOOGXz4cw/lrA3i6kVDJtKm0mM2Ou9Ly9kJbk3iTswbw7WtH8LCn4
UpzXB3PtDQztBMQR4nMLsAh3wQGyXbdBRERrOVHGdlT9sI2rpnk0o8kylvHUJqtGekfTyXsHZpYa
LkUDOIdWuL6ypOo3Rh8AItLNLlp4bFxPY+orlI9ectG6vQfEtfpB5BZBbn5LEKFBmSyBUirqSF9o
WBJWqeZFV1lVzS1FutRuDATLbbpkH+mZd6Hjm3nSckADQMvG6EqvNfcCXT6eAF1rgUY7wG/DvENY
Avt8hXmju+xEPj3Ekr9GFcKhxKt/umbuHahVWGufc/Kq9Sa+zCbd+dSUD9R/7OOArxKKowdV12qS
vZ3jRs86w960qY+SU1XGla/DlmIvphbKVP2dhX5la6e+vPSmBIYa4qIRpXZrXAVkUO7KRGB+L7vo
GCT98JMO+HjsJwuiqhsoQIo9Hhd4er+Hwg2+RxURWVD0s+nBHXCUEnpm/G4aMnKXTmvLPxpkrmjJ
l0M+CjP2I1rc0j72dJ2W3nyDET1clSDa5CKXc+7iiFwtrwKJiiiwJKp2EikDp0B3wO+XYvuRHlra
RLsGrPZbtuhrh1F2v5JJPdiT+VsAQnlSJu59thLxd5KEE5QIcCkWTVSDJhrs35MsGzKbqS3tkpqW
E6kEPAQnmORjp/Pv5YrfI1FeesiF0z7G2ugtM1V7Fzl2oqsqHwK6mA02H7S1OP7NZB8WKGdEUzUb
/AH6FmMG+Gw+p+FSQHde+4riDFh0Pzw44Pbpz7KvTczJXdZ1AgAr99Nd4iT9fVpO3b3Evb6cGmBM
i5RYtGMWkuSpZ0F68MlfwshRduuemKYbX3A7FzSzA9RNlbkyWTuv5SCSZJ+Ybr6pMpyRC0XrMUD9
E6AZ6oLwOIaxfp8UXUqvjQztGxMm9TYKQ31r2E3wEtDfgM1iasG1OQhSHNLI89CnGEUH/j2wb8ao
MVdjOLpLYDb2Yaya+rLWPOMOOUa/d0Xl3gbgbbeIzK1bD/XN5WA7j0FeQ0zGBYCU2un1XRdxlNzX
DdB/zpzgB0B4Bi9SkZItqqGU7DLp4Ze00v/YSer/0cJALluC3y4aNCMvkdCNddjVNmGTpAyRCCcF
pSkx348A3MOKvsCvrG65k22vsjVFO53UB9QMOXuNyyykeqwDNVwHo2/0DOYYW98rmi1KveG7bwY9
phInOup5rUMNA1wxM9HiZezFvbXIbcP/aaSwVmroVdedpYbnxrKKq6ILxQ22E+uUCTmmsNB9ba1q
w7l4jbWHijbjlBv/lqDk4nmMnOHYjKO6VUkkrxUSN0rn3njV1sK5SCur2Bo12Hqc++496kgaxNM4
UeuhELZ0dJMBavA2EY38QB6bSfcKCmVBCinZdR0qy1aJe42NNynmKKiirIzua0zNv5zJbXdGzyKU
anm7ZWo4K0U8LR17qqT0QUmvbKu4XfFVQdav2/VFNri4L6giRqfJzFG+hwgrc16ayF0l1FJxeBTT
gd82PJlGOR3QI9YXOPvGZQYdvF4mVA8J0ssTsffZMWxQv7srzw7F3mlFuaFkXgI5mF10URrDb3Et
5oRvJdOGXYJco2Jo9hoqGS6j9scNYnJtTaI0u09Tz8SyDyT3QZUT4YeIxW+LrKlfYDlIlrE+PWYQ
KLYRNculZBX4EcdiWpccpndA6vvfmLinjRn6zoVZGMV2oCrjL3wtqZ7btDReMFtB9sxA5f5pRZc9
jlDSbujMpYfXHzcL1wE8ZDd7ok9y9qeON9wMwLBvWn+U654s93HNHH7NiPVXtkFAyOJ1SGDvKVbo
1u6X3YjodWFlUn9JU9l+85RsV70DImdhN5a2jnFFXRUVOnxaEOadXajgKSHH4ZHzUL6Voiu2jjMF
a+SjOk7NGWBS62Kpq47CWdk9422Ve5/OaYqhJ3GIQ0j1HbYQEkfGpr8WUuf2FREAksYQ8ZWLdOTK
4LwLN88o1a7UBF4SgrosNA8WMlrd7/MDqCRFsETpSoiBaOt2skCaudAVlHARp+69oVr9u2z76Rjb
+PhRmCJhdCq/2HrDfICZqo5hoVUEB4U+ZmE0gF3R8WunKnaHYaEh0SNPFEt/6VnNvsus6Jcw+OkU
hux93rjORQCCaBu6bbvCRYc1pQ40f8tutNlblZY+DgLNRFHU7r2oZ+IcyadLHzvKNkxFvGzmjx16
GEyVc8LIgGJxTeSTWJaixT8Q0MexmtF+NuDQr6GPTwe8IelhYkYviVSD/GLrxe+Eb/jeRDlyaqmi
PTKRwls30sIbmXTivkC3QC+kFdu4qYqtD2vpu2RDKqFpmsFlNtCgWrZ5IbZmoFE/kul0nDS9/90X
gfaQe1WA3Q/Z1Ipm0d/PKZUq+DMipeT4bg0b3SaThqqVhoI0HW/xNI2HJDPxzjsqfiq61j+Kslfo
KTrnm9WN9re+0exviVON13yp3E1UR9pqjGNtpVV2tPOCAIV2qDV3Jf7+NVq+fE1ws7p+vevSIQCd
Roh/Y84ZpSAj+fC1yQUAUAMVJF7/osN1VjIRNyBW9Quvjop1IRJJ201a64oU3aVqdLTZuPbGQ2eO
2U3gG+HeyHF8LF/nMp246Sg0m44e542LidTIazCKwTrPPMJTbCxqC8cp0hu9TvI9Ik33uwhwGspA
t+lXxHwMMbTw+Kd6uiIpbLoy6na2DAorh4yQRiyBhnFHbscLRGB1zaIw7s0qKG68ZkIKVzokVI5t
NT7qip7FAgRNsp5gumw8IxWXGWwsgpW95IZCInYdy0wPdkdMYDKQ1mR4g7YOmkrd1LTvyoUXYer2
6hJ0r5pyL12ZBjH1C9+IBOD8rN+Du0RZFthtdYUyszCWhVeUJ1qyxaZjwWEPVHg4iG1T3tRYkJZN
58LVjrIJHq1RHWApDhvLpIKGZKvQTq2uA7nCSseO2QYtl4HVXOphy6spnSrB2hpDUvL7GokXYQBb
aRTZo94xnXLyhA6WiI0XPURDaed4nO1h0F/IgKXDq+LSAnDfwqlreTFj3BmHSQ3TsaErdUCMOK59
OTaQusy+wvXUVzXuS5e2kOxLVrqitaaj7ireec0iFWMZ8JcTFN+QlBX8uJedJKEp4EdvEwsrFsHU
AIhbMpG3sW5NezxV7nYgLW++IkriylxOwomujSk222UX5/emSilH+EmxnqpXlmdJTc1yRvPHWIxI
as2ivgcQNGIsjLWLMOhvO2zqiPrqiAaU9tuvgXUYdvHd6gjpRr4VXHIZKdaMkpWTQnWz8f1mWAPs
NbcEr/SLgn0JHQKn6cDF6R4hJrCpqsmB0kd0lFnFyJBaN//pFdrPdnJuSB2yNtRW83nfVu+xvBFJ
OMWnoYymZeNr4Y7VasuN6JeGbherMEANBnT5u1ZALwP1QUZM3NbByh9mIiGqxpXuwwMvnIqwdK/i
erFXIgruTIIYQEhdqSq4qoooRA4VFmuXuKAY/EjfAftICNhBnbpL4aKApu7oTyt/Ku8rVDaUdEO9
xhxsRheUu6vbokir7xTnSAEyxxzDW9X9rHrPvadtiMEr86t03/XjdDBjkW5JcO52WoSDflWGtX1r
+810m4Ruc48wN133eeeNS9zORLJMrruGhhQsgyaKKB1OyaavU47kRDQesNOP3cKQ9YtopvzCAD63
Q1XpiGY1lKGFApDYmDS9aIsXtvfGk0LkemWIDs1hYzrlsa8TYC9m2Q23wQT3Vo6R2Cb0TzfS73gV
81yHlIyXFOtdw1NcYSl8sSO7HqCaT+ONbcjkWDiy3KBEbp7chv0V5vfIvB5RBj8hCvGoJMfFt2D0
9ABWemc96vMX0jXyingIP9qpouguoti3r6K8ld9Q9jk7+FnDAahkfzFoY/oTTw1144jANjAtEk2+
V+W/8hZEYe8a9jMd2xK3KGb/g5Ga9mUjCaV2NQ7YpBoXNmfdFknyqEn7wSo8wgADEm3m4O3outTG
32nv+d/N0ivWupj8ZRhmE1LVLMEEARGZPd7Ep5DSYbfoCFxeuWPDSpZkyS6p+mxRuR6U4Iyv7WHk
VLEqI2uCIEOLqK2mFe7Ik5bFRJfLehGyyi8o3PgrmrEcio3qW2Ml1ip1syFe6LZX49JmZ7wl+CU/
ATEuL+WUmXugx2yl1mE+BiGm07TyO21Hm1XLdxyXXO33KLOO3jikOKNz/UepkTfPudPfcooZEKLG
wUNmafKSj2J2y1YxeVaGVT4kdVp/r7pKedtKw5y5iHGspBjn5/RjEsth4GqyOJIDMRQoXWP1I21c
s8c5O6AzNrvfQIaHRUd551IJv7iw2Nn+LCpSjkfYnytXS6+nsqdG3VpatpWpVy8HHtVl2lcgywQu
iGsbPfI1XHN3kdhZ0q5936mvGgjNy7aBg8f7/wveHP5hvmkEzmMnnaWZEz3KtrtNdYoMdphFj6oh
qGsW1K/xeATHlp7Yi6VVP+ykHX7Yo7qf0KbYG8/FCKoVg7FN6omVvdIsNNZddg9/Crk1/dHmztGz
Nl+Cg9+4Uadvpr7v8DBENmbm0t5GketdmikB9ogmO2A65D3vyD4PXwCDtDT7ybxxLA2CRKi8E0cd
viehyH8EOangVSi+2TQjLvTKMLf8K+aqVrW8Rx78y8t8AM+lHF/CCQEBjWQ/5r6NyZUQ07DtG487
BuNuC0EDP4U2t46twPuGgco+xX0JDqKLeWEbgf+4YE81Rq7YOJqzlVZk3nIGeZyTsG5UNbmHGuHC
Qg7SXVdZETyXgm5VRg96p9VWQiBPgHTJQZe7MBt2t0BPajJ0huKOzLGQHa52zPNc7qU/5scg1txb
r9ZDMB6ueW1EvfXHCKEelsmASQf1/YGeendTOCq6zJzUuberRBQhlgN4q08JNOkgStttznK77isL
X71U+hGHnwtFEtxQKdNyi/Umu5esuItO4fQWUOm3Tdadwo7wMeXp7sEKy3Erh+ZHJApvh7uQLxYb
wQMLqbbLLdFfspUD3k8E2nVLv5D9b1n86WTS4yyU1YtVJ9VT68sOnVdYR+lLqSeJfmFUXXBB6CCh
BVpMGztszVNn0iheagRiiOs4a0JzSSBOrRZWU1YE8BRq4mgWNeK6GJvshCgLXb0z0kNEIL6qKGGd
XLP9rZSEQj2xVWlqqzno0/AT815Ow98kZstxOCTV/Qi9L032OSFkM3l1p4G0OPD+O9+93H3MQ/bG
9MbCHbtCbB+x/7M1424FnCUAIsv3dRyGXadc8tVYuZPp0mn0I3sol8oZZSKt842fSGmGC7skbsut
LQopKfTUMDB2vdCCP5FrObeAy8xjq8SfWtnaY8ir94AOEvi505YYfESjghXKc9r7hVNudaE6GCI1
DS4ZopMrqAB8Xgh9pzv0TaF7RGwSXmz46FnfVkFpe5pFr/nNboCtvug1inFxVTIn6y3n8Xz7+Wjv
isevo70KYKEwu+eaOk85qItKj3Z8GeLdaPkjxpaxzsIqW/37oQyT6BqffHGHpe/themtW1F+NLiw
yA9PJInyycDxd6VLOLCfD/W+VQbJyfSwB8/6XrTCb4cyUkcfM2weu6LBPphmMt25TcKWk8m7qEOV
b3GDjv+2SM6tNA3LsKjDOcTznA3qxPSntBKs3JhyF02bP9yGkh1n0r+TnX6q/xv+hoyWjUSC/DOZ
/H1TjKHQpABGw+dMb+zt9eHQrKaq0mjEjZE127i0hMXNT/apSUUzo/xxS5ACFcRsiq66TKkv7u9c
iX9bqWd8y6J/A4mbHs1ZpX4M7SrCM9fu/FyjAF9wgW49PHz+EN/3HVEam7MyW597RecCXHqacpTC
JO5PUrr1hohdRIjG6Toz9Wk3jdB1+w52a9mwSf586I/mj2W6DjpTmjd4yd/eX+HQUUWsgQBvwEBb
WQ7N+mQuBHuantULC/cxHWjC/z4fdp4h57fVsmkhI8310A/Q+vpnJ8dqhVt6McN6dZIdjLx/gDc7
7ULi9hbCY/5+PtxH777FGqPbYNZ9MpbfDhc2tW4ANGQ4xLKn2qy3HP7BppBZ9sUqY8w37N2VoQFF
RO74qLnPb+g0/f0s3akbfravc3MMul+AcNVCI6ntipKyvnWxqD1HwVxMGijFf365H01aC2E+SnKL
NvC7l8azJLmqerOzvNA+OpBtrqqQJfbzUT66qTzCuX2l0/g879LbxLh1ds7S87oK9An2HxvtISjr
pPri+X10QbbuUwOxqMqLuYn6z+mSqq7oR3BMOxIiISwN5Q/XL398fjlfjXG2qMUOqEQ+1M3OMOXV
5DZb28+Pnw/x4eRg/hk8HKYHUoO31yFE4g+NKZtdxd71KkRMeTChiqLeGOLvJFoxJYten3m68JZQ
meyJZv9qRXv/6lmoC2ih8P4RrHbee7SdqrO0UuAOwtkImlO6mE3T+jLTCP9AdlSsPr/o9/eV8TBv
CPZRJsrMs3ev5ljlj5VV7/JCsUFxxyMSVO+LrcT7uWjRQ3dIYEDlj/f+bBCB839q0qzeQUIGwVaV
eAWr/tIjqvGLqfjBSFyE73iwNxxcMGfTRLRxPI0jekWWNhJjtJl24Z2qJnn8/LZ98Jhe5f8Gz4qV
y54X7n/0ut0qT3FVe+VuivV1kz1rPgmPaYEWLjh8PtJ7FqIPeBGnwX+GOvvGUqNyg9xlqK4XFO4L
G3nj4Em5UMSfrOu+mB5Gh/2YQ/+DXDyb9GwdiuwTsenamghtuU7o/m7JmZ7xAxYF8Nye0oPjJxU8
QaXtwyGaroKMc6BdFwR7hXSLOFfJdWbKRB68PlPXmE+pYIOmyJaU2UCPufH0xYXCBz5fm/mC09fT
Z3kNiRhnrx8cds0SRcc9bSP5TeQFuVG9fze6bvycTx3M6Cyjf5oFT40igs9LR2omyt27LhQEh86s
MQcDmd1DHnAwki5JSWV+Vw1EjxHgu8jLtF636WwpxRuJrTuxIOUNJdrBHkI/2WzdUtmlvaO3Payk
9M0l4yQosTXvMiVSjgcMTkixXpO9Sb60F6qVzddHcLdwGYMKafUXD7zSFx+tD+aaOZurULDAQDdf
7Sj/mGtB3tfsPkbuS0JCQU9O5J6nrnZh0uB4VoE17D6fcu83PBY2KjjPmHF0i1yUt5O7Lm2U6nA4
dsKX8OviMl/XYI4uXauS28AP5WVE6fWEETS8+HzkD15fdnP6zD3FUfbuzNGEY69FnVvsKHON33t3
MH7U9HtOyLGS358P9cFFIvBgNaLWwf/Ot470RTlvjl2xy/uGrghu+YZyLXkAWlI0e7dNY3/Z0mDH
4W5StP988A+uk33VDBR6ZW2fo1e9NOwoOxXFrg3KeFsPxSlUIVKPZGz+9TbAnlcOw0Nh5Il3Zi5q
QG1IREK2M33/2zjOobu+wiaVWda/nqZsNxBMIYzi9KGfyw8reKBd2HcZuoJuWAFr3cE1uxkGxyUk
yv31b28gwkMuzJxJuMg5zqZoGGdVYWc1l+Xk1k6rRugh4HgMwnattP3iHr5/ARmMrQ1bA4eG9vnn
i9w0I3K7nCvT7FNkad/qyf+VKOsUDu4Xe5D5u/F2f8pQHEtdLo013zm7LiKA47HQEGJYVba2qJWK
EseKl/UTDMj+QJnyq93oxyMKtqJiFsCdOzg1u0LeP49YG/0hFdVzOc4q67RedLjSoL6al//+0bHx
ntnuRMfS7X27ujjYW1wZeOlO67rDCALEtlPyZ/Qvhnm/sbF1bIUeYC6P3cd5QaH3dRXH/NM7IoC0
k+ZhHqwUX8TPL+b9KsIohs5mwwePz77x7cUozVSEvBjpDJSCetn5yyzp/niFe0xqNN2dPy2tsfxi
lZzB/u9mybxweIT5ClbLs1GJ/JCCY1+6E85IFTwTlOGKKp2ulKBLT7IfjrcRsvBCK+00WgK5xe8E
fnUrFWHyGX3kDUk4p2l06jsBOWoVVhWbg3lbUJemc4Eszn0Q5uDOlBzni9/+wweDiJYZZ2AaPn8w
SBIiwnF5dalOF+tkFMlBU9Q5P38w71dYHswcICAMINvvtpy5jZm+CMtsV0gP1l/Z7/TUOPme/GrX
8tGjEDh0+QS5xIWdPQoHTXJR1QULkaoshCxBtFeurjafX81HKxBORcpwJCG8lz5PiW6qsNNSxEMt
dGiPz5RyOrlu2+ylT+AHfj7cRzePSyKOzAPvROzD21ntyxhHZsQrOqbBr/neNbF7zJvg2+fDfPTy
+LztaNap37wTrKuWPKyp5OUhKs+/TWeykhE4v2i2lJsmdPyfQ1Yle6qF7Refqo/WvNeECgpHHxx6
KJ3qpJb06Y5g2xtZaM9Y4PBHPVbJdM+L+MVoH014jj0mk52T5bsiWcY1em7VprsKjfg2dx0w62ai
rT6/ma8C9PNPBzfRM/kc4aY+P/CL2RTmUHLf+d2gP8aRXm40FMeLILH6jN6cNzwkhl8uu1L2N/VY
pNdO5lnbCMftehorXGkh0TNGHYCYHnz0GF2XfHW6fW/1RpeNr8ea30ycCucbnyZodWfIc742yqZN
IOtnQwqiFDAE7WPP/0bwV7X0SFa6zAorfkyHvt0HovwRoeggzEweqiG391SRBDg80mVFxHV8fiM/
eNfoabMF9TyL4uL5BzHz+B1ixXZ7KKZf1WTIjV4hpiSKU5Tj8+djfTARYUHyYjtzoZZd99sXzTSg
lRNKwdY+MH7pFBwwfunP7Ug0jyeKORzIlV/sMD546QyDjh07Gr5Y77bYfZONcNhKLi9xvkcxJk4T
1Q59jGZaWOZYP9TNMKeHFv3u31+rAYFrrkixQTxfKW2yPGJMgFgJ0YfW7tBQlc6OVONnd174OPpO
+O/3bQw4lwGIExAsZWd316Xb2Np1udP0sF5ClUaVUFjyiDkx3+UkhX8x3gfLJuOxh7L4sLFZPNvZ
5LjGo7jk1qo+pHNhN0SfQmRbWShi/ydDCZIjfXgY1PnnNecfZ8LKs2OZFxzRDFEWt+DDp0XjSfci
7gzji+Xrozlq8ULNPoQP+BM9krhiojKwa/Pu1EXlb8epT2TONzDq6qNPHvm///qwQOimCWOF9sn5
C2goem1mOxW7yZzQ+HnDXdM1q4o6wBcDfbAwU1KHn2RReQYnMj/Pf97EaUABFnAEzELnW6jU1p/q
0+eTfo5GOt+qvRnjbE4IjaRJ22YMBP3GAs9ZdWid1rkzoVwsggx0Vhzqw8IZmmrVwrN6KIcGYrND
r7YDRkzxr0MNSQLvsrRJ4NKg0a4Hf8zgO8nmQHpcdDQFYZXF2AdPAQ7vbd4izuJ0C4KuD4N95Pg0
KXSlbh0D5MACPrNxN4kcsVVhkGw9k4m2ek/sEAcoFd7g5GZ3WGKOKyDc30TKi7bEFo37zEGi2VtR
ftUDB4SHJk5xmbZL7nC6ATSF5idCKLhDnEjMzzBV66CLHMTC6XBZ2la8HOKk23x+ez+am3A4PIN5
YtGnOFs/3bqt5egyN5EJP9dKPmO6urEtbWPl5TogF/l/8Nqx52azR/mehtDZeE40FjXc0WIn62iu
OV0PZrofZPHF5vV9W82mVkpji1omZTpxNowNSddqlPgv9s5kOW4k69Kv0tZ7pGEeFr0JxMxJJCWS
4gZGSSRmwDE6HE//f4is7GaSNLEz17WpsqpMKSIAuOP6ved8hyhJPb8WIm3RDPpEj39jCH2BICUE
SfYYt9UnR6a3QbQ2abZ8Ll1ariiH67fnikCUDfxBh55IreaHZMIa6be2do3RRS9ATgaccRqnjDZ9
PjZAzBAJakPFRt6Y48FB5Q/8QztY+qBtjd6uQri2EOuU2DHvZIIdZD8cA7S+nJAC5t4cr3H0uvRe
vHkdG9Gtia8z9GeHMMk+g7BJnnO8yfg+674Qz3g+jC8k04Jln2SzxdHF/1/OTphAyMFz7Zl3jeV8
dis+2tOxG8J5YgzHDVlu1as9ItU7p6xyUj31/kn5Pvl5Ut/lRj9+8mR9tBe9+py3hdEoRgJbQfDu
oSXDAKffEBJSs/n9cvmotHEtj9OqybzNfQva0RtT1I3dVnuGTn6onGrFYfy+zsmSSDr1iensww+j
X8mZhVy4d2Wv27IZVQVrRUtcYnHqGRKq2KIARUvdp59cvo82AoBbdDAWy9674rdQynIzVFT7Nmuv
zc4D5xip+7pon/sUzULifnIljY+ei2XmzQEWCYH3dk4DKaLg+lKnZZh6cXmZxtGfW3kw6cWva0tL
9rZoluz1wLpJsWPvVYypIa5TQiyXCPqgttU3D0sQ9owoht/w+zv94ddjQ6SNRP+W8fXfH1sJh1XL
E8oc2YhnK4jvEnO8PYFi/8XnwEHD6IJo491svBs1lQj0eOBcCkE3p3+qQGoCvm0/eZF+VLbSnEK0
wfmBrJQ369CSAQ4OtJf7Hs9I0iFxldV1WztEHBhX5Px9LYvgk0bFRw/wq498W7Bms12g0dPLPQlY
OwJIngO7QNzuHtt6/OTMYX30/HIiZUhG+chZ+E0boZe+LebJAwDdm+qxT8SLTAOygwvDB6uZxaEG
pIB4K70CE7h4DTRjUWa2iP6Csbsnjy65jxq/2w8mjgVcbfiMkr69JZ+6XvtVASEz6vzt5En/znfY
NYnq7hBMad1EiNPS2qzNF10CsfZqfz0J/TGrh0ukOGJDbsUzeCigScpKN0OpzFuB6JqXvel88tR+
dBWCxalLi4Pn9u0AFuxtR6q0oPITEFj62YAca987gLjpmRIfDs7j94/vR7d4cWYhlPFotr697CIz
YgWkrtynTUDqrRhasT1R8qx4MeyDTC3ufv+JJ+3Em2M6ihnw/ibLhWPmmzsNh6hgSlqUe7ecgzCR
g3trJ8YIMlQ5Z0ldFHfCLH0id1FOnuwCftIXd+Uw95seSd9OkwSWf3IZPrjuFBuLBRr6GseJNwcl
4K0+Yb9WsQfwC6+lVe5FlVA2qqzugOoYM4FvyY9PLsQHTUxUCXR9ll0bEI/59y0qnpxZRCMrupsj
pKyQ1LYIUq1tF7WAWDzXWvGkoJx0ik0AejNUzGRwXtjG+vdfxPpgr1x84cgxQPoxaHvzRXSkEeQX
pCW+ZUAuq5OvIbWK+RptdeWccWW8Aww+5wyLVUeYFE1kQ4P+tyJKc/wiLalvlYr0h8Sm8Db7WX+g
LK52ieSRwjFF7vcEFxdJ/rNCjM2WPW5sN0s2aIXtdatV/T5xG28zJYO39uMzs85hzlvVdMWyxYSm
WAj3iT+ABNG97/qg8k8O5h/9fiZgeNDBknBdl0XyqsSh3ZaBQ7P4/UU+3SbI0vYTiLf71NCS7e+v
9UcfhfAarQFudF4bSxX06qMYOjUN+VTlPiB6dC0af3HzTSI/BkkR3//+s0737e1KW7q/FqdXXoNv
j/+V5kJEKVMOByNg+xXUf4XZa7aNXSTqcV15hXFm1Hr0pZ9MeWmaWnxt9hpUfKsQOwFm7M+q/r/4
hk/wDcjyfHac/4sSWD/1T/+L7My0V5dP5fP/+d8XT60qnqpfrwkO//lDfxFXYaeyXS6jDo6TNAd4
Rv8iOASwUznDM9tkomSYPHL/ITiQpMmElyc7sJfS/TXBwfL+oJbgeEWz1YYlCtzhHwBXlwXy+kEL
lhb5og2kIcMx4e1TXUGYa8skB3wQG868ika7Omeeq76VxIlhdHA+wyAsy+TNB3pAp3hj8c3fd5R7
Bj5k/7lqD8Svvda1EW+fK9Pdq5vw5c+/73fiTn4WgvxFuwp09X0+aM+kbmycZNrDVEqJnJua67xu
ARV5kJR1TRYro6PFZTeZdtNJb/r2+4+HfvvuZy4cG1yI5IFyj98eg0EW+umovH5PmBOYlwmdyrbw
EqzQCCUIhE/a44RKv9vhgygNshmsqFu1IqVS6piy3tZIkuJVHfl4mSVhzGS6YUnyZ5lvlZnz7+L+
Av1lgdKGDSYwB+Mk7shIRnKvXugs5DfwyvL1jB1pn8BUIwPRbY508JsH3MTEJ4wl/lERG4qOR8Pe
tqLhOu/1ZjK+oskTl61k6ATqAEelBStCAjJ88gk40PF5jOol6fhFY1WMd8VAlGKXTdV5ZIAswJkH
Y1zWZnWeRDrt71SJ70as8wfllMI6ayZzQ0Ue3QSjV/brkRyD+sClguAVQ+0h8YDN19oRKc/P1L0O
dgX2tK+qVv7am+rkysGZQVsmQGSGiwx/jZe213UxEjowLiaNrPf8VeeiDJqtKaURUcq1FaXtMR/M
5ror++iIJGfauY1RHBpkRhvyVca7TC/Huyab3VvujrlBEWNuKtMpwsGdmp+qlqwHj2onlZX6hnC1
/k5gJXemYb/duwtew5Mt7r++AtRGuOe+aRL1IvHHfdNb/ojS2+7exaBxHk2xfcCzZ3wdipkqBdDa
+VTXwXlZUsysCY62s5Vd4t5ZucOsI0EmzaQTURHKajQ3BGXkN8JNcLsYMUJ9s24JruB/xjkCwTCG
ixDvtYlJamUPDWF4LGdf69XOTYfiUPvcXOUBapsGeKnrzkLgTWZbVxwEplQ6F06Or1ybdpoR5Tcx
Er6t6yfNpY0AKiyCeHwGM08GBUZbeme6zqZh1I/p1Ix3jDvmi6AZ+ausRO0AHPsrY+IXB3AGL6N8
Wexa41xpsT4i6eS3kE8TrPqA/JERO1G5GpNqfDbyVO1IzravYps7ESEegw8KAbbUiExbA5vguuax
gDoXOCHBaFm27ictrbBWRdGNq0fNT4bP80UlE/XN5EW6q7Afkira5FtCbvtfeuYaX4l7lOtk8XIZ
oPrCLuY+ZsNyqZdHtKim8VkR2rqd8TlB9pu5E7aLh8Q2eP4JWxPfi9iLjkWXf5daNxyTtC2JLnrR
hwBgX6qVbsIBuTTJ03YegQ0QTY5p5S42eTaxXOXpzsQVubbt4tGOvPG5tz1xKTKHh3Iyx3BKuFEY
qvtt1NjiSpCpAJlMOleDAj5ZpR0YWhiSj5jWeFo97PGtGdWPFk4S8qA053bylS8wZvs4titZP8U+
DuAwtRQBDW2Qr08/zk9YBF3daTeTElW/ntJsvqBL290LjuE3Cnq9v6IZW4RGb+AyLzKIaFJP931t
kk4yRVO6wyXd/qSpoHObynzwcBb5zYORYvSFGODhGzGt5rJ3MXab9zRfjdz9PtaV7H+m7WB/T3Fk
5fF+tOaK1Ih+1qoNQjsYtCD44Z3J2BrsGzzZuHOX6A4DKEBYu0NSrUDVIRtsZnfLc0jeR09THtb/
1LM1DdXlUAfmCmcgMFAt/9LrhIYA8bvRnOHSLkW5xTvmXM8tvSTHm6zL1olh7kWXJR6ntU6PD0Dd
nBxKM//WMbjckD9IfomtfqQ+EQL2OPzKE7M8aFX8Uy1hJ8nMPKgyBnFeE3i4KZxxCmmQ9L8M/Kab
OO3OpiU6BbWxgVufOBVDtXBRPCdGxEDYig3d9EILIOeGLTZiN/OPWi6adVo0FZTKIGoO6G5QKWuT
HeKnclZlmtOTLIviJYaB6tN7rzygKrYKSV6/UUssjAmw7yyD3nFBi17iWGPBYvk2zlKFTp3gjfgw
01YPTWMkcGaJnimXEBrRW/6mlpoZCstnWVYL4kRHqGguITbSSYP9EBu31hJwQ3Olg8q6pN6YXPuf
3SkLhwAOcnHKU0ZOXPTjHiuvt3UN+VgtUTpDZxZhtcTr4CmHFFwExMk7S/yOIofHquWwi0/ZPLzA
/S1OUgJ7TISdWeU2N4xnDSytebdFtZUQephr5DD706PvjAg8rXw6q6bFWrSkA+FSIijInVy1C9Ix
lSETbX8dLJlC3mhbVIgWsyCY+VsCrAgfos9IEJFiEwGGkAMcXgnW1YW9pBbJJb+IUCDzgGaC0JQk
YVV1m5gMHUJ5eAJVbzhH4bbTt1laZD4u7AKGUHtZrK1Rq49G685PYklQwgI8fxWZqLHjd8F+mp3g
UJJd9SVd4pdGokSOORm8oQtIm8edmKZCxmRy2JZ97S0hTvUpzylucULrwt822siMBYjQSjpkPxGr
lz14boxNfkmGspeMqCEYtS3pyzVC2fK6MDTe5cChDmlqTdYK5eQ61uLgDsqOsStSnnh3yaPyxyki
ADyyL2o6f4AxpXZT9pN/aTSzOhItjMUV6iOcE/iD5bMdN5fYD7zzYEL3TuydhHlcoBtDpJPkF6Kb
jYNg2gJ8kyCzs2KOLHDanrJXniOR55qSQNVExbkfZkamPwuchAUB5ZU7rfVMHw9z0wShKLV2NxiF
810WQ5rSCEqzc7uPu5+llbn6hdHZIxM4oyKG9jteQB3HVN5hoa0rVCjaguD0Emf8UWekHvWFXOoC
0VxjuSvWiPWregOfIz0jcRrdLs7kzOPxKwk0ssb2PGi62kZhS+OQaBsnxaBMjHqYpbVzBVc23c9J
JX6Ywte6sBUqX+6NvjqVSOA8eQ+hqwBX1FXnAG0dNmfR//LTSApmJRyht3re8cJB/ateOEf7zA+1
6EYwdWAN5JQJXkRoyDp2IId7SQpbPRHO1Qx+4karheDnplayHUj2xGLMJCgsKfISkuEn8WMSA9Mt
Uq8aTP+8nZFFk198Kr6a1DS+YhbvfhHul/lr00n4fUa5dJMmRWYbZah7O5FG2mG9bxrAFqMNBTMx
iwON++q8gPywt/UOBGwt2YzbDKJ3KUy89okDRJNYoFq7qeJguEtNK76KSyqNynHFZTyfvkXQPFhE
JqerqGmWTXku1UsPO2yVBh7lSdA0xhe2weqXJVxOwVqMNbKjTDy6MRvRqmz5OgtzYpcY2nCXpDr3
zmg0vwp1wut2cemqM33M+P3DKNfx4getKba+ozMtw04t5S/uoe9ePxXgSPgJNHYQXpWTesFokO5I
L6s3VZYClE4lRBsFd5W0GGEVmMaC5hO1g/HRGcJAFMN5ibn8Ox1YawZ5Hcdav481szlGtHCXctir
wiZrWog8S3lvASUfuTGPnWoxjcuKiz30zmcHGuNtD3tpki/fhHwPg6/z1pg31FZdCnSBezul8g+x
IDlXntubm7iHJqNsCsIk4Mr2sT598WJk1xmJdntAYY9xVPFgVuRkd9aoziopmodhAJsKFWr6Jqm4
P+nUvOtTLl928WIx80ed9c5FSPcm90bN6vZaaunwZiv3VgkWmm5kyZU28NTxKuIBM0aeeGBBuA54
Tx3zaqqfMkHd7AHjufj9kfDUj/37wZcQaDxTy5dCoP5WmBZjGzYDGPz7srQaK0SzsHhih+Z8ltq4
a9shWbM1zxtFowkY+0AFlQkOrwBCWaYovm4yaTdHLBUgBCOn/kXYsHftuzFm5x4QW6S1dbNqeucz
dRa91HeHWcw1/qJ7hXK0DI/5569aX86gIelVmKQmzN8hidYi24DvVwR+TuxOKcrsILG8l5GQgD3Q
rHirGeYTJo172DwWw2bKJY38wPWAMv9ibE37+wjP/iKdrfxM10vr0UTrOWElE9V4BsPCP0Suka91
O5236cSCJiEgI3QI2JpuJJjGp5J6tSBBgAJy3laTpc7Qr8h126DfrpcdxgRedzPGrXurOZ56Kf1Y
x1AKKFhbWR17LI5Q6l5ZF4dhYANLonqBbJOgABU/51+aiampVi08qiWni1p9Iu7vukK3zZ6CzX5N
glzzEJS0VW09pRFu5WJjTpG4zJHYnGdDQw1q0HKAqTTexbNGiBzmvuKxtYbcPfbF7BEPHcmYi5SS
SaFNXT+REZonejgA5S/gN1jEUIBLpLPX2Wt+UGXe1RHAtq6xQIV47lzEB2K+03UE0Tk/RBT00Vrv
GNaEUYrgc0QX55tnTDg76AFL0KstqelbPQEhT9gYvziugnozsQnDQJso5b0J/JWmKPI5Tuu4GjmI
dL7d3eugR0IYE07YORp0nJIMvIupXYIjE1v8UNkA1DqFKz6MVFd6Lnki554DBclgw12fFo9ey/lx
ngzx3ZeFla5blY4cKrl2wYIyOM7z0oN2Eu0GroN1MHhxXOfWmO4i9JxV6Dt9cegJI3ialFY/2crA
Y2YWprli2eZbi0DKL5xESbRpdOAtkkO/W1TdfVVylpmgWRz0id2oX852VRIUYQK5Wob2XJD0hgUQ
vPQcExvSQXTPKs8iqiz1rkurHe50YzA3BHzVT04H8h8DnjoTBqfndVvNvAH62ujI9Kah1DSFuOy9
FBQDmd31Ux9V/trye05GkW1jqK+dmTXS6QNMS9JGT4llzc+6mrgq5VysYJMRCZ/a8545enNsRENX
zmSgtpqC5RWalGyXjiKQrijN5gEptH9uSNoswAKD8xi0PbR1rzp3Yy4cM0e1q3TTCYlQHu8YhXK8
lyrd+UsHiEmluCxz+kNeyjGZoeT84rNK503qz+J77pZfxskTP/qh57itO/GVUdngbGTChNrmL620
pXBevvVkBzSxfARkbVgz9ztXliwOxrJUp2V/1/NcrgXNkkenAecPtCYD58HMbgOOms7IcnhNJ50D
fDLZzbVObgwArIxS5PQuFlVc4dCOTUVuqs+jStFLX8cCUUFjlV9XeOpsjgG8TSPdtdNjiEueQiKu
oA9OgwaKKabjYXWquT51fCqLxwcvWhG6UKRAh3MKBhyV7gtyJsOCOef5ELkINJb2gBZrXAZk2V5I
w5FLvzTy5hSKXi5oCMkkeWn9WV3MLLcqnFRMMSIXfKcf073SxZTfNAIJ1IoCOFhwiw5KVnBpzQBh
CrYVtziGuE86Kr+IuT2I+3hmCSKqoAUXudCY41x3QjFo9Yb8eNoZNO7kpoIXCUO+BEFJFNstBY/e
0vhiqMrMh44gAK/mYbZsGmVOL5ufoALMDeAp9a0CfbOKzLY4aEtzBUcb2xon+ogoZDo1OJp1kmLB
OYbVnPI3lSbNHjJtBHQ3Pv7Uvzm9JKec3m1VJ/ZB07VnXZ+XcplQD4IhSoqlpkNg9eejmdK6FDat
oaom3VM3iupckH6xxqLin/t91zyQwTijEo/pqSHfrc4llpKr0eakFcZ6z+aumd0vPGv14xRT7LR6
E5xLj322lgmXMHGa9qcORxSsRz4Y+OVKWjku5XmfsaaX57lpl20Y41J3VnQFHUmg49S8ecsf5yWq
zlLkNF+TpetNXbK8BTigPRo+j4Q9D92voYnqp8SI4itvELSN2uX5AV4EjYg+ZEFCzTpaul+n8tYP
6JBCe8pvSjnSRbJ5TbrIwb6e3g1GTwt48OPkymPLp+9EE3XUHPvKizWHV4UM/PMmoAxpVG5+la0a
w6CEc+jWVMI2x2HyozLjq3Dhk6UDNxILfnFQhV6dw5mtzh2TIrZc7kFCefi9Q/Qotu1cU5xLg93M
jsc7JSmTRU5/Tq8LkzCois2WfewBOh0xPW4RHelfkBq9tATHnqalD+LtSKKFXGcT5WfHbiJCjjn5
NvYnnpB6ojjpOeyULGy4MhZd0LpgUSh9rB8LU6NBLekZW2nEUaGncLaAHqxNmssbXvY8PKdtdvK4
GnSO1Flb2/E9p3pFNoNZLueJbqIL1VrTl5amzTfhUbVrs6RlMXYjF1Nne0tG1lEeWLy13FFwxrN4
1jQ9upkk/TKzmMr0UNlOc5SioIm4bJUYtsxNm1v5FSRf4L9u6tD1gu9pNQHvh4SWCWuypTuNKUNd
YN3AadR4w7NXRdOu56uvKgo8K0wDDiGiqMUPcHGUHE03F4eM6GnSPFLyKgBMj6PDVZvJBTiYfsJS
GXOuQV8QKVCNsnmgKskIcpgURCtoQQF1y+CklxIopbGSDeUEYcRUkGpU63Hghisf/0xu0lI//c/T
wlRlxitGM4b2pyN5pwpeKodq7qcvkGnVtiQraVfLmgWdUlXGnsMmw6wxvsJUhcRidtL5QrgzJzLp
KSDR+ctgz7W7SToOsKdGsddBT4JyeyOXKkBNDUcyYc7DjkYCv1gevIK0ejKXCMqKE6A9FLM9DZXN
4Hh8WF4P/rGP+v/oHP87qvx0VAmL8NWZ5INRZdc9/UyG7rnvu7/PK09/8i/ifPAHSgoXQQUZEWgp
XxPnrT8cgAwI/pcsQ9uxOCj8hZw3T1NJEASw5RFjLmSav5Dzxh+mtejoOMS6CwjE/ScDy/dj+MUP
igHD4L3At3ujeAgsBTRMaIQap8VLQqm/g7oVrVIfJfKrq/PBDPGjTzLxMGD3YOD1TqBLZF9lL+Xq
3jeBS0K5exRVPa1klAyfiLk/+iQ+A2MJcn9AIss/f3W+instmglOFhA78iGMBv2qIw0Eaep8949/
Eo0EqBqLVkLns/7+QSOygaBuZ7FXrOe8yF8iLX3J+O9/8zHOEjHKHX93j7CvY4N3SLtAxhxsAp/h
YsfbJMyn9F9cOp5VBBIYhBmhv/UtxEIvbcCPgniAsj2flixoFPjUgFX2yY9y3xyCCQ7xXeYHyE8t
kg7eClC9sWSGFkixT6TMmcupGxVPdzBD78T4aR7K23bL6cMsXHk4yWlgvM2x1AynZm3WYk+rkSYf
r5J95jfRiji+J92nW5UCNV4ZCqT3P7917omFclJ4vV1ebltzGqZ7uaf1UN8OgMdWTgAGGISH9cn6
eqsEOP1GWiLsCsjlWNV/fxjnIRsU/nyBmZa8gpI56SYz9ej2X/ygV5+y9DZera1FYTFqDPX2WjCB
p26nu7GU1bFq/92le/VJb3YmmZdJzUCcB6QYCKucsqe55gzw/7G89PcbBmY8klwB1gQ2WIXlWX31
o+qodPyyFiXyILNeC33UCAIXvNtnu1SbgLH72ghaYwsF3dnrJL2ss8IKqGXs6oguAjeK5PwBVR+k
Scsg7uepjexlkXVYUji2g5e/KJA5h3g2xgvhdRHahHnJ+groMdWCf0UlUbnhmG8yHgfH6U1Nea3a
wLzPPbM+OFEWPY4lBYosJ2cfedD8awWimZBCf52TWR/TcB0YcNN0o4PZUFv2PZ7aIS+qDaq16haS
rX0Etyl/NhG7PJmgfHeYoNcqs+sz6XdjFiaen9RkVRf6jwyOME5Bvo+GnuqpjPjR+diLbR3E4opB
Xr3ugVSgS7WiKFsZAwnVtLH7YOdCGt42OtOwrKGjrrVEUJY6v24u2bhKOHgh/XETAQWbSxKnIGDh
PoIYnowtate6D0ccHke7pIzEiVafGXqPcLWk3PGDUgu9AqF6nIzO2RQb2WPs18WdK+koNZ0lvjdu
ad5H/Hax8iS9EVHaw8x3InVplXgi6EPLUqz1ybU5z2qc5e46CWidoru81rS0f4y4NABmG3HlDtmL
bnBPB0CL96DCX6ZORrfkv9cHuWyNSdfVZ6pYZgwt5WbM2g4IestSd7oBaGMf2NH7EGlIuhvjwlpR
BqQLHH+ojmkM92dlE694GVsiuMrcuHpxCfG4NAi72LlDgdeBkCq69afHvuiINoCl758nLpcsT7kI
mGrIZbATFZaNiL/6M9xRcGRp/hhAQV6VjazXZAYQrse8sJ5BYLdusUuZEooLg75SsHaTaHxIIqEF
GwaWnQ8mJSc7zaVjcA43br73IQx+ZbpTvpheUh/5jWoDWDVaIRhq9nZmBHc11LCvFlksWQjs0IHc
ijwmx46ZjDBqJ5qKLX5oLB8mt6CPptwhzEGQIQu6V8Ns6AZ3XdOy7Gx91sLR5hU3g3fmtCMWEChI
yuQOY2487ga/yp4ClMlkH7KOAOGg6UmDsdidQldlG4wPczvnO8hJPc4lrTXTbSYsZ97MiHeaVdvF
cli5U278wAff/TJn1patMfhbF9Lpvo0e4ZNxZjtnp1y/kkaYgwhUs46I0VKGgEuoIWHT9tFJ4vyx
ic3qOEVAjJldmWHeZi8cQAJ0O6515IsYW9D6aq2pjvNIgnzhEsg7Q+K4WIi/3KHB4tUH5Inmmc8J
nMSc6JbAtSEnbGVKnisROPsqd+mnuYk7n9vG8CA6Ne6wNMHODgYehFn6FYzN9KVDhrRqNDDDnVHs
IHg/90PrrZNuuq0aE3nB+GNIVHosK5c2USTcM16F3nUysCgZNk8bWgjjxdi3wSbOWed4UaOVKbz8
3jfEfAZkclvOnM/jeRJ9WEryIWFWZ+nK6gseanbF6UtSICqphiy4sigqGdOx6vOh4Fg1iog+Mcku
c8vuVsp+3BnLe1fY/G6zzJ7STvOvfIyoT8UEH94aewPNuaSbYEfWcRp4ooANRY8DeWahXqh6PeKE
2zjdzDIqSebFvD2AcdPaol0BAtbChDiZa8NtGxrKxZPjsFG2LfsHJHzvek4JCjDbVq0jr6EZ5hBm
ew3ou6X7B8APQCKP4RC0JMfpJYGdKmMTM4d67Uo+uqUxtye4uWfMb8ifCVYjURWETwcdgGTYKJs2
La4sAaQ5kZbPTSjFVdcsdXVNrnNhCB4mTp4DsXMGUZsw9SEBB/QSXBotp10Xkdr3PveNZ12yW43L
M+Los3GZR316mTlTvB0VXh3I7lmz0rTeIX3G2XYMWkLQtGboWDM7Yl9P4Ti79TfkRMHV7BF8Oule
G9rklkCk6Nm5C52kyJi3wddRxFHou1V1jOahvO4G9h6NdOu1DFj0+VhyzYN62FoZtqy4GtNLKzL1
H4Ex9Ge0WqhH6+HKz7ti37n6uMsSzAllEGsXfZteWak1PmhZ1l2pKekvomy+B6Euka8gQ/MJUN7Z
s+Hs5yCdaSc35RUoyehLkX/3GpDcDGBf6njh1vXpN9bzXTvq8d6EVkKQStmEvW5h9lNoIHgtErzo
2j80px5WpsdLb1GyH7Q0Ke6AYVfHtmLH0UsfwZJuiMVLTtPlz02WVARE/9yDLWcvucpdsoV4b1ch
TLtp2ONysNsdze6VSStWrvouyCp63QWbWcYhr+ERyYIyRJ2XHyrZ6AG8c29xT4KDXKuxmdtVIay0
ZBDa9DryDNksGRTmt640y6NsrPJYez0pyDWDLEZT3bAeDFwWBW2wCXLAmZLmVM68fIgrvXBLT5LO
TTcbc3GegZe3U6JfjzILLBD3hKKM/hFZTV2tInewPCukFkfSvprBlb10KksIFRnz8lk4CG2MNPYO
Ez1sxIYqaJdOjaPTcJzY15W/CKaJKun7L5XrQSbPbIIAmGTEGVaEpLWZnA7GyNTX6B79XM9RFE3F
rcwsInoFKaNUCCpC7CA8NR6rIsvXqdB/2P6wF1mGgEBZdHMdROamy/pi4xivHSfTLgyr0hCjeSVI
RttUO9apaa3qjGnxUPj93mxAX0xN9JQnTk4ol5kTv8I0icwO4wG5/nQ58I5mNhATsVXZ5qCFQWHN
lyzX+GdceHAmcqPTaEFPAaWlph3SydH9rReX7G+2y/Ztx1QnnJaI6ZSge501ifLtPmciwqxGOeMn
Utv3WvVFbLukGwYOI1egRn8vRruZEKOh04s9nSn2G1OOF6DydA//JXUCiUXppcJUhuRtpq7IAyK+
WPDOGbJ91ClG8NlBDX22eD1o9f8U/y7kObhH7+g5XmzGrAG+T1sad4NODzFnT5Ve+lQVw02keM39
/ojx7mQYLIZTk08yqMfxCLy5APbolDGtxP1IKvFVRaYOL6gCcG6V1GeaDTP/95/33sC3fKDnLO4f
wAvvcATVkiBruzngFp8oowWZX6/TrhoJWmtL0iXrYJN3uIldx5dfTq8dSZqIu0tMaWzR+2khOXDO
E+EQ424ii+eTg917VwrfDwM8KqxF9/7uUC7ArsHrHfJ9Upb2cRi78qW2oJKvZC87vVzFNsV2URQs
pCQz+svRpdY0SBS+EgaFNjLKJ0qZ6uibqBuUycmzS5eA30INzplNOsJ51WYtHf0u2PTjEqrbMxHf
xwuQzCKtq97YREDfgqm0nywXa8sq4D92vmZ412gneQFHasJEnqbZ4+mtWFVAbEM55+Zn9iRjOcW+
eRqxrMLEwgDgICp783DEA+pU3l75vschDzKd0PJ+whQnLfuhSSGPM1tHqIaKZuu0qFmB1f1TzE9A
NqNvInjllvCYvvkGmMyli+st3Qect3eOFtdnwpafbQPvOhZ8Co0KyHAAH/FgvzmSDukwRm5VE41u
Uzy7EH/AOrl92KBiIcshJ/hEEdZ+yQRsfPj9ejDfX2NKFNQV/kLoeE/OVEZuj20h8a12Mo4Y4aGR
0qIoeCwHSuOulg4Rv5oT3FW2ussDReivcOSmVyRnh31NoPuy37b9qikG30LSIign7bzdU38zDEYy
9quJjKg/aBHIjz87Lv/tV3/Wr+ZNQYvkN9aatKqeu7p/+luv+s8/9Z9etY+Bxl80SeAel6bcK29N
4J26zrhbwMXQLHb5rL961cEfOE94XkCMg8nhufl/vWoLR04A0wkKINoh/uZ/0qsGD2P9ffnDwcXr
AsTLw8i8IP/eNLksHvcSnIB+VulanTQDk3NXWzP5j1A6G5PY5CSo1itljUQfTiAyEEujvYX9XzDj
L+e0WqF27y4YBtkBEdfkud1Pc2HbdwZ1Qb6WnfEDjUf8rZyYTqex69yPCA0ukAf3X2ZsfNE2rTPw
NDWniItY8g/D0Z0CsdOyBPRbn1VnsGznPW2a66LtrR8aedLI5NDAo+Z2zf58zBATf7PyaPDOO+Kg
0KcUrhyof0prSY2E+1iZ3UQgRq2v0IBtZ4UEcM47tbZa3aJJYw3fOShJhLoDrpOL3EqZt1Ime2Kb
c29vUZeXbmiZHOYxTUbpN4Mo8VWcoEgI2zQb3QMuKbQACJxuXXswD53XJztzyggopNQnUnBxzTQp
eLHRNHeZmX5VjPK+uJkXZXv+FesCBWdUYhJgINnD0WlXHPqtTW9oT1NOpqevZ6VE++Fp4YyQeQO1
NOAkwnRuPSde42xm9vAbQy+cizEgoN3oB884DEHQ1Gf9HER3c+l7t8Jzoq9tr0z/QHvxf6g7s93I
kSxNPxETNO4EBnNB+iJ3l7t2hRQ3hKSIIGnG1bjz6efzrMyZzqxG1TTQNw1UARWozJB8odk5/2ob
G9k1bgHV7HRtTD+PfBvhyrYGCaax4u7kPeDsbymsOHphXZz6xue9HMopj2BEE4wfyzKd0F+kQWyk
Tbb1c299bKvUyc19QgvejRKopnuNudjqJzyv01pt/GAZM0ofWrkLliS5cerSemtWG/XI2hnrc1j4
hUPpMxPRjWOYQfGaa6JwXrAHcJ1vB6bO2djSARF23d4a5GJ2ByjxivBdWbi5+Eg7CD0+OQqeXII1
tmXnxBYChwu1bhSimwkIGYDHIR9X6lkSb4s2mGVL1ZOMcxc1sFO3JfR12INVoL6Lrum5VJm4FqJ5
qk1Q1gaE/hn+s5pRDbvWIR302b3WT63TGtGke3HatSVJhJakmTJbX1W7ylPdi2FkDzODYaT5MTs2
fypRx+VdmBMtiH6e7JJxeTJpkaE3k4QKVKfyti0N89C4jtr1SWsdQ0ytkWIt2HYG+2rpzPnRGYp6
NwU1euBiWQ9my6NpeYX1Qqff96oPUOOL1I+ooDRY+OS4qyu/748Y++Shy6dPXeviqOlhPbWeP2zW
tSR4GVUbpYBx5zTDzlkb3h8DqX9pVHHaGqHBFiIzOsqyny4kLFgjAvekbiCFTLQKjkYeDQ+H8G5Y
0luqU8jDwGi1R23z1OcGTYB1LqLRcpPY0VLc89vLk3QXQ1Pl3jcHGhiGn7DfyyagjYj1IZtu6DID
muX2rtIV41rbshO6T61dPNKieruKBJRmMK+1q8+5RwWR2YVHP50euxA6fS2tDUrzbYpSmnaeLA5G
56Vr232wzGeJZQH12zDvdFPQ6JismJET59Vj6b920XQbURY/Cwf5ilVN9GHSffWUG+RNtELEYQ+d
j7CRQzAPzk4DlCRLMu9RK4qIDA/nge7FalvOuor9cJz4bjXY3/k8vL3VlV1sZOFwE+jia/Wx0aLu
D490qBHKrCl+IIRYXrKwl1DVGHt5KsRDmrUPI11DRsCLWuvqMgeO/Ciup5kaEr9hXuuMU9NYzmNu
td6xbvos5gPTu4bUDCCA7I2CYhT71vwr60txk/od22feFhGyPNKNjCQ8Mo3Z245j/aGnhStCAx0e
lPQfE08/TGNv7jgmglMtjcmP6UXsv3GuDBtr9JMxauxeXqQ1jHHbq35v8kHtzLodLm7qZo/2PIdn
PZuPqzZ6iiXpGkstupDDATCj3FFFQ9OnbHxyWbvHjuoJ3qGr5NSUO+TpNr9e7XxkTo6UMeN2aEmO
VoKgYdk/F8B7O6tck6dJTefGaHU8U/D14hvyxUWgGRXG+NGt4ZuX4pHAn8T3eGjwiRW4NKxphwzl
UHtyH1oy4V1snYsl0nY/Bfqroh9p6+q1uyFI4rkhZpUvsGI3LrNiPLntZF4yYT8OYXNbdNmrp2hY
sxDMmrWzRJy0W9Do7044dbHtuLG6nqWNEdwHnb3vcjk/znx0oBcjeWoco8F3laTiraBqYaNtn0fN
cMAP/fHMxr+lPu0INdfv3LG1ThorTtSODS2sONyyWC1FsAdgWQ9Z3d/0DVVXeaL2KDjyOA2J9svx
WXCZFfGahOzBrOGYLOk0+KKqr78KrYzgsqym85CVV5GRr9szLgYjXqaRElfpZp/kvTrxZA23c95y
J0zFi3DGmwofSjiuXKwyBAHX/ROV0xfWiPJrnCsyr5c36atiO/J6QI1rFRMekZ/GBTkl2/DOQUts
xSlFp5cZyRf60KRtNsOaiZObu+luMewl6obUfk/qoaEpXFBWZ+ieQqVAcTKNpV3dp8YI1FBrZIA9
91qDH5LmGwoRhRDNrhqa4dZCrxfnlgV/OZjI+W3jJTOm6/WMCLj2wsgI3MsEQf1qAEPemWkzzhtn
KRwAgWWVw2MljeAQdmo9zqP94sxm80lwF91+SUnv8o6CWPta9ipIcnOcGkUl96y1HfvwqzTGe5H5
gD/O1D92bnU/VYYRt4pKqiUb7uCgv3Xa1iD9Xn3EOvYt6MhGmXPKaA3RbwUvb2Oh8/3O8ercTMBA
H3IVejuR4XIgc97aynrM9h4SoSigsi8ulcOL7cb3MCUgqDID40wVlnqFu5kiEk6CXx7hlpvBbazI
zeziow785Qkg1IvUELzbym1ifJ/+K1KmfGMknhnDXchnRI9mNE/mNVGCxAbbhtGanetDxAcmIyw7
CK4CRGwy5NdLdVduS/mj0epzMQ3/MQyr8ZvdjVTWDdkFtscF0ePK9mUjAIJyAv/itdFO1Ji6OIHi
1IjQBocZoUrPwipuepWoGPE0gp0hrB8D9KZIoYNseMAfF9ysvtd+M9bwhoqZ+XmE7tlRfEsnbIgX
5xZ36I9WBV+czgU0pBdu6M8eXnIpTl5lh/smBMp2JyPfguxzQZAYsyHGA1Wba5lVbNTSulTIx2Iy
fdtbKTraFPtuuS2hW26mWsw4X9qvIiU2m/LrHF9IM4onDshu3tqDTf2w109ZsXeqtNs5paO4vDqj
em/90D6hFHV3BbPg6xWsXkAvi+CK1y32U5nZ4rMqXO+TSkL8X+u1wTfJgKxFwcAw8J5bMEXoowCb
ofyO/rAaCPAA62zrLmFRsXluK41jGo3xpmTygCvJxzSLy0SgnT3pYfJ3qhzTJ5oYey3ODFpxiTxX
h+sB9OxHnXjevhP0NToh/GPfwMCgwjskFRWG6+yGERflnk/u6EqH3s8c3Keoa4kKd/g+9g4g/9oM
lFgmNl2BYPg6abkDVY0PvEJGlzR91ASiuLF7ErkzLQE4zYm+VfsiM2m/5A4VJUXjBac8K+uT7FF3
KT98WtZsV4z03xEd4uxN8TkUGUOTRGIoy+RFpLqMitbaJIZjQ9Q1hAK6GsBWJkftLdXWb4nqqfju
lbBPEUEbIq6NqkHKMG4C2uE5UhDdUTozInAHEllV9n0Kie5nyN+ZAW8zmvMXcKF6i0KoQSVdniYP
YkKKoNywrsAN9AYmmdRvuBeL+lDXzmNI6Ooef9BXUQ0vdbNgPvboUS/ZVazeRdk2VVi5mn7TOAt9
eY2rz4aeR6SShvWKVZMWvKIsX+aeyj+q1bjuFlp1pKAT065h92l8hpiRNZ2F5foCrznvMNOGcV4n
+Q+lxYY+cvqIMfZv58KLFpOEQW8OkhdfFLcwKs5FO5C8Q1v9YgBGtph1WyHXOs4MZfGRjnczhhuS
fYbyRTuSKjo42B1Efrh1iENj8A7oUTJkccYQfY14U+WOzIn24gXJp9lpguoomthnk5of2sWHiuw8
ES+Fz+QjwGfNRl6qeRkuwNBxWdPauXYaptgxlwvkwNEgNxrKobYxS45j5If+dBvY/o+anQMH4bsV
rB9p4+190Q23rLoLb4baTcV6SAI1blfD2BfZLyNoCUj2OvNWdLK5aZW+p8kCk2bGEZm1QYxc1Nw1
DSvuaGl7jx9/b9WuiGwpT1h9uESlCZsbvKAdJF0nXz9mf/hKhvSzrhXfn9p+GPqzXycv9bjSDD1X
6XfDwLwwoIpFnrnGqe3frmHwFjTwYWFY7xUXZIQlGWM6oleq6Uxx6zjNg8R3FxudNON+oOk3UlhH
oLHqiRHNuMcvNwaRKueVa0EmvFxugzYyjSbbEbLXHTTf4O+Lzn7aCmzWTqYlymyr04DxsNqolMv3
opZkPOa5KMkxtghQm2u7YMir4T/JHqgept7qCX+f2yvdrPYyN1IdNxbGjbiG63wHx83xvY+QvW7T
vkxDUBxGfCYHJmuFhCOr9k5YObtmWdMTzL+3o8PtedE4IknguguDQd5XuSF+uXk3nNYs947YfPWN
VSzqOGAs3bmTo5+dCm4j0NYHe7w8q8phyU/NOwD/EbVtnd7aMyTNQLDJGYAc/+dKEKldI+iQdHru
RlIEdn3ow2NicEnsqtqPle1s0hm3bnnFg/Ouv/YdYkivbMqJHDLovUbaWysrkjsPXQO5PssnbusQ
BbqPUrfgHWOwPVcD8XW00R0I9iQ+dhovoqwZLbrM5z4Ov0MR5Js28O2NLLMxAu6rGIX0upkUf30X
Qiby7KT0WPJ1LbHHWjhiyNKBBZrlLsMlfmB2PPhlJeOiKMfdNRdoy4lOJ2vpVtsC+YYEr2ahCh4H
aTh71mFQF3uW76MKadhMHFOdua65iSY2hsvShSdiy4KoIVR1YyW+S/91GRvIUaJaWC0MfmeCmxb5
TacopNWaomm8aeapV21/7Gr7V7tiiQ+hi6/7hbXmF8Hpvp1xrdxLzcdYK0wVoSLOoiim2JgMEXl1
3m9UGxinyZH3uVVa6G7Lc+r5r3UQdntm7JagP77+3TzvKmHuadQZkV+47DNEhl5dpPxVwWBFed7/
XOvmwav789JQ362XZLNi7wJpuDYa21VcoiAH4894eWjUUabHZjZzKrtmcpMRaLjFQOAyuCzHiSc1
Hq7OUnPoOSNdofHAj5+jLz+x5h0Cp73HrTMf8m6xNqyRJ47oVzK3Kkza85Z1i2+yoEyuHztoLpGb
F6o7rH0wT0ApKxev09sH3YhHiPBDIIftOnoqxkBahSw7a/WtdQygk2magp1ViGfOzkdrSRde0dhv
1e994MEEGs9K2Bsm2UuYEkAFNiLJp2OGWZPK1+qz6uvwQaYGH2Tg7lsocoRf9voSCOee6gLiFBph
YTsxd31HkLJDsS55YTUePQ/PCrEvvnwuk+xnINpLt1onFXgftrB2TfHRi3I/9MEvfdW+m0EOpU1X
LEX34aaVVSxkIzcQOL+anqjdwlDfs9bIti2UYXxVEyiLKuRiDcBLVhmmm6oCD8jEyuiCKkHW8l5n
HNBxN2hvjhuUqXdo9q2jwVzfAIfTwDCNLOZju2j+IW7yBuo1Cs2m3VbdXOlN1vuo0b1TQ5gAOprY
k3PJMKaKYQeSk1L4MdARvAq/5YZe2gGBzqr3Dpx3GBFopg950Sb3AadaH9Wd0G7JeNzC8c5M5f2z
AZnZ7cqgQ62uDTXp2BYZcJvHnrBwfFgDWhknFC0GMN4jN2nAHXD6mLcD6V2fnZp91SNtCTtQi38w
XP/dmP3+Z31Nier+1/Uv/mK44JzL+v/91z92//gzpZVXxfZf/oAyiaCph+GnXh5/dvTU/xn0dP0n
/3//zz/iqv4tGu+a/waN77qc/xDZ+1c8/vd/7088PviN/PkrRE/lzB+g+x9ZV6H47R+ScQsx458p
V/zPP0TitvkbCX6+QFVFr4Hnu8F/BXgH5P8r7u4gbKShBSrPs+0QvTOv7T8qJIGEW1dRXHAoJZE0
forBDPcQz8ZaYk90eyw3fXuNWLJEfyX7cdk40XgNLarZJ19W4hcYSLFvgZwrDwNVKBbMbSqxMJ7k
WDz8xWje10bp1cLZnw/rKcn9ZeDZaCxMUj05OD4GSn5LDrklIxf58nu2Dc56e4hbut52OrPDjlZr
23tsr8WYWmIlCaYJGefVEPd7hI4/Osmxdgm3IfUSTxS/JrZUirqaDwrH1h0MMa4RFF+HZVgkB37m
MFPfFEsDZvokEMYYx4ApSzAjkk76Y0zt1NtNoc90a45Jmm/LIZ01V01muO+ZGaJsuZqP+uxU97aC
Kp2Yaaf71vKJbvTTYEovK2Xvwa6m9CJ9pAzS2+GzL1uHNPASJYLVgV1tjMy06Rp3rv9kisPOf5u1
aqo98KUXpfhpSfFcMk6uRHR+uhFTsNoBUjVP0I8UlV6CKB9iO/0s1yW9G/2l3taYy0CJ/aVtIjCj
4G0d5t7gVJzmLb53gk+8ddPzpwgrL64X2Y4Xn7Gxi5WZ2jeFZwvmcPSyU4KIUNOJEITFvtTlNS0i
KBBr7ho9BpLkUo/7hqmgddrmnqZniy9M45NoMOR1bCxh8jB6y/zCZabezIxgcr+ostgmmTjuc+X+
NKpZPgb4eSPMQy1V7ka4yzAX0ocd2u8EP3Dx0AqxyX1dHfKw6o9OApkvRPGYITV5GOe+qiLfoFYL
VQ45TJPHAFAd5nB5xpNHF4ARht2nezXSlZhjNzOb8kGllMmZU1+efArKyYtyAELXvGAixsHXGiLb
p3MdfnmElRQshVrej4bXfqQj1y9DwGJewiXgguilMI7YT/m3FrMyH/Q1UmEiZufVtopnaTTWu4ft
PI1xbX/lcN+vXsBD5UBp77jSnUPKegtQPeOmtaefCemtHysI4jZs6J0m4intP4D5tnLN6cTMJidS
zXQancy9K1Bj7exxRV3jQeff6NRRhzoU3pkMF/E+W0NwEX41MbZN/SGUCjuhs4RM+XX33A11emdP
bn2j7NI+kf00XwpCt2/KtHHJIs/EBRGpfGurTL7ziRb7eR7s01Cvxc1QVTi3ic39atCWJXGiU/+Y
a3u9b91+ZLFBiVDmuD2jpAl8poq+LJCxAZ0bZIydaYC1H8LV9NA48EjcFLNOgPCDPD9WLJ93A8DE
7ajt/NvcmfjJ7GUyz40a83OfqfZ5QJ3zRN5mc7QV6kyDnLR3UE2JbMzrT5RLE8cJYC3pAPdXayfK
rLx3zTA5ELw77fuVbnVThsFOt6P7yx1RATq+t3ybJYZEAMlDpZoS73Ryxk6G83vIzGj6ncaq0oMV
NqfFNSl2Dm2GU2f4MVSTFdmKYiCTZoGoctmYhOgIKcgrf2dlJrm7s9d+EqkwnMx2yneFg9rKq5zp
QdasnhkJ/je1HuyHZJmWtwFh7pebiPGBNyS5m+tm+AYSL67a2XLDc9Jv6nKWZOQ4ct840gP1GGr1
Qnh8sedj52kxrqnpvmp+kA/S71ciOTqAe9Pekvbp4N7V/T3RbGhHxnK5JqKNGfZV1/q1WhlUiukl
A19llhlAh2fsuOMZ9fp9A154sWorfSOJsdivbtjuSBIwxggToXn2cmWew16FFwMG7WGZx4GLgnKq
27q+KlaL+a5oh4aIFB7U4zCkiMoAess4mXoGVyXSY1OzVqSBh8Z4sKvz0ALX+DZHDajnyfBcebRa
Rzx5CyRXbGIDirvWW74yOc3sixSY5wydUt50KHI/YQwh16Q6cpeE26Stre+StflQdG6xb6lneBZa
do8pve0XC0yOSq8WWyKhq+1LVw0hkK+/nkeGw4+mHqBqkYI+FnkNqsfT499W07T8wFpPR7JKW4S8
lTsdjbQc90knqE/otX3Eb1/tgrxtXycEqvezyw5ANsW6t/M5e+Bma969cKg/g77yfy256iE8+i5F
TJ3+AIGQV5MneBpy3QnJ4GmZO3eDB60H8OP3jEOjY1qnz36KzK4YPxpUj0U8WpONz3Y15PHavvVK
7UW/rf2mPhAHnSex60n1q3JEuyNQuv0WpJXnbZ06LT/tNA32VTsn50EkwWkMKpRz86oPWRgATSvk
l4vF/Qai1heX3jHRtQdld1Zi6bcDhS90ihmIP3sDTspRYNaFzzY5VsM3YpmxQzTgu1B4hO1FnT0N
D03aBberES4/TXsohqvkmesa00R6KqbeeM4y13tHoMTRoyBZmHupbLwe2nQYrWtCO4EZ1DiCK/tC
8jpdkrQTb1RQLCKSiRvs/R6QjO/ElCOODA0EnIJ2IaSWwYcyVyLqc/sDMV59NtLKfQoApCNhzvbt
1IcOx+Bi3ZMZbcZEspyvH+CxpeF9v/YDgtEqvwYPWmdUtvKQWuh1dFZRtJ5a9osf9ON29g2g3LZ2
94YnARJDz94GsDAblmGqJ2u7OcBpdA/kmTlfuJuLnoiuZt0M0xg+CRdhQNV21s7MtHjGH5I57IuN
c6+SFp+rNc7hQ5ESX4aQuI4n074NEj3xsZeOiZoBmNTx5mPYW8FW5Eb7Ey2y1aPDBA5O+ta/gYBq
4q7olrhKlu6+WYuGWq6mvUFZZd3MJKPFeFqNeJrWcN0nQvvfmAWs59kOJdpMrJC/gtIY3kuSN3eJ
at7ctvC3hgwfbItMCF6f2TN34DtBwzmBZ8heIl1ttHHwkD/kMYHZOuHSbtevvNElljcSnY7WMG/c
muuNVpOUr6bDSiOVe58wm+4ERTinAQO5hF3WvtzYtDNKyDZnuNjp0LL46lfCfMu7EeFGEydQRnvu
u2o3oq5jS2c1MnLh31h4rO984c/cCn7+zoDmgfhKQO12SW6GRiYwyYowPF8QaHhwi1TEfLOLewzA
aAW0M0s38s2a8XXsFqrg1PToaZ1F02pPB89cqjtQCEjKwvY0X47QB9pcMxBIZe0VUXlnBDAM0zOT
akUqhzk9jWaRvpiqLl4cixnQQTTgxNBN7V2j+vC0qmv1beomB0Ll0JKkprTRO9TcYEDGyQE5GWjN
nNryKHtkFlBqIh8YMcP6ht0v7X7aOHO6EJV9vwjkAgQh3SYjPvWZIJCjW8DgekZnnwFJl0vYAsSG
KkftlbbzMaumdZsy+L+toNzS8Z5TD03yYOWXKgd0LGznWCpffCcu1gLnIIK+TZA0RH7pvYl1tA4L
pYzROGX2ph0wiTf2+qEzggF94yFoAPRCLOibYhWEDbQwNHVfTXuTzOxYITufWRFOeSHKbUFpDh+L
vSMu1onZVIeNXTDcGEVO8EFunzvXeRcdxOQ89gMhEKrYKBWABZYFb0w5wQWUwANopJqo9nF3wVzb
cHDBLkur5QjxcJctjvVq66pQcTDXZWx6ld4J0ofj1ZhXlKCDvVnrhR2cImYfACVac2m/L4Y1Azwi
TCjxtoSJ69/NXqbixqvUmVxR9WHQZGBdFS9l33k3Da6UIwC2ec7KIt+M6eTEa6C55rosP+SNH+yW
rl/jpiOIaXGGKWrqPr1URsHNruRy55q8ODpStvnal+wJje4BA1Fa/AcN2X/i6v27ThEvpYXwAu6O
TLJ/btvIEuCDfAjyg6Q8iBFuJsFTrwGntEsuz5NjVu0XWfVEFqB1UJt//cP/7tu7/nCPdiiSj106
f8K/iSRRc8GErE1+EDOZraukBocUpwwTQqge//WP+ru7kh9FzhD/vW6/gf93B2mOGsqbM4IOrjk6
1ZZnZCGiYEnrn//65/yT/Pv6gxzfuYbPmyQL/T3XStXLghrFTw9DA26ML8g5eMPv+al5T+CGIgR0
DDOY8cUpP5qrOptThdgL6iavyzXcWrX917/SP3/EV7UdVjXC+dlp/b/t/oPZB1nPlnFoyWw6m9fo
N1tCNUZOEeKcMtNMf2HQ4XMW5PX+/rP/u5Ghc/6l667+1f8VC/od3/l/QNH/LPzo36k58S0M+u/g
0fVf+hM8Cn/DQhBigaca8IoS/Ykcub8ROEfrBN/i/wsdOeZvHnoCHiacLTxP17/nTyjJ+w3XvgVA
IIiLtkOc2n/iZn+cD0BuAHIgbv/JeYFl4K9QEmED3F08RDC6eE4wU/wVStL0d7dDm2bH1TVhKXHP
eGMfOTKxAHA9Z3w309K/GK5bP+aUOV+uqsuoDUqTrJBwkFvh5+aT7NW6bLU1q7uMAQsDuVGh6PL1
fg5z+4gXTCBVy0l7dYMZ1KUm7g8SQcEVL5mbncZiqm/NFLlpVFvFLY4Ode/XdrAvzTDbJ37i7x3F
FBunpUGuHEfZfs0zfUBe6p2H7grV48k3YntYED+WE7Fg+EC9b/lg1UPs4wOKOQnT2M4GnFDGlX4i
pvWxbh1sJLkxzYfB/FRqrT/Ql9BKr+yEAXEOemaAKd1OaEp3Kpm9uymZg5R875AqqGuo2uHqo7lR
2jK+Jm73X36Th3e2rIIDLmb9M52tpCWKqxH3edYMmCht/eh0znSUyjfRjHM1EHMurZ/SrJE6uJIk
XDxJEPJL6l1Ss0pPXbMaX6zZCLjxR1kXY22rw5K3byPoC6l5lrdXWTC+ZE3fP4VhTxATsen6k9Dl
9A1oWYEfuBCXgBpyQBMVrhHOzQOSCbxQlpmzLrih8qF/hf5ol3kaQD6mbxz1UBNDVXwWed/fhGve
7wRr2NdqDsVtbuo7Y03do9J9c9TJup4I8KYrxfW7nU84t7XRkNcYEZfB0nyoqXpDPoEyi3dp4G+j
3wYszS5Oi/ATXNqlxwudQ5gakQy3IncNIkTNbI+ZqHiuKyf7pvqcCxpo0IYHJk98W7JhChQlrtkg
vrqWi5O4qNA+OsN5cMK1I4bKtLGOizHZZSsnZJGi9oynrsqYXmwmOjecp185SjNmjtmu8IYV3bpv
ZFbd5547Rw6c8m2q63VDsBn+NR2U5wbr9q1l2IJFspwQOAFlQHYwBqevOMEtj7UodT7beXKIgcHM
tfcL6HRs5eW1PSf1NzCHkHlBJS5r6YYPabJk8RQYW3JjUYgs48bT7iUvwvGLoDZ1MDU6pEmi/tyM
3UBAd5XNp3VFNriTYV+9hLVM3ojjTo0jEs9WbsPKFz8QlHVDlBE0/TgSIJRsx0WJ9x68FmawaocH
MVTtd72YVhw2k/hQqIbgPZd+eaQyoAhuiPybCO0PGElza+mIN7UBI5KewKVoSIT9ao9mdmrNzPmE
NaaQDjh0SWNfgzc1aRV8l77pn5U7LybQHp2EK3I3RGColq9RYcVYbNgna2Kqq/LDTbPwBeT50zCn
ZuM12sYS7S0/3Uajle6EqKttEiTVm0zhqeJCk4LPh1Xp995HJxAhgG4OQVL3hKiPDNw9APrtNVF5
A4H0AAAagqPkPM9QORSOco1vg6JZcQgCxK7jtbXZafKNg5QSD29PWmYt/KNrdn682pkMeB9Ab+ph
4FhDU+PHBFmb+5E4tUcLs+W+zk01b4ywTxzcOdp8t+j4QlbNiTpaZkNidVXmkgW3KQ7pQlw4qqoB
2L22+0cd5A5vrF/Kbzh4W3LABZJJTrRkOCQp4btEUE3Nd1DiRiNpZkXDyphikjWX7s7ptPFVuz6q
0U7IkQV44WuQhuh6JMXy2JIdZ6RuOGu/Y6ycfrZFNr0vTiXONhtcucWyFCyR7S46icPEbhmow0Rt
SMIqUblMtFTierdiYTZPqeqaDbPchGJQU3lVqHbjVf7RaRZ6DmiUewiJ1GU2zpODVBybtXDa/WyW
z2zrw77TjP7XBDIEMDrXfmSopUL9Onrb1pzXHysuyXI7CjKya3sA662z0cIPG8i7+WqGHk5O0Xp0
mjp6avJvq5FCki9sBcp8CxbFqo7aB2qiJ3516eRdMoNRWqH07oSckt0qCv3okej/6Ak/vedYnNkH
1Hpgln+F7KweWxxpj4PoEisyc5m8ToTMkdiLejyqAGWP19Tm1wC/NocUVU+PAa6texNL/T2pEqAz
BP5eAXLnEuJWjBFqoKVDqM2xzZUXz+WSXwYrHFC1+S3LcFeWFxma/LqeopWxK2Dyu8JoeNRhkSKa
Pb3bVvDro/O2zq5bJUgB1j55cgLtHWSupmcIwaCNshGK1V6N5Q5b/lDue6Otb8EDk0tIXvIT0mX/
kPLCv1B4YlZdtLsnqZ2cwqRdv7Odz5huW2O9SUWxwDku6HIwAGzbnjx4hYho3Ay5WE/0J/mHLAeQ
KSd5j5dIR25r2XdJjQOAQ1YRlbUmV/mrddZzndaE6zlXw+5Q36erT08J7+ezrmdxS/Ab0Lhj+Hui
fo07RXMCqghrwqMRrtmPpCdzLp+h+CPdzg0/h1C/4wKo+mApPe3DJQwPoxi6V53UxDgKd7zhefIW
3AW1RuXkI0jFKzVSKrQs5gYXSIYkwg7bh8k2S1gWaVMaAF9HVHROOl1bOHfIFZLz6ofzoeNixBpL
8xC5Zl9mnYdforOtOnI76kUomci+m1OiqBUwmn1lZwbhZyNHDV+/jEvaKWw3JuHf3+WjVPdIaqfv
5LhNG9UL792q8+DOWiqevOx6aNKeZ+X7dZpIRdDasuqnagnfcqtKObEzSlPJBWgHEZtVYGXgv1P4
nhuJenJhftt7T8Nq3th+2KKz9TxFGLYUrXlreYiCUCGKymwJbSci72r84J2vrXV50m26mSkwXnZ2
5vm7JvT8OKsqeAGZTg+rsBDT97roSsLujOzNbWw3/7A8HvF4sZTpbvWERQJ9J80hq3cWYmZ/39cp
KRjDka+spZEXjxUAxUebrO/MvvM39P/Vlxxn6zXEXPIs2rQ5tm3+3Fb+si3ttjz4bUfB+IBr2a//
D3tntiQnkm3RX+kfQAY4zvAaEGNGzrNesNTEPDgzfP1dZJWqJXXfqq73MmszmXUpM1KRARzfZ++1
pzs7X165AX4DyPyWdvar04/9J1G1TBAWTQabVvavDh2+B9tx8xtl5NvRKrQzvxxzTeYS+M469U0s
ckCxqVWGyo6tM8HLmBCdRRC4FXLMZh9PaKw2dYO79cG1+2Zb0G18G6OiJRiZR1lom3+OUO+L/L9a
wVumIB72/wfirlE+f9q9//YF349P+gdpUDWkc/Lhsy1XONvvJyjX+gCXjTrxfxPYvq/gLeOD50gY
U2uhFH9IAmzfz1HuB7HSflBK2OFxlv5bK/n/CC2TjDZIoUrHWFHm6C8/H6PCESJKXEp5HHBzh4GZ
LhnbTnCSkuevL2bZPlNZwNq7YTXOFjc8uTlWNwgV06Ms4VFSPAfQUYD0jSaIFT+8k//lmPfLIc/i
pzMhq1JDQCbQttfj5I9+Aa93m9AYPeuYDhaYX/b1Nwxu5ZqsYSxWSQ4vF84S1poKo8CfvzYp+Z+P
mGuGUWIJ4twLJM+23o+gP/CcUELw2/aJYpoJXwoF3JGLOfEu17C8zbAnnTPiS0lGbradC2i7ROTA
wH6clnL54vTYZaHrzuIU5TjQM1g8ZBGgsmwbVdm3TuwyXrE+lMdwLLqzUQvirXqN1Rub8gbXjmf4
FiHt69icYTmwSONuCrRtxljlOEHfgxHeuH2sKdgp9rQZoAu9Rm5JCKBN8RO1bnXhtBa354qAfYzL
DTC4VbIo6QR1sZHCD8foBPsH1qT+rDWNRpzAeejZxOSAVRUBYceuS5ywU7TVYm0cNk0lhsOsFaGf
aYvYpOwoZoIS40AuECCuX8ds3Atzml9KNjZyo7WecZZjGnI0mLtnF88dpx09B+IPMXzduBL0OLi0
yOywhducus3Eh9DAAK/bprrzei291Vs8mUEaKR2Lpm4HxLj0hoDU5G3HXjTJbhB06mxQ3O27KXQj
sCtK2Tmc3bh7MPoqxrPjjP1xNRbguDLL7g7iHT0jhhhBaIHk1ncFY4C7KcMuQ7Kl+8DQtla0rFbY
RsdhGiUmHA+G7E3aLBija7yFB0mqkcUVC4YNW5sXJ51dnst2eZOBAmCsUhwgexkv3Ph5kqOlQ6bS
U9JIDXVBN5zztf1iutEXRZPuLtOTHTPlEHClehjOneJugdsuuJn36QnuUBqA2nbeYkbxA0m1Zevl
dXeYEw55O3ypEY6y1GTLqgZrgn2lynaPomFchJrLgsY1wieO6+StxnhdGAAW/WqN+nBtYNqXGzbI
xVfTsVbr7UKwX8mEYKGHn4Pkx7BIouMOcZuAa+8+jrRUXOFAJDrB+quwx3tSLMlE5ZYDvsmnM01F
fjqFgE7dusu+lGlM+diG4om1WWn8wtgEMXXIODXGm7qsB/2yVV6TvA0JjVoHAhKWed22iIBLvwgO
/CIdXqiPJPQ9S2jfxBJZjYVePzVcFbCKPgN3WKnfXqcI2HS0oWyBFpXa9r2obZiNciaI6nR0BQ3a
ktzPAnX0AEgF45EWlmChq7IpoqDpKeRZs0oo0Dz21xUhjdZrVXoGWBqtiUdBV56beEzqQOmiemsr
Z83wzDkf9WntSwNndAeLc70ZYi3BZ5eU1+nSs/rtK/pRgKDxas36b4PUJu8RIABGK9lS3oF9v33u
EhvIbJMM/PRTBET3nd2bVCOsYNoFXsfBxJzkyYFQYDxyIW+Blk/apten/pOO31QntNFIPCPhiKGp
pp77rWnp4wpqDWT2+60cQi3vk5VCT6fGg/topnXD1ZSYy1PeCo09XzYKgsL7KcQxioQAYWN+k33f
6PXJxRHOH1nkecgEbEAjStEqYxmHlzIi8tFiv5DlG3oW8yrW5haqyGJfqdbgJx6qodJ2Y9+RCbYg
uu2Va+bXcxnDmcETi8+es+B02yeReW1VFRdWErr5dSNzkqllZFcSxg8YWzarHYedgQzEudBY0XFL
RCvYmDTzHEv8ZxDsVYPHdREy7IOybZyPrIfxfPPmoCvlEYkHlAwbnjY0K7eBJOyMr5WhVVexPXvY
H+y02oSujmvGRDVHUag+tUb3KKbRPg70zsu9AXbytoeRkQcaUzwgC+q1OP+ApR6wn3tEPGUa7gz2
FZexGMKVrzTTvkd64cHM+sneOHEvPzPoYU8ZcFECzM5gLVba4ueGnM5WnlYXYTzEWCeXNfGg8JNP
yq3l1p0a4wKYE2Yb01wcJvxQe8h4ziz8k721ZoigBfa5wjF9MtqEefvK5Pw3dyvCuRwFyo0x2GkT
cB+PfOKJFscqbvhtIdrnfwbH/2lwNBzX+2Hk+E/yb1VSXv4LR+H9a36fHTFtfoCgYeNiX1Gc71Pg
77MjGjv9pYyVwl6hM5bJZPRvjoKu6+vESaWJpNGEoer32dGyPgjbkphZTIRz6tWNv6PBW+vsWv9A
UdEZjGiE5388pk3Ql78MjzXedrrzZvjeZERQt7SCCMEYU0IglZ3NB4fi4RKzegTWGgmlvqQXUvNz
7Lhf2pAEL87FwoRUrsdqoqdN4VPH8mJ/XhqT/HqZuBZhrno+VyRT8udksdS5ahf9SyqiibafPpv6
jS4NZ60g5Ci+TzQYZWS8HfPIE2UYToTJmvGyYTu6jbuMJTgQLLICs03jFSs63+jDbkNa4Kz3NAlt
mtql9istFzPAX/1xQALmeB/jmmc6npEAAanZUsdA/V4u7bmMiFtcn9jyLTtOLml3H48YTJyD1vTN
caiKFPtzUk63g9L2JnfcoDI96lcmsY+5egldRdX6U5GufJ4k50hCciQ/5+kcewY2vDXiaBjEI8Cc
BH2VpxisHNFItJmSNR0Gg6ZlYRzi597wm+dd1pcezd5M5AmGW3tD6VtqXzAwys+8IxQ1wBoLm4fF
pg69a6xWsy6cJpq47zTUnVojZVT7xq1jOuMmc7yEeE7jWL7mPdjqlDsCugVj6GjFcScOKe6iStGm
l9VD71xg/CxJy/kGsqeJ+TPO+hRtiKptehOPRkFYecBv48G17JBqbM/NjpGrOU4d1CDRXgdhGndt
O083RMu06QtycJ1+80gZfqMMG7fRlVm2sjDuoQgZO5QCp6IEjh3LS03b2Oo384YzZWzZySbuyhvV
ZCEl33mfHhNyN2Lb5Nktimyz1RNkxzDOxut2Jm67Eof4WBI8CuY6i3hKG8bJTbOKBjl92VHhle0z
Gk6NpJ7uOru3qHbRcjNIPLw4fq666OS66Lm+JXi3fTN1wwMOTRILOQeoYzHpzY6DeftWmXX+2eyU
IViutzY5IbUaO10ecpuIcggy/gzMp1YQUbVElOMlIJp5sMr+Y5xaQ+cvlSVvNN5BiXpfRx+jxtIv
IE0WO0Ah2n4QFqAJXu4SW229NxZjui2pilxzZsiRlhE6m0K5wCszU88u1ow3MQ2swcijdnkcRh39
HpofSlqXW2fbTZcT8h05Cwojg6xH0mgE/Aqd0HKfR1d2zEor6C37rDtO+xJPWfgRMcnbVVRgsI4Q
1jZTWXnqDad+TNvliiJEebt+sq8xGOsBqySgFMq4XFI2Eag9ne+KWmJlI1XFO1Dr3ypj1q8rmUUv
UZ0sF42yxnM1ANlqcwIRc2JH+zQdsn2YMMoTm4bGCVNyX9uNdx9ZGn5mYGRnzjVPi6lflyIF+UGY
95wtg2TLr1jXpO34LBVtFZs0m0ai3cJ8pa0Tj2U/LxV7cSbQO9u0+q1RtuKbBt228DvejV22pN0R
Ruhn27U8mChYagOtn5W3yQbbuq/FOMWkhofqs+XO0QPB0EjHuN7ITyQdKegA5cH3qLUjfljTxy3C
hrKnqGLUCUFnsHt9F6wdTavptBNl5B4madNhQh0TD3RQxrtORgYfdAaqC8OL+wf8XaROeH8e2knd
8rEmIGzO9LyyY5RZ6B00GP/g+uhIOLmNRn8N9WXul8ku4xsvdxN43VX5hc2oF+Q6mtmmLiBobefK
okNRN+h/Su+6onGPkHGmIOPTfc/MVBc4sGYT654I/bEjZ6Oz4JonCX3DcRSgyRw1C3Oj+FjlEUTZ
uAe2MxpWGky6LV/hoXmBAA96V7F29dlDjM8ELvF+iLS65BDOimxwps/0A8IAMEX3LSLEh2lH0fqY
xwyqSDIvJrCL68VgjzlQGHUzl7LaGXnU3ZiEtjgGjfo9Pqsl87FvZWpXVW20bSulv7l13wTW1Fd3
IMHgBs8YiPw47bWNhRnpG0ku/VAOpfMqkJK1YOGjtV245fgxqCp7Q1nIGJQVd353ZF/muIN9aSqm
Kq5IgcPKMB85a9cX7ijjU+U1NaofYa5O6WwQZi+evyZz091LCAipr8yQ7l99zpHHDbKt4aTsjWHg
bVqaee59y1RfaXsWW6wqHqdns7oEGZH6mlDNeSmr8TZ3tC2mTe9SDaZMNqA14pA6D40hVDdUYLBo
+5i3A30nbV5fOrULemU0WnypVBffWdRDHgYXp2w1hQlOyNCiCIMKm+tmqLPnAs/kMxpDc0PUL3yq
szC56CcFRIKkwKPRWPM21qt0PxP92YZzpzjGl20cWPxrMURiQeuOZb4McDWc/tGimZ1zu9WWgYYh
k0nVoptGj/UbRfpAbB0WY6dy1NifF9k4X0iWzhkcOjpB3MoSvI/d+GJNZPbkAFQEiAauObgYy8lI
DPuzyffX/Cosk5uoQ0i3U917nhcJycJaeNC71Kyv1U5tssNUbJ8dUjYPNP421H7JhhhaFLLhCtxx
OveqanZY9/vyH8zY1/9pOAaZxcj6/6uqV1/Hf11+nZLPP2urv33ZH/OxWD0ltlw7Gphmf+CMUUHx
QcfMRewJxJ6DhPfHfCwcvgg6meea6GQOZfR/zMfC+MBu0bBd/FkOWDDrb2mr8hezlw500jKkC79c
Ms1I6xfKGFVF+TJGZXpuSMXNbxYP77X82+msrY4BvuQCHpsxnQ8JC4JCO1ZmTNB9hYSWh2oEJsUm
Yv7S4DklyKjXdGqniDEXE+zUr6rJnSCxHbtZ1KHsIjhLLDbycbbusfYtbk/reg/qo/2Sk02honIG
JCW32bKksXetJ1rn3A5VP0A2gwcI9uiewnHg+/Y4dOhsFIUlKHuWhkTSxJVeFqeEba4P2ZXl5MDj
EXR8RAHRFJ9ZsKjavY8pql9ZUph/0IENop5wanEkF0RACIQZW5dMVa4/J8rpqKNB93FNSK96AYYN
DmLGAltXn2OtbXaOqucbWvlKttjzmPKl9qwtFH1go/2tAPIfZ9hfrTUok/nT0+nV10/NW5v9fDz9
7Yt+v/w8+QGuLIUzxPpsnZMm3+/78XQ9uUoOrVxKv/H6/jidrpcsUrtr4x5zXC6MP64+ro9fHGB/
5giDIPXLaRRvP4c9a92OCB4V63X947IgF73G8jgezqJYvCHGDcVektu4sFSK8DI4iTUTuEnWtTMT
CBtounjHB7mupdt1QZ0XLrvqkh//slkX2Oa6yp7et9rduuA233fdpmjACC1J/2Ktq/DmfSuOLNej
37rJlbkuzbP3/Xm9rtJrI259GEriqlsX7eG6ctcHt2CTr5c33bqQ995388m6pocZN56QxtjdT+sa
X6drHVpurJl41yrvLo/d4q4xO7JdWADolMQMsNoCbAoJ1/a25g5zdrjDPc/+PaS6UhtFd8pqjmUT
Bdw+VQ3T1oqtVYYnb/bQg2B6c5xCwSGvQiIni82KhTH6hltL/KzojZ99nuh1IKLB3Hmxw/FLqvhO
Tna6HXRr4GGpl9O5iUbGbNU+YjPuwEAbJqAniyOdr4t6eSi7PvN1Y/qUTRNSlhgynsLakJxVUmK7
K2vZfkzKhRlc8Tt8zLO0uHLHId5pXbycmoLb/Cbm0B3kg+v4aUk7Gtqzltwgh6YHLY+uQQikOyed
aN+NJYFsWjoO+lgxz8dlf6ZZD8ipUdjo0MU43zOa9LsMe4/fYcC4dmGfHGYcuZeO0sczE8l8wFUr
3rhlVSdIPt09LNd8Yg7Rsm1pImuTwwAoiODYXy6srnfKcLSgDPPyFni+uO9mq3sFc5l/m3FfP5hD
nwQ2CsR10UrtStC5HuEOeOG9YguEI9Zj5nGLF9YZw85w6zIoGZYIUGbLnlOZBp2wmfBGte016Y3q
nE7d5HvUcCokzTkiykP28DNkOxxhqjHYNrOfKTG1A4PZWoz3t2U76PgbPdVt57BYaE6q4CfwqID5
Yr0N5uBelOSW9hA66yurMSK/L3WeO1SH+XEbTTuaG8H7D5w+z/ViWYc8qt0DM2z+NS2j9EavceIn
WbRcZ4RK2AzIUPsMAMQtNmHUGpQ5jja0MR5C/UXJg4v7VxyfEoSdDS3RaZBquXyBvaE/I9xOZ9vL
9G1stf1l4tQ42qpaDbf0BC6vdHmayO15PV3UMokeaHaT16vyim4R7YfBwQOnt90daTOEWyk6ciTD
QkjeMEqUUnBslBJ2IAzttnMy/BalhpfStZmS0zQ8Mh80RzkzHW/A3BEaYARHZiJFUjxxG6k5WJBd
LNlGbTFsyW2i1fqlExtECYgxsqfDrrUldaCui6iIrpvYMgNb2eJjjjMOFjgYm+c2jKGfT24/32N+
EJEPR1yjXMKIDxzwilO/4FnYFBpgdn/QlBx2JTnQa4pg4O4hr2fFlUZw5ckxePKypKtCOmSVCrmT
JER7lqL6koM+Xg+JxXQpFodNIQnYhFrwedCeoqEF0ZwaEo0616IpEImRYqZJaXjYTXgj4LG59XRr
5rrx3LRh2fsRB/Ja7XIkeH26ZOhxJwLBIirwlO84GkSFx5pktjGZTjrY8fsQQsRsP0ZOUXd33epf
BV1I+Up5WmoT3qXfudAC68AazGy8b9Ipcj9T8RsiqMROro/ysRjSUTlb5G4t22l936VfZnRGIyMS
bDQNDy6my3/mgL+aAwTKxZ8O4lXTxf8K3rJfkb+/feH3WcD+INc9Oc/zleBrGr/MAsjQnm6SeOCP
f4/iFkM6MwJjMo5xnRDUD1K1/LCieRnTdfM3K/nfGQ4wDvw0HFiYotZkiTAxja8NaOvh48fhgI7d
uqWHwTwvTDLRsk/aaO5C5FhKMQH5ap3lbesCWsxmcMmob7BfLK+amUNlMhPj0A61dg6R2bez0opd
NKsKu8/SXlZRecC+159gvjsBUQb7oupL7Z79K/0LZaRddIm7SquFfT9wUT2mLt5X1jGptjdqVW2K
FknKRvbc8P2MnYm5iL3jEAo8Zlyf/NycrmV0yJL40hZFczLXxVuswttxUddTWwUO7+OqkxsH1da0
AzEa0G5knwwrJFSceUEcqS+9NIhSpXXrF0OT+o0o50vS1HjEwQJMg87gDTlP5a22DdOUIil9Wfbc
LCOwo+Z+XYY+szdMt22dJQGk4y1Z6usmm60t/TsEx81O7HKncP0a6+tBFDavX6BN8U5ZQVe6HuV2
fXIH0bQKCsNYDnVmevRdzaueVQ9Uh6TXzezpvgIvuOVGYWwwHdqUrtQCTUGKIEpQ80ZuOAAh8vaU
Jc5lbHhA/UVx5+kF4HDc9l5BFYRFHU5IJHYzU6uHKBvpoG/0vYaW6kPPeSI6Ti8pCucWaakLOmSr
AIh95DdSs7e5238qWgSpaSpONXyAC7wvsy+QtKvFIdmX1zvgr2WAmx/GnFyBwdI+eLBDuxkzvJuZ
oCaXUHuaRVJtBOsCdCZUN9ED86HhFc4ieeijWUETxP7LGMfCMsBphxdzMiT2cm0O2km3QBSQZpUu
TSS9jb6Nwr/16Kqqp9q6UICQ5jIEfyaFCnpcqpAXo30semfjKRILOY+ULFUPVWs/udNyTs3R2UTo
kjutTPStoS/x3qmLt0WmH1PVWfu0ChtMnCPJVy/VTiDiv1qke4NuYH3MZ+IhRyWyRz4SbhPd4t6m
lynCimYCiiabjOnANRbfanOdhKk8KjM1Ps7UsfhZ015MWvZpma1pO+F72aYJp15Z0tyzLMCXENNB
s5WpCpyotg7xgtZKH9VEQw//X2Y0L1rbFWtBGUYSBhmYXLPaGy6/wQrOyM5Oi2YXivSxMe3ostTj
YifcT2uNzokluvJlbWsPuWVgb+1BcQROniR3xQCst2xtHdk3nvcEIJoHJlk3gIiS3S3QaoK2XS5b
HIU7lgHjFmnO3i1ZXwQSs9e2nDDid6amY7lvlq3OiLHFsB2vAGQTDI9gL+6k9tEwsSgnkTscTDMi
7j+YF62m94HGaf+RhCvvogsT0LRSx7cj2nskbA/WWhX0bJnqjwQ1YFxotMcXVL+s3WaO7/UsfNAy
y/sMNiix1V4/GV07SuK/LKJ8+uRjiOWAiKcOhjdYrmwraJfc8aP2Z0crKdKytTPFAET5M/tKs7JP
yYCBhwQIzDLFdNK7gxY4C+9nvbQ0yYHAYIWnf5vC2EW8reRpPd5sUru7B4N0JBJtn1zssqvN8c4O
U7UdcUgA55oUfOjcDix8KRtTeZ8RzO8Stjyh0d/khMY3epoY+znRvhbWMu/yBpm/c87JyN+n7Ho/
2jMOWZzO8JA1Ku4b7NxzOOCYcIS7Idvxpqh42kTuct9W5nRwBhbZeYZQMbp955NGmrcmjUnUwrOs
0iO7uZxNZ9cX5punsPu4BCtxqLbyPjTjyC8cKptm8ARcaijL6uvQ5iO4JnzJsknFXs/ZDrGxyXZp
bg5b0swte/WsDkavcA8xxDRamz/adntO8UYcWzk9uWOLEs7ai64MYZPZScoHzxuec7LU9MA4X3Gs
I7OGSeePUf5gGv2FY3XNVe2ap6QC4CirKr/MsfwTO77JY/qXQhG7Pj6nbw2eDzZRhFHl0ld7y+Kg
ETK/btXY5ecZtwE07sZFS0f+z/EhtSL+CFHEe5gtcBC0q18sdtrvBnNWu87Nh2ByecVyWR6wEiU3
MI4BffIQmrRw2mQje14YCvmu6aXc6IW8r2lYDGxqhC9m1R6jhomUXazGQgs8WR7zeIkLZb/m2fQy
hn1/cGYwhb0Jcy/K411vduN+KidtB5xWEnkavOsuH270yOEsaFnrDw7RWLWh30l2xQXpJziM29FO
dnSKjBtuaHTax9pz74FmU+wNBdsj7oV9f3SHpeFekzQceUL7wP03OWGzGfeRxl1udOm97onGbNi+
sDzGLLKLnFFAHqvxvVu1sY+c9HkcEnlcNPdh7tqLNoP7W2vRN6HVzikv83CnOTkWr9o2drJyiMFb
hX5ya91kQ8eTfOGuuiN3AN/GnTmSfcrttuweLdZs8GZYfyqvPEzEIAmS4253q/GpC4cCUnCq7DbN
N4pPX+HCMG08jFtObGbrRQaqULbioLBls491atsMH0U/lgK9Y54bGpW2sq24e2fAUusx4YhthvJO
WAWK4WsFlngpT40YWoe+oooeIbkp0zzRYtKodbM0zT8y2/+oc+uCeOSf6dzD25efRTbx/iXfNW4D
JQ2NWlBg9HtN8x8i29q48t30YTJJO8LBLWxJSqLX+fu7YVjyn6Ttct7DJvKuuP0Nmc341RWL4wPV
nMIaOo48fIirsv7jJB131jSUTS0unbB1nubRkmwDDY20w5LrwczFruDrVSeC1srAGqZgHS8YYEcb
mktvtuosQ703X3BGZlcVGTPCWOCkKSuoFafyniUSES1reOky6s66aOa4Xs8mcsfgojbVXQq/z45L
ihzH2bjrRVu9lkM4XC+NF05kjsp1v700DmUW3F93CZjhg9PQFN83GVWQDrGfve3xI27qGL3Ij6KK
TSTdYdONNc+OvYsneFoHotVLH0xZSotpD8ECs1uWfVGgJK6TSA4FSKFiug5D9ogbxQikB0VdQJ2i
sTNzjtXcWFgHjB5DBUdh/qtoZW2eejeagVdJNR8jpuo0KIp5AgbGD1hdWOFC9yrn5ELcmhBRbz0r
je6WNBuuFc+gOuV8EoxxwfKKswiJ0LFxDoWXl8qnfXWJCJ90gNDcPmOjZjVTV1+KzHykOKdzFh5Q
NNB26hAaMun3RWjCXt0Tsc+indMk+sI5gDmq1P2sdKcr4SxFafisOLWj1RoVPaV1pKCLp7bllswT
iZtrOVpGnVutuBsyjMcNMj/PU5mEw3SV8fjwwi16YONBFYBDvENVcJksBOlXTGcUOYT4AGZtx9bZ
oElQtp3A1cIK3OnOLfJgHCCz0M950NvRCKkJBkAaKKsd1g8O5sgFQAaopyll4M8woubDqev6vtav
jLlIO0GfSNsOI3oGjbhja7xEGHbM5RXtYi6bL92ouoKHK0uRPLz9R0/43xZ7JLP//IY3/uvwVtTw
JZqvP+UmxPtX/n7fc96T5GisbPV+SJ075geyCtzGdJfY989iAusIbk6g+zjwspVY3WrffW/mB/Zv
/HXWfhz/Cab/LTHhJymBfns2FwJXnrXeUl1WHD/fACGUTnDu+Phlq/FLLFgyOHY8/fCm/JfkAw+J
H611v72Ixy1fwrjhj1/0iq4atNrz3OUADkltJqddgtgZHB8UWPcXIYufpZHf/j3rntJhQ+lwkv7l
pSpKmVUaieUwDUm3SfIEZ5AJ/9ZYjR15lHSHwmi0/bRIa0OXQfUXL//LlpTCbFa0q0BjEIURVEL9
/HbSFeHKEbP/IS3HB7Nwnl24RX/+Zq7f4gef4m8vIXFRemyGXFgfP78EyYa510NDHRBBHiYpnnBZ
VX7Pfhi/nOJT+sfz+7/85oT7H1WHhEYIfrARszglejofxB+fkCJSlj3h7TlYo1AnsHsGUpCnFadM
Iu7mg/VovVd2WpHqqO8UDHMoLx7r0iJreOaxicG4YUaI5kR4syNoeupAMU97UIHfa0LRb5nkTWXU
q5vGo0jTM48gk8UnM2W6HdoO8tZq7W463XyaW69eAYmcXLG1i6tY9cgbcSaCXp+npxlH4Bkj1Rht
0M8a3BrKKx5scETPyexUBKgbkHFRJa9lV2Z3tsTkOVicEfoIVEw/4HNH/kVLo22UyKNUu6FfliMC
9SUM5mEniuKb5eR3VWJ9xkB425Gax0Looq7o08eIeZyXSO0tpgvKjAgbBVm9qH1GCMFv8GnLNh2/
4ipTRyeNr+uZpq4EYWdrmUW/ZcNjX02ULkAps8MTz7QnRzPCU4pVHy3JWVs/hq/4Xzz6p9skmI00
BZWpooeOg4Pfo5Xp3hAFDr2wm2kMhwNsxnCb6lN8idvQ72NgyKFL4ZOMdDvbYvHp5lXqjjy4kSnd
OUnleA/KGejnZfjyTTdxzjU5D8rFagOjIhGSxn60Skd7jrOhuS4r2qFwcE/mQ2VkOCKbpD8wErKR
a5qu4LcKWCIsVHNZ5WQWzVJlO+KTfEQKRX61qmYfjcYgF9+bOyIT+pNVZRQyDhxutTgx+9c+0Wk+
8vXZOGuLEz0kMUapMqG/NITbFcQcLIgVJuRMFtpxz2EYN7f1gqmHo/U5pJfrFeBV92BRq3CAXmxc
GpOwD0XJZ4HcZLLru3Lal4V4jbGyYadNQN+njpgOVpt4tzq8hj31ic3lEmnVzdrbbBL/v4RyWSsy
+7m+w/SgXitbsreCrsi2cJLJvvGs/gI4F9rdEts3CUCGMBQV66POMdYsCly9LCanK5+nITpZRbjO
meNtPWePeETZQw5oqhadDReQj7JNEiMRDD3JUC0cjb0pSMwSB88PMzz8o6xbdYFcR5m4Hsnquph5
bvCJxlS90cCp35Jimd9a+GJ+zkVzHqIUKTeyzb2YPM67OWsYKOZlBl9DOYHSFa8WZQK8sweA0keI
oNeqjufTpLnhq5t1pU82ydtHYTheTNj60I97TElQW/es5kKufTKbpqWzhA17No0ywx9i5+NpMWPj
vOZed2Fqe08VpRLsIZMysJ34DeDHs2cAMYm6Tr9LgBYczEF8pNbsrLl5dJ9VOpkEh3caOv+ps8CK
DGHWrNaOLgjHIQuUa5CaWdJLrVX1LfapPCjV8gXFithArGeEzMJoOIZktLeGpt/SSrDryEkfUg3y
YgWEYb9kfFsCYOqxMTSHDHM7akFNGzvH+0q8tUNOKC2u7W077VQdiQcpa88vjQzQaukM7U2v1YKk
ru4ek2JEYjFiVpfr/i6OwZFvpFUvV2GeEfoQYT0/Vkh/Z25IC8Qmj7nYlK9NRWbM9NxV9AkrnwQj
FBA9PmNW28c8ADbFgCGXJBf5m7wwyqu2cI/5YD6iXtA5ERrQJSCU0SOOww9HdRBmmnsZhdnXELoH
QfN26/Sm9dbrVs15QAzXNet/byNzrj1uCfZ1MrO29GwjP9qFiQTusm6rxmV8qdi8Y25teGWE1Xn2
c5sLiGaDaXU3a/mzMSod49li3YoltWGNobEYeZG2m0rmAgxH3G1tEHBcJ/b0hQMD0XNVYl1rS7RV
J32SVIcfZg+AIcvffG0znCxOBNw9cldx6Foc65yLZFRkzJeBFbSrHYA0ERZTzmeSoWT9BwrRAxXK
FCy766xSr7Ev6fLYNqY1+84wJwczs/D12F58ALhLW/DUy4PspLy2E4NSWS2KPrpyS3vwvM/nmLd/
iKdHgzsX2iYUVN6k/EG4MO6kbsDn1LrMvLeUvbWpQH7uQCh/nJAgr+zGXp7bUgQVkPtkk9ZNc9Ub
dUc7CzJVBzHjAFOHCmybDxkPz29l1ppYf5tsB5y2PVKjPR6HVHDPUO9t1yDbOYAF5tqD/f6o/2dp
+NdLQ4Oh5o+p6D+iLVfvS0P/jWhp8kvChSMgX/p9ypcfLGLODuUb61T/btP73UJEOlqY6/ivk8Bd
uXCM2b+LHYJlI1OjcKWLF4cvY977LnaID/xVg8SM8PgYrZGZvyF2MP3+Mjl6THLoHKgcprtuI9eI
8A8RYGc1YUMUSA/wC2NAk97KdV7Ido6BOTT4Ibqh1iuKKp2YKiCqCsifmeAXuKHCIPLN/2PvTJYj
N7Jt+0WQOQBHN0X0QTLYk0lNYMykEn3raBz4+rfAlOqlZLqqqnlN0qxkRTICcDiOn7P32hP4/b29
6DLf1U4dt0hVapN4rGasSjywia0+ytTxr9EtyRPoPfPCIy9PvSS+A7MKr0ksyPZpTE22wYlkcZyJ
BTBAFE7+dQDJ6a1SmLAbsUTdjmw8QpepDfxrM2GvgkltXspgDS9kEum6qwnMbw5W4SXdTuXG+iN2
BBo3R0NyZ7V98DKgMCBioBHUjr3y9UNMstFLmZr6ocss+xTlJduY3Wivu42tKq+hoHe1f3YDT30o
XzAkqkra72ZSGRuzIjdj00h6/QTfY0fMB3aZsAlkB6TVirujMG3zaRVRvnuW1nd1bQxHe0zs52Xy
9V1l191R2QKbB6ED5iW2Wr4/sLroJXMLfjWz0tXnEWREYiJxUh+4r7kClaytpxR58xsvcTGG2u74
v0lt1ldl7TjvM7ZWciNiPgAHAj7tRNDUnbBjRNFRQnE62C66GHpEfGuZ8zd9bMFvRSb47kS3k1w9
MNy4uJKsoyrxkoudw1YCkMlQZkr1TRal48muA2gOhMCt+NH1ero6Imu61CXYWtY1/+XHDS1EnJOz
kUbBizWsd5jKTt9xS5X6Qow9ZqAJhp9JK4oKfwuBN0/vjdLiK9Rzxm+BFcq/viqKZeMUA9dlygw+
Y6INIPcoQmlze4YXpwfaHSBH1oY9KhtXSUa25WIQ7jMt3xNGxXEoxip4YWjw0DP02ePMJO+O6FeS
VC2V3Xt0dCSo3tbYNGZpPVWSBbhi7Fm1JQs913KI9kDu+U1LZPGvlyDS4pOwiFBF6buETZuzTT+y
GqxOcWcDu/fsHUZb+8TcfpCMObye/LpYsfgYwCfbaGRSFnpT038APITPI/rGvCRTy0MI94QbzHSV
frsfxKsGNmtAbFYkrqSbPCAlZjeyRBHR81he1zBD5JHQWftkZDgJ0PrbfO50GVIUUZDSCNdjDkGy
Hw2MkAGV+tB6JalVtNJR1K7rZKZ1+Dast8i3STMpHejKvqn4ZYjc0wMwg2AH3Sc94FRFUyDN5o3Q
mOjlcwmnhsf1zRWvz/VhXzX4b5E76gfculySyaI7qGMeBXAe9AMTlG57y5XBiw1XeCV7NLa9aQqf
BTNAhr0qoJWwAtZHYiia9AC7jIs3g+E90DmzTwhr27fF67pj6zTrnGZwzScJVuvFyMQICx1UQB1m
LZPYovN4ON16xt3AIYZ8KAfH/5SWfB2RSjJfNDd0lefxPAjBAjNsHnKVkx5ITJk0n0ar51sLQCwh
52P75CV1cD3VRXC9tCSPhX068xtqEjmJjQOjTb6UpxL7jkgA6GJGh/Vrh5E92Iqi8Y6u04k9A+Dg
2mm1sbXxsHSgbHO+r62RG+4XNQ/JLuChoAHT4TjC+8qOVVr1lDzMSmM3zIZgl84t+fPYeR7ygO0Z
QIKBudAs+D1kmcgTdnSSkXq2DEGP4Kl3moErSMLsQ8NCBzUHCv4tF1F7DDhlHACJWU+ezZp3kVtH
YMBAAjwqQtjlUQ9skfbCF9Z5zooyArg/W4z+5lOEnqI5x7VHTLFdlUVyRvRGWpFY0sMgGepsxom7
VKSRfFepxdZsRjNrKvIlC3x2F24rRm7nXUDeIWUKl/NTO8zmE+mxE96sjgzIVdPHejFVH+zqilU6
wcF2iW1ozUsKrv+pBHPQcWppVkgPA2CeRMKKZqyCHb+eOb76iHOMSWnisLohkT8hOQheOui72ZVs
hu6Ikwv96uealxaujo1gygf0ul3X/+C5sPzTMXhBEO/xPcW67Y2T2fYYINGKA8JW7G+d6v1tkdjr
egxmhWak9YMXqP3cyB9bWqbMtNw23sRSciK/G06Zr2AF0VKeOiS1hnknXZ6uosgpzoeJy2sXev/5
xJWjL1+mqtekJ7ROl+w/d9a6TkwXirXfvpgpmVcvUxzP+auDKDbdFHLdpcxxQv6Y9M57gEtxlw1t
eW8mg7UBXf4Buy44dQ0uemSBYn05k9IBbRua8GVaHDYyFHc8wX7tN2aoE9z/CbykZD6y/djltDVj
YoOSMCYoz9y49RJclZXqQWx7kY65JGlQ3C8ZYkqRFp6/gSIdv/Aq7RD3OyW3qBI8NdjG2Wt5Jsn5
YYupQxhniF3ttnM/6qp8qWOzOzMFGYBWzBhXqENs3ObSJ61hfRGRKls8oRdtCB8d/DsEkSLi2R1t
MgrIem5Ns784jO2viL2J0XPEyXPqtQ489ir6te2tnWHVLa35wNkwot8Ij6iHKRxKszSmY9/PJ5UM
Ddm0AYedOwh79Qaw4yvUvn3DeXtvuF5w18gxzErvIWKSJV5nt2CcivaJcJET5sySXRUbqy1dd7ug
nbG2jQDpZrnWQoywwvBGhIXMNhAly6MJjinBQNQQlStze59X1hgwaF/2QBEmghiTnKxMb5ox5Fec
xfezS8TeMWBZQnUgPklz+ZPgqrflcuvr3jurLOA1l2r00NpoyKmezGdpjpDbMTLdpkvunz0rYvWa
kqIk8bGI+lkDLrLRaCFyb7gipRA9KJojO1SGo98LWWfPs1c+o+9oi+uiVfK+zQlGNtBr+HBWumDv
j/b4Xc1d8DXxYfOrCSb4wiKDDOGlW7+bOzJgM/TMI0iZGUnHrvQbrIVSMt9lAJbd+F2SzTdcL/cj
6/1qvwzoxkEqi12cTs/wCsh0T8GaetH068iUzEkz7yvQ7fkhceZqa5IQubdzQApW73T3Chgv5U/l
7hxd6m/ZYD0ZmUdHGP3xjZ8myz35L86m9oYSpgwxa1Ew0vQKUrmLW/XUrtiWsHOpjHaqbOubfonY
okhi3DhT0uxi6obzUHbm2YICeHSCWp3yYJDXtQ0Fn4tW7Ua6f49EwdbETrX+ziC9NMzYsWhKl/kd
gn4adv7ZWHLzlpfAKg8hg4xpunsqwBzexwQj2pVdHS3sJAeUptSsMwAKHQfDkQQiAODpbIDUIAeG
A2aAAdUBO0FYNhEv4iHvMv+6nov+2dKWcT2XDX48w/f4uYna9Ws/FvSAIkZJ515XLUDuvv6SreRs
IjLgxbK+rfwJ3Y9/RE9gXAScSZRHpkdogNyD/IFXV+clPk/Pezfy8os22pzECq+gzdt1atUUyBo4
JJyceemHg4jyZOP4Of0z3PPbhd4sSfNJfxor56NJYrmzenPamI0o1t3KPM0Ydd8jgB3tlgGl/kJF
vKO67qgEU1Ft51zku5429VPUsqOw83fljgZhGhqp5TFuw6BOvjMyNIt+hTMR6XuNZYI+XGMPBFaz
kSCZb7e9Ix4I1S1MmPFFB2zTI2wwe0gjE8m0mZWrdXxRY/zB5h/vk8xqt4tvNtinRyJG4ySi511j
WDj0bmKwMXUpNCBSV14MzvQ+r73IckGfmcm2a3pOIEm7Q79Q36SK5yLFJv3SMFU+LYQWhUTX5nvw
ostuSAT/M/Pw9TF4fZ5i7bPE7bKWxhlAK4UfG2kJHi8I7Pg6bstLMvbqdc0jv8LceuPmFWnVVAOP
5WCJL8GkIJGQthvhpIC/lL4qF8HVqczdoD8brbmsXB07C7Bd2EM7oaxeWUkxBzfmm1BCqGZp3oc0
OWv/LWoLNnU0llMzs33P5MWEDr5U+jwZoVjOxiokyXYxGrEpJhRaDPYbhmPeutaQwffxU99mYDtF
TgnEtOO/0+Jb4Gc7Ze+zemBn7pyBGjTpEqqtalIUIu4oeTelbVPMZ2Eu+mG2JvOJWrTYlO1EWU4X
sgl/OvH/zRxkHYP9PHTh6IwSmCRhi6kBx+i/jMlonBcYutPsGNWkI27Lurb16yKXQX2R87K05P8G
VCN1RQvNDcktTw///AE+6WB/+QQ4+QibYwyD5WjVOf98eJ8S16wX0EhHRwfMnaNKxel2CMzIupiY
5GKKzag5pHaaxFd9Ey0VVjgVXeKqN598MZgXGutUlf/8qf7mstCqtR1B2c586K8Y9MoeIoSfMj5W
oIgOhKAA19JpTU26tuAAcVpUPkO5UBwZY9y8/fNfX+1Vf70r/HnAcr5LCQ5A+8/XpJq9HKkeUgFn
LjgKZWY704tTgLEzbkgyOwAZ7cm3n3IvMk7mWn5XkgQggqDaBiqPO4/5Eoq8j5Njv56gmxaH43fg
RJxhKpwc/+Zy/c1NREFrOh5eGRQu5l+v1xig+7VpZZOyPkJtCGY9qE3i5owNOicAiovDEIiAVu07
Qo/5oe3pVbQJZ/m01t1DiTbi31zCv2LhMIhSA0l7Bewjrf4rlM5wgI4O1A0knRqUjS7z4IeeltSL
osVDhDKCaFoKlqU+pAkeqhk5X1RQtouDCSkKVadq1jMYV/afP5j9dx9sxbtA+wfB7nze+5+bVaNo
GB+2ybFxcZ1TanL2IuxmQiWiqYpsVT1C9vDlaa4pW7ca12l+BrY1PgxyBCuVjFPwgiWb0zKTS+pi
s+cYa6QcomK5UL6nMb6RIiKiBLMNvZ4qEDzZ4ODoluRepwlCpTH48eNQSidfPwzL2gWoZsAZQMCI
9BuzRd+tddx7WpFBUIGpg3FJnDknoH++HNZfx7DcJw9mmQsqkRZigJn3T49/YhptOo+ecbAThz3Q
qpcqOfvDetSpNJ+ejR+imOWPxmNlLTRPdJnwsWZSAx91gEzvMbYR9G6cxSBRGpUL26u0+FeDQ4l3
n+0h2wIYEk5k3mISn4Y4PdbgfcsNpqUx3sVj2x2XueSvOxaWNhxgM218UijKj88v+79O9L/rRJPn
9I+d6Ftg9XX1J53Jjx/5l77O/YXFEbCxoBvBIMIq+cPEaklMLbbvM8kPfDwqCCf+kNu5v3DiCPg5
D8kEMQf0jf/QmoDuhH2GsRxkJKtPBP9NBxqm5583bNwotuN6EDCFBWUJm8yfV3GuhiWfhiC9y3Lo
bQFxqwJFdRfn7m0QNVLeS7ft1IFZMQEyURTQEw+RrLqEYkIj0hdcA2iyPDgsoYLy3NsPyQ/hlsPC
z8XGpXWwtqPzI1A0Md31RSs+StFMHCE9BYNp05mJz4hsMGtOBTUCVH881IGMd2XSZucyq8zvdlzR
RoLs6381LDYOjRHs7OWyDes65sHqGf9D+YgO8QKT3g4KATw5BRaIYHUYQkiJZR6SDdU5vH2k8ewJ
46uPyG9brmKDigY9rJmRwBrs6/RWZHryRmf4deJkssMhgk+kq9zkoQOMDT6j1vMdEoQogCs0ld3O
bvjGoT8sPbg87IPbQCSIDiMgmONn+NDkfk3xvT8r5k/ZxbFoN9FJ927TTiBOmMEc0SNwOfH0XpKQ
/xDoAOa1oJ+FGbbvqy13Yv4SzXWFGTZAYzjrKH7EkRQFIVaFKN/MfPxT6kbJ1TJpyvE0NZ2DK7U4
xZU97gLs+xX+2AywjkctzIEYXNbr3IE4jOGCqI3vjeXZUBXDBsOBWIIQevFJqJm8Aa3zymsntxHC
m0cu/bLNYL51n2HGbz08GqbpHStrY0Fe1NugSPQW5LENO5CtHmZX8t3r8FIkcZofVSqH/RTb7tZp
0wHoVOLdt4ukR1FRT26tua/vcxcfElAYBppla94bTjARUVW650gSwBp2neN+TBDBttiThguWrAXH
0lyXCYrnGRblvq2M5hoYDmdWUQ3Ca84MFye/gX3APAMRNUcHtN6QaZs7mbdJfVoISpahsGleVGHi
42Og7aDkNUBrLDoh7RbfR6FoSpLMSxTS9v2gYu7VYo7eY9lUBEl5hg6al6IbPWQqNfihOQnQbhHf
Tssft4+nti4RVvh9McIE1wgTko+yhV7P5u/lXlj4M6TmEc+poi2n64sy/PR6rAhldaNqerfKNaM5
VxMmsabC4aPjOXHwqlgV0aCFK5LjjGWgpv8gCzPsSbMDpYVIoj+KrvT2VZymd0zwMdEk7ZgwW8dz
ypMd+Ry97WYmMxyRKJqBJqKmuF6woLdby5CIDRLu5rYZVzaXqIxuCTPoEvGdW9Fw23ScSb0bvZTT
hVBCcSAWaMATZsc4u01pjJvMIye0MLyUSMW6GJFjRkXCoUS4lO2FP32xMIcfepwcyC6Eelh0ny33
HPK/GUtQ8UyBXUN4C57FufS1rTCptEnZ7+Nhrr9o0kZk6HNKf1oW38KhEDVddeA/0lAHgkFGBzvR
zCQ40PXJcnASbOCAWu6hEIk1ofmhWW/XTfcdEMyzM7j+tZ06ankcc2tsjlOemPWpi2a99RsDKKIi
62oBYXUvqbnI5JVBVu6ymN3MGeCW53ObHRZt++fMgL4P3cXQ+lqbE7BcCqRly1/CYepHaleYcWRs
wJ+Z9T5ulmxrLdK+N3DiomkakmLrBpl1VbtVsLP9jALeSNcWu0y0+YRDOmXIU1jc51zG2deu9bL3
TPTGs90V45sSeuwg80rJsyb1uDWyxaYr7Rr9CVceQxfO2WoHYCvurvg/SI7Txtp8ZJrazPTAfA4I
Z0mHCYbGLD2nwcY0F6BpsYrBnMLWREqI28UgxcZmPBpthxknwvvOrJ9hDXOWumoGUFBY1p/MGdkU
Q6BXTgCw2X50+oNKWEfXn7x714G/G/f0cHorQYUV0DZkIkI7EBUM6TQIHPRDFSl5KUprGMOy80rz
Zurq+objuJsd/La2v7S9/sJkgwZd76aUn2YaFVRUo+gVBu2M4hH9NNEis6keiIfOug1MJR3fm3qM
OpprspiX+VjaBGnS8pSIdKIzzbTJv0g/N/f/q6f+E/kuJ0KTCuj/nuw/1sPf2oF//8Hfq6qAokpy
CHGQ3P7BoPyjqlrRIAz0bQ4qP0Kl/n9VhedXMsjymbgzxfd+KqqsX6S/CgVcm6perCLR/2Ks/wlw
//kUDB3TxKMnoGiaHCsZRvy5qAoEHpwoao0rSXP3nvqvJPOkA9VXLPnOa4hVYb5lPdiFC9a1hqFt
jnNw8k0fRXpeT0/EdpRsNTx7zDZ8vLlidEJ6OtWG7j7KLoALRFDED3FjI1bpiSeWK1NbMnYY8ruJ
yQmK9JiudW4lIUlWGj2/BMZWrqoeSTB22MrCeuwrQA5NY61hLnF5kdOoniiG6F56vdzOQ1d8CINq
w7efeWC+2w3ALS8a7udg7h8ylHKHdiIiJLSzoXxI4RCfmZQie/Pod4UoG3KIgUu6zQoAHvPkeqcy
JsokA+uNECoK9r0a7A0cxMXdxlzOS+calqYFSm7VqDXqYE+3dgIZDlzGQi9qJxoZ4QBunWvR+Ud2
8YdGILK1+8C8gf94VUW63GaaBmLss33kCeoy+rvRvqfJv2HB1Du/Mjv8FDlMBhpnKOq6DTervFp6
me89x/CoOIEsRuRUhYP0mr22yJo56gpp8cZRdFPyYnlsnardTnPyQrSc9TyVjnvS0hvfKrMGJAIK
cytmu44uTTeD2Shq5FnBZtU6iquxiuzlsersHCRRSiCu8Q3JhYmdhNO0sewHbFkUHxUk0g0uTaYZ
AMqIEO55/z20duWTo8KEAXtZa2tiKsd2OpQ0uo94aaC1lBVoB2oZ71aXkMgNrxc9JaZRJn3oL8oe
wz5OnWsv78jVMvGS7Ix8MfIQF25ZhNkg84sxUxwanLu1xsnOC2v1a9W/27fyH24uftHq7Wp+OL28
qOpX39fqAet++MECVaerPawjuzab7iPcNoeqrX2PsG5vGcdpDxteDMtBLk3XPwQ/eA7TJ9zBGD9J
D6BACrgPVvxJgSDv8BMKkf9gREwpp/52j3EPfIS5kiSYjOn76RMvMX+iJjDWg53IVwIF5TBmd2NY
wRQc2o2X5BNXYX2iK/qVYpF/Ai2qoP1wlrjlPQ0q76EqErg87CSYDjPa+i/RDzhGNlvmBnKsuF3G
yR33FDegNAYKSeKeaPGf55W1Ua/UjXRhWLPBKTpD416xHCTnEPvxCeuAYmv/2q4Ej2JlebQr1cNd
+R6ofpqN+wn94ANQcAi1Kt9gguiVDpKunBBXddULNROdcO8TJEJyOFARE3jFyVpJI8nKHPEbD/yI
o1YUSbxSSZht9jTYVlZJ/4ktyZwVYWJ+qiFXrgnumOquXVknHtCTxByd2yAb46fok4jyCUdpV07K
/16I/9EL0Rbr4f7/fiE+/VZVvyn1228/9xjsHz/1+9vQN39B3kYP/PeX2u9vwkDAz3KgUiAto1vA
v/96E6Jwo4eHtURaQtJiXE0Rv/cXbPkLL8i18xCgf/tvcxTpWP65v0CDPkCUShypadOrICrqz69C
b+5sI5mc6mTAZDKbw0jeYDbu4GUSN9+XAnjF2mebrvt1FFSqdt6a63gIyYl3bEuZhpETqXJnEVxw
UetISa/DJXcdM8Wxi4R+6qhsY1d/Yb/CGzjbjv0erEMqax1XDYEzbejXyh0kX0LuG4ZaNjoLEgji
LSiLdmOuwy8GOwOKGiGQe9nMxpZAq72TgEgtKp/ZWcZRQ6IjQPSmytPAxojYwN0PiqgM0Y9iM2Zp
fEuyqH+s5hSPdQI8KRyVZGZHU6b+kphDe7DIBzgjV2a6hxLc/crRi5mf/pz/ldTlNzUxFs85I1a4
YIt4GKbO2laFdz8OZnBDWHK79Ut0sEBJmUDZOW4Cbxi3edoCp81Ed0BjUx2nlMThdUxZN7V36hAM
7uFzgtsDx3dbecE5rnLiqXV+h3QcoihKqtCcJ39HjkgdDjmj0W4l506tFBuxSEkwlVanQS3GMTIW
8yzzxDgXqmp2mIc4TXK42CqSGm+Q4TCTbX2DrgrksSeIxowO6b5fx1HpHLA8l3urJQcK8dly34yW
uvGIbWJcZj256yh4zgd3pybyRSIvV/dLHvGLmOHv3aEmR65hoCzX0fLAjBkd1q+kVik4J3Z2HMYY
7bwVRC+jn9Z7NkD3g2N8Pt8Ms5XdxA4doOJzqq01A26/xImeJr5/ZPjW7VvXwrtBL34H85zW9jom
ZywefCXLePqOHSPYLyu8gURopgE8N/TF5klhgM+a52Qws2cO7PO74SLSwNvuiBujxnvhG6tPm24X
KoKAyXSD6D3ES42XYx31R+vQ317H/wU6APR0KAIMW7ZHssHye123GDdp39xaZRdcyTYlhQU3JCeX
1DRK7zgYQzrvO4AmULB5ceebZZUlcPrZZ59KhUV39j5Z5QvWp5KhXUUNCDMyIsgClA6W5Mi6KSyM
O/ZEQbpFqOVtlVmmobaW8o6ohSMjkDxMyES86VzrvS5aL7puEcMkV41ZvLoE1j0gejwQA2IaJ5UO
MrIOBXAKGhpjMFXBt0UikNoR5rjwstTqTg2WX36Dlx0t15Cnw8rvh2en0fZqLE26YQda4UlGirzG
bmDwW1TBeao9i7yQSDEybuiCIJ0yymza8CqP4bFQzDxbxSSJGiRPmobJFoRl7Z0x2PjKoMmXWYKq
w+W6l2Oz7MEMV263w5Ij3pYEkMFGIBK5tMgovFfqDKtFv+rM5n1FKRl9ZFELYi9dgpAdjjeiNABs
DvUjK9fJkQWWAw4jBGo5ngJmkqHog+wrFOjZOPrVSGyHUxdktuFfgmY94hJmVqgTjsgTvqYXkryd
99z0mKjUWGpiYAO9GMNqnZsSLCM/Zmn3+cGKNO0IbyYEZTtCVqZiM2nH7ion508uRby22taxg00P
FMmtKpiGiAnNHnsff7HP6brgYFC0ENDQZ3Y4pkFV33r+bNXuZqZ4sfsr5DaO2Na4A8PY0x5ayKRy
b9HN672z6hSFKEakFw7XeOOiIHsq1kxZ6nbVfca4i81SBtMhY7p1UwWyPeVpwHOvnWjrfAbVWgOm
YMTHyQFjhn+oAUrfVUTbLjEt9LAznRqg3mpQAluxr6eeONwCM+PaZkgRGwxrYm6fudbqaD44a5ou
zyplphm76a5Dl2HsgXiKR69osp1rKfAw9sTQkeDd6kIgBsDq0XMvvduOb8RnEOaL0vtqZqIaFm1n
bpGYxoe+Q54aLssAaqZUy/ytnduvvKO6CzM7dz8xutykBJX4oSVa8RgvZrTXIvOfQT+pe0nvgJdD
VWAV8NRt3fsGBeIszmMlom8LKvW7OTK3ynPjE1tndETRIb7knplucXz4b6OJryDsI6sh6rXVV97i
LTfI3P0QQU2+baY5+zWxbPMMVHy8SNB5vVHJUPdiyTag0GjHZ/jdd9kcLXf0kLJdkgcHVVTN8+LV
/Wl2x4FRYQV/CdAqjV0TOMiiaNRNHFRu0cBiG++05V8hZGsQQNqkuwB0Cif+PpMr6YSWmSI1A1hz
R7MIssiyUgCzID64fIF9g2aTQhSKP1vjIr/Y6Md4FzpB8w6Ttb/hrGP+NmLd2Ts9XSnCB8yjq1r7
FQB3s7OCOt42SCH3Wdo0u67qi0supvZl4Dm8YbzW3SH/C6596HSbJQF/myeaSbedjJccz84GsKt7
BAL9a+vL9HomS+A1Ag5+iSITAXqmXCqBcikg0GC+qktbXJSmnbhJefLvnMzTh8Byu3ffqzD4uTmg
pqW/7+CsEM9a+u6pDFRAizpZrkzOrl8n1Ppho0sBqqUWp0TErxHTAtTpJd6uCnwTuSz2LkWq6VN3
G190FUFeJNngBizjTMyKAnXH2x+7Gba2rTQTIm+02T8Dx0XISJ9ZoS5H7xgYZNCoUbscJYGdbdDo
z0TzxhZOxNJfE1tF7poxv02Ay7Z9Hupu7Le4PZ13S/vUFAh+yXESGTtBR1ANGJYRaYv3aCNIinnl
xSXZGU/KJazi/n/1/X9W3yNT+ef6Xr+rP9f2nz/xR6fL/sURPGLM1SDa/qBJ/6vTRRWPP8WjRqap
RYH/c30vgWdYHiIQKSSjx3/V95bzC+oQDNE4X/wfDvf/otXFfGO1b/+kgsGv4SC+CTyLgwTbn7Xa
v39SBdByNkZco+I0MWZ7HQ3phbymv/naKi4LM/JdYsBp02WdP3iTf4M6gbStMWsfmxqMnejUeWB6
BX523eXqwTjNke1Gh7HOkjvKDuN98FaTsFuL9ij9CGwPFVqs7oh6mG022zSnNDCqwvROpJn41iWQ
i6ifFZJD/IM0N2r7AIataW78pkNRuhF0oglfyIOxL8kXjvJMouuKhTeGDRrp9rnw0cSiaEBGbZ4B
TLnAca0o6HdeIqTaJ4W0GqyOPGi0jUHFcmjQHF7oLJQEqpy9erZe5BwrCqelNmvGepJ49ANPKGkd
eNsc3Jj5nHrZEyWCQUPb9PKx3SbIO96zKvI/YjejDsMSgeoE1mctRnRZSNLEI9l5sHJ7PoI65Lq2
rnAwLSt1LOCVmZkLezjta7UfMQiPu6UmM27r19mRHJjmTVcp/t+isvtjZmh/N+Exf5tHbPdIvpJj
qtLHmIQ0btaQ3bRWVR9hur1kdQorsJ+y0CwDOIFTjBqjLePkNdUpJcHM3NTz9U0tu6tkGoZXAn8r
kGDqzi41k8ZqDCA2xe63XkdT2A3TG2JIhaQ72OTaPhEO86JHkIUzPCxyTuTXGCTVzo7y4RHMOEBz
mCUHangE3BVZsx5+UOUl3t63qgNnT1K80xe3sL5jFeuvFlVTi+XxhbLO25RD/1aX6lyOdXXMe1LV
GNxtmVRZoZob96qhe4gyeblL4rImsyR/aZDugogx6l1ejr+5aeXelO4S3U1B7TKR1QaFNumJCqJf
Pg/5QY4SNTaeRytjojmOo97EWKk2tFKTa5Ksuxu/n6zdikY4eXWa4tZenHAwYk6c6zQ7BVR1KJn5
fSWJWp91N8+7pnUMOruzBJkU/0bcXX3rGAQ49Kl+ZOxXHOhlsu2nTXqs8tV1lQo3tOtVWlU5OBhp
N5/YF5J9h1hvDxRaQiU0gsPoTr+RdFKe+qSvtxF7R5jHQ4pvWKdfaw69m9EhfxfRFYMzUSrKQBuv
bYUfHYkKoEAxFjh0FV4gSz+ZTiVCEm9eMAGdoOzhGVMNg8/eeHWI0wntXGfnpHUIpWtk+t0enO5X
jKL0HHtaadTqvMlaqIPDLPJrWHnDlev2PPEAs9otemnje927cORGnHqk0Xi+IEAvGxdikkptYBYV
w8OMpN57LGRON0xYpDsB5ElXqpm7t8kT3kUc+RXNwSHjncYbvkebGB9ILbHO1QAwZjPbPX+NhYXm
LJr6b0PR2hsRjeMdyBeT4RHLIg5Gpqn46eePtmFT3cWenM9EoqD+7YkODw49Swtv/OwKvcHtzJmg
VlP/3cRAlIbxFDV7Vw9D8p3+HPYmwkhagF6ibaYLOCX1pqiskYwmMiEBdSzFVVIF5WFKGVcnrWEd
hEVXsc0ZVc6Ze8D0wi6hyR6vRWzsHBs5AK5brFVNa++iYCkO0IKwlfjLF4148YXYCX0pMgMrd/5q
LakgH57oobLtzyRiy0smrHzbFVZ2VRnpBxEz3Ta1mvSl7DIy3lwYyDcWXWYT6fFibxeom3dtGT23
BUKNEIVrcN3Ioj6bQb/H3zheQ6JuHqQdGI+5VB5TaydlqAFagpNBl2GLS3iMJ22RbIWJZD8Xs7hx
0TbA1+wVY8C+Z4yc1NCPUxJFDTHT1OCpzQmyRhaOlSBq8bgYBLbjXB6h1RHHmM7qOJnMczHzk3jU
+gvi3sit7kmieyP82jnKsQy+dZa69yiCplDlBI3afo8BDjhGKuinW/Z4Yhbrk0Nk2uRimk3/PWKA
usuM3riaSdpERz+Y20os2K5qTfxg7Mf7iNSjkKz4Szr5+e1iiPFmTgNEJfNAgEKlyTpSdKFHzxp2
vbQgaAZSU6BZ/obSfAgbszvMRtyxB/c3wcCutdjwCAP4WBuB+vvEfJeUoQnpSmxOD4MPFDH3a/ye
ko4G3y04tlofDFKBTp0Yow2BmzSx3KD8Njc1bCzSLDeDaWCYBy6HOafGtEd2hXoK0gxMh5/PII+K
YKv69gTlG9mj0XzXrfdcpl69W4Jp2AvVYPqbgbwbkhFKUmnAekOpz0befqDXvCnIRL8yYYeAYkQy
WVhedbvGo1wT1VrvKjFn++n/sXdmu5Ej2Zb9lUa/s0Aa5wbui88uuQbXGNILoQhFcCaNxsnIr+9F
RVZ1hqpu5K1+LiSQyMhMie6k0YZz9l477czjTGrcwXB9aN0SnhMU6hQ9OeU1euVgtHN4dKLMme8a
73WeCW+p2OVzfOleRZ3nl66MMAkAyF5FNmGLkir7iTHQ7hGVJOsxz3+QlxjutJxfY8lvzeeQuQzZ
QHQFASoSqAOZ+rFpfYVmO0L/5CwRETG3TgarvR6dYGBxF5JjfvxSW+4PGTbfnS4tdoXLhmHQznNJ
hidwhLZ5KgJ+1awcvLa97n4oTFbrrM3yjcMkirJpTG6x2mbnUNTyaAZiPg15x23w89e+jMwNkynw
VvB6zyBvWDA6+z5NvWo9xBT0Mx0wr3tp8VXAaSfxdqqPvVN6u2zwp3WFrGHXZnN5EpaASzvNznqw
p69tEk2rgS7nagz5DASk5VszbIKn1hTzbQ7IjBtK4ceDbNnrihsm+fhDl2cvvPZ5d9WNVQBqxOVn
bZN+RR8dYaqPa6MIY/QuxXjrkt71AnX03vW8cU3a0rUjapLWwY6BNEwyCRYw4kYnaeI8hm5Oogcq
AfiVwdaZI09wovLjBZiOp4w8PrDh3gCNIK7Fu1vpyt1MPOeVkFZ9M1gzwpVZ+wdfu8HrmLfmS2/i
FpFRdzObtkE+wJAMh0x29o1besPWmjPC7tBr0RCFw7sOcetQSHRdRoRZ3jVB6N4hiG/NNbOmwRZD
SLF2Acr+aJVNFiAvaswzJXZi8UYoby+l5fLKVGS+HlQbQqrHjOZtUDPcy5S0JHprJwhO2RfSAMyv
MNsvihHPwSar4Xw2sf0OjNG9r7xUfLPge0CjRQSY44Ho9VGi2G2gpicZEDjSwL6ZhHRtZN239/Oo
yIRm8rzCeVvs8cnczl51GZFK6m8GlgN9sIyZFLXBG/z3KPbLdSJa/ybs3PTZlcq5svrU3ahyLLYu
rTzMTHImv7bxy23d2fWdsh2VriduxTWmX1xjZlS7uGZlj/dDBaBwKdRNN1WQFvvYUtku8sdut5So
tpLPRX3EM/YZ5ZNy38C6fWY2y59Z4vovxajNe+rXBNThjzia7siON2q8i6YaqAmnRhsBkISk9hQL
GL2XgzFR15sTXGV4cWt4IGSUSppjF9TghnVSaitfaaeSG2+ITRJcWnXu0Ac9m8Hcv7tyHA5BW4eX
dZZ1N06cqMfadlXO+1eD8bMbb5OXLtYDdlfzUwj+ps44PrTjA/AjmMCck0AVzaG0kSQXchq2acb7
cIl8oKRGHBXe40iQpPclxhY6b4aA0CqEfk7Iiwj+jgBaWF1bJ3c8KkN58jL4Ix4ifEv3xVxhqW6x
qV/R/U5fKH9XO7oD8HHKWRfHvq/MDanLcbBysIAHq7Ycy2cz0tGZogz95pLpVZXh/ViyN26xuH2t
yqreGImf7bxuji9VxZa0qIalNVwO5YOVjMnKNn2xH4MyP2U1hjhQNMkGLECxlsZctCtXkX43kiVw
LhxXqY070+XOBprAQ2b1p7Kae6y1WXXofR3fCmlH013gZ6q+0TEm600Ya7PxctSCnmCzUMpk8Vfi
XRGCJCC2m+kSDJT7zejc41b6CA1CpEWtrj1kYQLPhDgiIoYK7Rhr+tzWtphlpWAXJsyjOiDAAZy0
fegSKDyYhMt+M48xZl2V8y5+Db0g2piUzOIT1CWyKRjCKtuKIB6R1hGPQLPXp62UgIA6DZ0hDz0k
rjvd4CUsLSIyZxfN59BN0KdHJY+KMbnpOzs9yQwYVCR6/0eJaOqbWeUkM6iUYO093ZmHNg+j9MWy
HHSRWMQxnHkVjvh5XlIeguA7ref44BHXgIGsIwuvoSz+NGejuU09ZudtiKl+11KNfDPZWF+OlHxX
Befj2pfmvubXAuHBxCplKkk5dMq7cbTci1mm41qgVNy4iQVI2EpKexvnLQork7B4s1kylHM0eQrd
3rXjNJTx+YyPLbvIbad1uCaGONvGrHVszptpq4Xqtn3hHw0i/jY1B/c7xADhTuWmeHNRgR0whMoV
/J5mVSDlQCVaJ/s0toeNqqFI2Gnp8XjbZPxahMawL4RzY+skfEcbfDPwSej2m2IthZgODZ4/tlJ9
fMo50mr60s64Zdw0Oxlqd9vAY1lhUVlg3lmabMeoxGtdsIxHoLxfEamAHwj98mCkwKsN7DvravRg
eQdF167hHUwkTNv2jgA5qlihb9x09jzdyRF6jM6LK40NhdzhylbswI1iCzEm+S6l51xFUZoy0TYx
xiFS2POWib8n4m4qgAIRTQ+SBkUNi844nanEh9eDjskvJVPkkHspwCx0gyuzreuL1LRuAwJLV23b
anhvMn6DJ50R1gevmY1dE1znCOPQ/dOwtIrIWWVFaL98VLrtsUXGX6ZJ+WLI9qWx6c8nFMQdV0Pb
r+XwbmoW1gBu5nECEcL96/uliNqR3AP3Yj3lNtUHP/Y23ly8EZKUbAeeFkZU/QVcwWUSw+yaG9LR
iy9thnyINo9Zb2FrEcKubXsL0RV+chrCMktbOhCthhEVA+1hz2xhkwQfVEDnYc1DH0gwLj0TRkvr
7y0z99dCUVst4ji/pf5gmpuegMNgO0hzuG479tu4/wm5Xco/OmjlMWyaYjuPw3yIs8D8PlYc0bIu
Gw7EePWb0WjEOevQk+RSfesS3V34JJOuTHI1L+hbb5JkkkgZvIYF2MgvBBhneoNJjPe6+cp5ja3Y
VKXkUs9ZeSScdYC6OrTT8wAFGebEeGXjHHpiK/WQGg0JnZiLLxPPpjGsZzaOdXKMSDvAodIbalMN
/WtoNVejNcFVysRTZTDlZQNaSukBFRhdO3hGhFmuqGujzTaDYS36yH0grpiowDkXl9WUnFKjeumk
3xJMkNwrDxE7M+lunNgdVbEk574WLxTri6M9VM57i79xY8YKma1RPmkMZz+kLJEDxVWAZJKqB5tv
LXsUx155F0wdGq46zqxNJ4PodTD7HAPgMACiCqfxDqM16cdFEEWUnbpx3LmtMyHEwqDPGUe7+7y3
w7uKCavDcenS/8mGCKU3Nt/O4E0ot56ZEwWBSGSc01hz1Ik2PCrpX+WZK2+AYrOxtnLYHmLOyVLA
Pl3gqg0Kq932ZiKvheUFR/6B/5RXwQ8RizsnI+w0x957EUozv5hcFlfLHr9FOUSEPcFHGNW83iHS
EyeLW+iLOfWxV5vWk2JJIrO8A6oillqgrOI1uEEfvIA3LO8Eu7xF8C5cdsJxK5gSPK2G8YCc+eAP
zSvs9gs8A9TjU2ke89i4isKWvU7hNtuMrFJpDd0OS5K/9XOvuJAu5b8mNNs17Cfw/pzi1hHh0Coe
zsBg3uk6M+Kjyd2Gujo3zhKnVE7+sXJyAYylS/acXSggzqVxgxjvGTlWe9lFBohc5aXruLCBhpky
xhJbWgeNzWuj3L49krNnUrnoagr5+G7HKDz3hkkZLhrTdVJPrzlxrGvRTfaOlic24M7+GrmDdT8G
br7x9DSqddbX43e39Yd75j6x8jwS/2Aq9BcK4l+ABQC9gwEFBRAZdZY0FVtl5vkh9KorpytQns+2
029EOob91o+t0l9lZpJfLLBEK5xrbN6TfIPXWxOr6tgL8XGevyEzpCFvTbnxVqPdv/HNguBbFjy1
sn1f47nNFJIzjkioTrJko9P4QhlYPOxymr6yz+LVismKIEEjuKlHO0LYm/TfjNT7EStrgoNAbh+J
EUF4njUSQDf1x2otU3Ok7+72t4RoO/O10kENn8gv6z1V0BKFREc/ZZ5Db2fVKe5oL0/1Roq0ooM+
T3KXSuSRjhkZ10QGuwMRtq1zAC78MMXuIzsE976BS7mLm6k78B5MW0+1Foer4GkMIADKpBL3MTCR
NZSRm8Bqo7dSgyzBDh6sMQQhKSg4pBuXI3pp+0QDrl013ZBcsofo9I6ggHqtSKvuoS8w/6y8zpQZ
AL9RL0UiJPIjtTD2NKVnrSoON2zvxpqYRgKZ1JOSTnOJtjEAxAMh0lz1JjW+CRLMemJeeEEyH9rX
Y+qaDzgnLG8TEEz13Od0eXiNI4pGFKhp4lVTe2X3ktQGRg+8DTl2+7Gp0tMspQQuQoFn1ak+Zsc0
jeSCi67sWOaXnRCzzAsmZf/VUQn+V+K4u4MMMOpAyW/YtAaAnFexUQxr5Lr63u0lONLKzCV23MkM
eBJG+FSIFvt2EmfxpoojpHrU1Ka7KR8gZ9u8aNsZigAgkZaDtyYrfc0WtJSbwZY/RrbXW1oE58lg
Wz+jSb+QuddtXNkDKU2j5qzjQTxni/504xLPwXndtW7bZjGiF80Q3LWuYj1lLqtvi9kYng0n7S9s
bEf9BwHrSk1G95xLw7w2SXXbCxnATO2H1j6jLPDvQnr8JU3rKLw0jER8xX2ZX3RtMNwLYVMM1aLn
La0rptVV6QYVDKE2STbYC9Bw+KPDigVjHA6frcI4u6bCv3h9QmUXl5klJnfXeaPLky7JaO5UTJxx
3t7COqc/SItOYDyq9YMJgvMiQwOxRq04/SgQub+Qfs1GbfZoH1LpUNdJGKbxKs7S5rn3yC0eDVZd
sOQsZgypDYeddGvGbbaXxogXi9LopYq0vyR2d1tJE/Qkrapq2dlb5qkmhvOxyyCgMMtiJk6M0Vl7
ijQgO+2Ms8wbeQ00JjiUiUUE8jDL/diaztqWOaPEUGN3FRSl/YXqLWSOepQPJvu7k6qbcdd37P4p
Z/pUaQwoO0k2rOEuYTugl0FKWFte9V34zRgslCFWGR28xO1gq8/WVTjwatiZSLZpYx/BsQS3lfb0
cZzc4cIz/HlceTAInY5TR8+OcU29WV20mPKvDOXnJ0zNXwGTAz6NJnOXBdNbPJVYHRz8ZhFJ5Qip
o5JamZqejJQMRB/f2lYKGtgGA32fDLLFHj+JI/QlajZ1Xk2CQhtcZVtbG4RBCC7dmr2sOauXtIB6
yFFhPuDB8ujJWm1/G/g1dWALqNSmcsVQ3Gk3QZVEOjKGq7yGQT4P+cnwUR67tG+osaJ4nupkZ+XB
vApr8s/zmX9vRufW1tPNiL2WMNX8KWzFFztmskYwsU1JntpQKXkLKyQjYUzDYxyTeAM5x9xAka13
wsqdw+iUe4wld3MA14JkWZdQGHMGcDnf2EmKWiJrnmGuZLde3KMKE1hAmm4/zM7wamjaIMI2vtim
BWJpZoe8kI72cmChJpXurQyz5jz2zRlgXDGtzDpgabeWg2BSGDeIEqd1ZIrk2GAROTmD8e4Yfn/1
4XNSzP+rlDYYhZ7Q+dKNLlrvUp8GKfVRFc3zf9rW/6O2teMtTtH/Xpb62L0lv3Stf/7AH13rn/HI
JtZW07NcYS9ZqX/vWi+BE54pQvxdH7ZXWtN/d70SMrFkSwR/cmZ8pCmbpr2YKFx/QXn/O86MYEEy
/KlZTURFiHbWdn52qj17ccP+qVldN3XKPiqYrkLaimS1B1Aypl3pYUwvS8c+Eh+6oLJiCEa0Zdp3
a5rSvUZ4dzs1lTqoBh+XYNa9zeB1bD+4hck0ubfMsi3Kv7rQaYRP0B5NMiEPZelB4kaDP0FxWfcE
TITOIzulsKQyUeKmBIo9sAibRWTchCU9igvE8lQa0etZdfDDlsSr94cRXoAejrHf42k6Rr42sguy
b5vhXg7c5HujQh63lU4i4ONkI/lG3EuHHQnAubXJZVnmJT3CuBRIVbDa494g8hQO4Vik11FZJpTx
mMjWY+VFD1UpsNLhszvwpepNMffG1zEp0wfyldkgYEHLkCbixNNUKWfcirukjvq3KJXfGwHAkpom
xUUPseo6rAd4SOtQz76oLjLcsC4CePzGWmzHEdrQpfiZAkEslL5O4pwsCKKfFt4Yqv3p3pisntgI
+IXZ0miRrvD3Ardsvx9+Rk1YZhxZi3qG/nmu77zCTNWVxBWKZpcVV4hyOP5nQvgfTQguKLbfTQhP
qYrTKn37ZVL4+UN/TAq++zfhEKbuIRhZ1CoL2OKPSSGw/4a6BTs7JFQCzaGH/GNSsEMQrmzOCHK0
PU8ws/xDyrJwWm0M9Kbv+cFPTuu/IWXxrX+SqnN5jiP8Sj7FEmfz6+QQDPCg6im2DkFAj4nopxpz
+sIio5bbkBdm476IXqcqAFhGwyN5NCn5rJ2FZwbipb+2ayIOQ0WL0vUjK9oqH0FZstDQ1MJFqyso
Z+SJBccm6h4iMFmLQqt5M9kYqXRDtTF+hFdVPYmO+UaWIyqtQRjq3Y0qeI5JHJ6cSbtvldksMAlB
0caWbGlWNPvDp86rje+59vUjkPBSf0ffH/rZRYqD8ZoDwlYRThfEOrs0MbIEe2+IqofRdshFZIve
O9d9x5yzEUltPBiOixAZad2wlVSosZdQUW/LlKRFX9j62lKabkKeBK9FXiD/bLsh4LbUQhwsPcan
TFpUjXJvmdnEYgsNxtHdWQ0+XUKpvjrlXF3GYypXbjA7GxcE6heVtciqrcjZGL7nggS1xychsmnR
FiOJdch23BMXIW9pcJv+npA458icaLx0bYFgo9X6MTHbBCU8II1VMxMx9yTbdOg4LGmss7Oa6QLo
LIJnFIULNhYcdidumtSGFGQAgXhQyAXfemZRDmLFKF+c2AlORCZZD5oDKXc5t7gXICethzCHprD6
YBzFoLlg88mlydDZhTms1ALebG2bypnftRz5bNJ3aSZwTmf/n9CZWxuqgaM40ry9tOi8LxMv/1hY
Gc81osbkrZq+4v+bkpKfce0p909yAS6KcAan63YUszJcqen6w6/cDQ6cmCJBh7qJNShU2sPgmLAg
hk9Wb+BAUMECiFo0yoS/uXyNsieKeYQQP+91F2KAXrCEUkOP2ztdwKFF6Xa+DOlh8D1LwLakRbAw
Zpi1FiAuN4X+DNSeLp9BTdK95QOM6FZjagYYxbDWRwBtAW9Hqzgacnae+ECyTQDaxNmwz/XEdTQs
eMu2i0xSC+UAwySmZ/MOpApxbT7zZ0cvvxahJGibggZPs64NMOXDyvvg3XK65Ndrb/nywYxlfAUM
hjuoRs2/mRvfPjoLgFPrhMcyt518Ya9qrB1D8iWiXpi3AaGEp48ren4PgGYwYJpCI2NsNgQHpyQh
QD4dKQgHawyniLKcUQzzXinLeTOnhS2J/ra+9EwlX1j9EOIjTlAH9NWuc/7Ag+b2ghcAAqXabeT1
4FUbsUCEY7vga00lskxIVt4z55LJePr4lAFrbnwoJvLdwHGQJLBypccoMxD9XoeKsEXiB1sEua03
8pxRKjXzfTdyQtjVxfJIBXoG7km2NPg6QkovQ6+tLydV8+dwWjA5P1m2Rg0iKq8X9GxYQjH1x4IZ
ys+gyjilaU27hej1gy4HIzLzjGVMWUuXLnaNoNzXdHFxtVulJsFb5nqt/bwbN10o5kM7e+MdKlR9
O2QTnGRGGg2LurcCxmlVwk53Qnnqgn5NQSOYsJ0bDXV0gT2vLyt6yWTMweQw/egyC6fwiYdJ58a2
fesuSyYMbIVq5QtViJaDWCb0/cAoJq8qKHczOBU0fvEC3Ovab5lhW5xWWHSeirDQ94FHH9YXioEt
FB5yQhVq4+SZjsG3Q3tgo9kDErHuRlXYGzesKAByy9jNaSKAUJmE/reGpCx7a1V1YG/Z4GGbF23u
HOM4c452tdzfSSfRk/J9ZpAelTYXLMcbejrOlkR7EW+Nzh5XokGRjPLXkUdbI7KriyBJ1ooV41xx
GrorBsz/qyEvshrASiIeOeIREDuq6bvjl/ZFpLr0kA2B9V64/vwUxL32dyZT4KmhzPjdbvT4QIri
dIRgVW5hQyAOSY1HsFLqib1iuyH6g1pjEULjnSzas4BJipOl0XIVFDZ3ZlBO2yo25+9QMQgztcei
vSRMx18wSz76tHKO7JcpzyhujhE5qCTkWMd+VvkVey9340KGWqwOnfDWaTT7Jzdu8Piq8rvrhomz
nQOFTlxPDTzlTgfXmCTuIH0ShMtpAF8uIJjWOhWcepszaITkOJiIrRYvAjKgYYO+Ul6NGGVXudFH
t9WgmE0mH2WcIfs76hWceUdySrqwRfWFnMg+yZwT5WMk7fppTAp1j2fkNnGH5m5aMFJj3Fp3ESeU
+8rnpFqg6whuGmKaDil2AgokifklFqMmRy14mGPhPfe4Vve1dmu8CGNVL5kTspAHesPhNrfHg5YE
6/RS3LZtjJaKfimRCWZiQi2eaeFETWee0TrVdOZAHhSZslZtZisSmTkqy20xmnSJkygZXyMU5sWa
TqGb7cwS8c1hagqiGAzLKaCsExcdaLN7AJkevKSC0jVLIVGhfeZQyjINeRw8m1ENjvpVs7xfjkXf
X3fCfF1qjFcSkwO1vVFLb+1XEeloBHZsBicU91NoOJeTzqxzbnndj4Gwz9cpjOvmDcNBMZwhpUTg
7QiLPcZFTlG2UV/ENEfnJLEQSXo58OTA4oDeWfa6wKCK/UJd9K1t3CjVYfYSgEKQW5Tfi27Up2ZO
KXa5E/2gtBtecHBFmxhqxG0oQ/dG92NMaagiBHBlIgW9xmWTX8FOFtUmoQB6dnAAbHynH7fcLhxI
jqcvKBpVr2nfIYOs5WPUS/MiN9VTx5K4pb3jLta1F4vs3GzM2pMxuc6XcaRawjs3KarlrYVbEaBP
Gzt4l4O6v+p9hUWLamjuiw7NgoUk1K+lBheTdA7fMCCnJ3HsYhNLNPwsfgYwd4aKmSancgzqgyis
54ii3SouPCqIonZob3ZLDZ/ij8WxjrkQ61yC1p+VIkRTEhNlscK15Fg7IAcmZFna8+cgdjxIyqq7
r5VD611VQ833Sbp1Pmswn92ApZCuFMqOR89sqBcp6j2WraFjVhQYw64s7xFEDhU2kKzYCWA3G5Tb
sEHkonalHodDhA5WclsuZrIcXdCDqdRwObW2+WwofnDwYgxsrj/AtG3J1urK8GxjYdrLqk/4o3Dk
pV3ODShYTHfrqWrHbV9XOEiSsbYueifrz0ifzI2KvCNmHtCoeTw9AqKPEJ2W/VPSJ1/QmlD2d62A
DQXxPI8D2iyKwhqpT9PaF54s9UGbyHecMAlwC3o8hw7jOaao0kS4Fvi9B+U2T1zehLLL11ITJEW5
l9WxSFC9IY4p9hIN2BP9aWM1SK3uo6z2ycxuomzLcjgeAgIQNiRpYfpCiGZqZUGdIzB6BTnU2cxI
vi9rB7sWwQtTf6mVQ6VVCG3v+Bl95SOHDtY+88171vTej6BIxm2ae+58SMKu+CZ9Hwa4ItOwWLZW
smwJIRkm4o0pXRM5s2RY0b4k3Rov1Drog/5qlJbYRIBk12AA8IGCg7yEAzdcz6Q22I+sb/lVVxVY
Y9ZlqMvbrEttiOpufYd6L/bu6OLbGGaMcJGBZWwLqtH5mlvCjHc0hOj+DSZ7QUwlOWkM+j4eCn2i
JdZu0T6HGr1bQKmRbcCVKPBrrarJjr/Qm0WnMtuUtYHjvMRwve7maMwk3eVk1+T9dHJb171uqqSB
t9g0BhAol7J7XXSXGl7kPqhSfWu5XfuQjCV9h+ZSBrPeNKFobkqY/t+IDTX3Q9eoC9zp0V7FwRMb
tXHnA6UafOWcM+oOsGyGPCdFWZdxQZ13Hq1dGs7ztIKxS7+faGK6BqXw5rveNuVXnZcF2UihKPAB
IP1f2ZgTsV9iU8xRhCOnXNyLRoiP0UhmhaVRpm7/ldLlg+ynCr+j+ul+LA0mt2OkvT2WOv+uxiYp
PwyT1Yd50q7Mt24M5ZWGJbBKA8bCEThpxHPOJoK78iyhs/ABr07BWIcEryskFLc11dadS7FDgQtE
+fQ8L/xrx1ZB7N/GQja3rH7H7icr+08n+duf9bH/Rbf3tk6rrv2v/71Uxf5UNSNizl6s4IRleI7l
OJ8TCQkNR38fs6/1lXKOo81J1E0T8TBPpHKEyvorsqqLQ+bTBR3bClwBpMXE2eYunpM/lemKBACE
i8biUOF8PaFXly8tE/NbbnTYF0Xdf0sK03Gu4yHo7aNSkHCndWsZSXmFLA1S+wdU0msqR92Uakkp
MTzw+Ir61NOQgK8f8poNoDNXEdu20qOlG5t2yIHe6eZ74S3RJXjt1CHte7aZqIPeancYu/sW/F27
mzsLVPW68vDDvM6cJ/IF2MWBLY6ImUjteEGpM2M8lL4NJb+Y2neGTPUjmIfq3g5jdvRds+g/YKjK
F5MsAE2QlPaNZe40OWBZRnSejbZvd2HGwWEfxCSVTPyP6sapJaB5lVie3rZWQD7Gchb+YPD//qF/
KpXy0EmlcajU4BcwKc58Mu7n7JAjr6X77E7LeRmiN2eDHtJG/LOk9k3/n/h7/S9G1/KLfh1dXIhc
DLYB9AHF59EVKE5wTcGFEODwiGWA9A4yDc+Hd29JK1iScWJgqx7aTGwsv/+a/3z1wLQDGAUYouhl
LiSEPw81SY3Rp1mPwDOT4sEbx2CTwvVk/1ioQ60Nrup1PocAYyw5tv3+4hYIhk/fHfCjMMkTsnwI
tJ+/+5i5BqQZVR9aC+3XahhjbMHAFMk+yVqOzY61BFsMzlRfdkiaUfmrql/0gLFfHNDlWA8fH+g/
nM+/4Hwyvzk8m/++3/H8RqBsFXe/sj7/+LG/dz0s729Mkkif/+BS0dr4e9cD1udP/OcHy/PvDY+Q
6GzhfMyvvGqkk/6jtum4f3NJ2obobcGYZda1/p2+x6/zKWgrhjfgF9oeePQEr9mvgxwoZtMznWCg
GEjkWbO+9mdipzpvpcemff3TjfnL9/njYvBOIZeaoePxdT9N3rGrHRKgOuecGBz9P8KSJuhCT3mK
bhilEFMeZjvnLRwydfj/uLRNqTgIFpbX55c5NXJLd+gpz+A7uHSoFuz1NOKdZfuHNZ72LtYvU1Fy
a6OZGsnvL//rOrl8c184lKiDkAmFysynuYQIyLiCWWSfi9KgeBQY7FEwcfQsPWm9XE4v5Z7fX1P8
OoX8cVGGikPnzGMW+XS7K1lFfSxDcXZFxbSBk/0o8Kw1O4i04ZPs0G06qc3Fe6tnKUm6vnv3qI3u
C8PjPjQegSwE/GT60BqK4JZ5ZtL1AsGUh7bItC6Hj3SodF6wzKClWYA1HkL7L3DKvBt/mgl/fo2P
wjvtASAZn8HhAUxwyheJOFOxZKz0pJTpYqnJBUQFPhQpM6DO3fb993eP5sE/XzXk9cA/xoXDT0+M
QqKfaVdZ58wa4E1/INP9KvlhZhpZiQXJnmxI6xrHCmXhj9ij31//n19Mn40Oyj/IEYybz+/KEIYV
5FxtnT8o3+nywiBs07fxQKbO7y/1aa35uMO2xapOwYILQsv6dRKIJr+rTLO3zk4a6jsD9VJOvusS
/BbZ5MSBvXXeBtNb3k6TKrP0R14WcjlodsJ7+YvH/a++uA17yF76uvjCPo1a4Rh12JiRee67hpfE
IRuqPqEtModVuoC7f//d/9VLsvCReC/5C9rxp9aOJYm9MexBnFWLJgZ5JnXij8ptv6RcYXWjcDdQ
IyXxjVH+kbpTDqFGZriELSBRnutLwyNHK6a+CwLOFMGpy0kIsjp6NUkChI3fmvGWIfOBwRKCNit2
v/8Sn9j6Hw/QFzw/E4M4SOLgE6o5K+KoD7DJniNYP83uI3brY9zoriQETJXGGpoq897EDSyRkBHO
Mi9A+ClsDnJacvPS3CGwcx5n1KZWZLbvgTL13e8/57+YBRefOvsp9o0OjbRfx5mB6mnwsMWd3dnn
hnzcZktSILeW/KumUH81ssXnwQSMnlENC9K0XMzwn69YdrHICJJtzyOVvUvaI+4bDOXlbzal7d60
9a2yPaKqSJpjZ28OWQLNAkPbfdov9BS7mrp3ux4Y6UtelmnwEqQ27R9nGRMftwjsK4sX2Ivw1A4+
xXTiI0/g+bHaIgSCKkoD5/e38ecO+/9tjMms5JvwnClqO8Lx2aD+eiPnIA99tqLxGWoubiY5zYRr
+UZ2A38HRWKF+2kErjvgdBEuAGCYJKDydyGc5WxVLKKK9UQFci0yMWzNsvN3BDNAA068trcoVcbo
m0HYUFzCRE4JxExG4xH5cdxtTL+uFQXRBTBM15QyDnxn3oxsoQ+zBCwg4sUe6gSyOvcLojhoy+wk
yqC+HjJqwbjOlYm7URTGF4tQiBuLvJtvZt5aG3za6OGoEc6Szzck75NbT95FNyXVJu1Yvy/ouZb2
qrEzedt80JPxGEBSdhaosuuTsUWJzTfkU18V2bixI9+/D8MmMVfkzJP1oQTFENr/MaBiGOsU8bxO
BF8Jd0S9XZVtlx9mmB64+vveAZZH5ArndU4nJxH3bLflEF2YENLup3Ggk+lTsldnYwRRusrcrnIx
sQmQYWUSS3nrx2WBxD90kmgTZOhI4qRn2c0ZIz5VElC6S+JdUyZY5dkaEHYHf49PVxMUiR2YbUIV
kPHFFnBp90qyHogO4sc4Wi/ZhEsEXtAikF1p6nP+CUV8Tn5cZKFvkzSmP+DW9gfp2rPJzoJBDf86
nj5g2DLVwRFOQXI95GH3jWg6j36HSEwKkZnahHYZXyvhqJ0KkSk2nK1Ggve+EEqQXgjMTpuAfcBX
iNw1xz9ag34ooh1CkfoVBor7BdiOu2o8mbwzUPT3uI+ypW0cVxuz5/Gsk6irKM5Id1Na/rBmYJWE
YJKTojX2XKgoq6Du3p0Gz4FGRyIfDDdIcwCZAd2Ui6oqwvLBH+A7h1gLi6n2N6VfBgurEiLxIsAF
AUuAD/AfMQoXoayTGhakrQkrdrkB2hvKL0ZC4ZuPm2eoy+g0lMHOMJfNz0ygCF5D7nRlDPWlGQds
hpjBnbcGJjHscnrAEyWrqHjURssTmyL6usiV6YINRILSMlu6Z+nEqAQY/n/ZO5PtuHElDb9Kn96z
DklwwqIXnZNS1mBZllVlb3hky+Y8gSP49P0h5eprSbflc3t9FzXISidJEAgEIv7BYTP16o7vQMeo
/SxR5QIE46y8VMqr1ta2VbSbJfZUoP/p3CORQ8jOPHiVIc3L7aoD7yGmY7JJMpt8dTBWkHk1+w9L
vMp7yoj4n1LxOae0SeDxiEMhBjf7SqXwFjpWaLStKsHX6840eKnoNBekdfH9GOAPUuiquSjqwr3r
bNOqhnJKXWVASAoafkgxs/RklezwZ+NPkhXqCfJQJD5PncQ1NL3FyGdwlGtcHIcSb48NRYj8Gvwt
IYZzdWScjuSlDJvl9qfMtkVEPcVIcrjoMvbZRE/NxbiJ+scOI/hxe+pJ9+jAjiQc3C2tDdpnovOW
mwZTUizT/UzfdKdcpMBRBn97Y1qXJBR1ENx3rk9nY23shiCMyv0JNHDyCBRlbvxWXbbnAR93PKnI
HrXL2Ds4XGNGx/rNN0U69Y9Iciz0Ffk/AJwUZ2hhAy8oJv8hMk59QMr6x7Y0Jpcy6T7nRUX2u2S9
vj0lCitm2diw52XwpLJzMt1EVULS1YnyR9oAtMayUABK7QySOGVJB02M7BDyCc0l04h3R8md5L3p
2Hh6aj0nvxs7t0nCm6aTQCMKjDxHY0qrCzAh+9iVZOm9sTSkSwg9uOsVd47uBxkUwtb4hXSWosR0
SnBgh9CQWmmvPx1+hGlaa7zoql3paw/6MUxuxP1b+BdXs6/pSVe+95CGiImfse1wg62LIuEmsuo5
3wMxjr+WVNtwMj0tIQdjb7rnIMJIg9h5UJKfP0Te3D+WsucdtXFEcsePEnUMta89n9jWmKNKAbLs
zNEACggD4jzgTV/XvQjPeZzmAppucAvTFnK4lZbcLV08daSt6Fyj5kFejuzLtQ21Fq431rBqDz96
ufHofI9X7ZxYKRjkmDOgEyBDvhnTlYYtBS9uJjZWOkj+mlKcg7fOMmXhXV5gZ74fjM0qSoLMkVNF
Kq2Aqm2QI+b5T0GgKAUOVxlOAlu8cuUlzg3ivJOssDYwl69m4AInVEE5OO3nHLLEBR0zdSTd745d
LHirmdujic9GzjjMpKCyxgTXSrEyXnQSPEDCZb3aJaUwN0N8Y5f4rHileu7kNBM9OnIQCY17qu+Q
o++fgCRe0iX9jVxilO2jxrygvPMITW6DvyiOePI+gz4Lop/jaL9fg4GkyI1QbNi4iNF91DaVTpHn
wDvo8FcoFHAM8ZbIASpE2RklS0DbG+K8xLIxkwZQ0ZK9d3QOb05PyE5EjtyjXwMORgGdNAfedbba
zyvV5bsp4YiaEbrtzcyR9m7s+EPYC7yWwWRpKx4e5VPGeNo29Wozo9rSAqESnVAcfoupjxtZKBW7
1U6NIycZM2qqnRa5y2enXHfK3E4a8BSFsTttYXiKbW3wUzQol1t71ci3hGIVBzjtIBL8PiEcZQWL
y/VMsTHtlQ/1iymPPKFx7U2zOBD7GWeHo8580Dy+HEv/dlEzVBJ6JkBjLGX7Dz8RK8Zq+WQBRIcW
A9iuQU8GadS5RIkm4G+XY+p2Hx3bncnY44KBXs3mkuWn2Le4uXWG0yZBnlQkMUdymDnIbFbMidUM
wFMsMgf3KXeJCyawqiRkxznNXVgUbGvL0KrjEmb6q2Ib+nCanx48tbOcQsDZVHdecRWOEVMksnFe
9fxiepcmGpGypwkBHzn60YbQOreU0NXRyjEiKI1YYRJQSznNimApTKnbjXGrNZbETldjOuybakPR
W1mzpYnk1ODeT2imtbC2YedShFB+Dr4nMw/0VFaFflNulTfzO00ipHacPZ1rx+MRmHLOnZ8GDR6n
ZcLKCvEUvHVBosH+bJk0Y97gXywy5z0e8PhGpDBBNrblAMACxIGnrDnioZJOObWJQwYbJpbZvpEN
RJsVvjDFIDYgFIgSoXG/mAaCQpOoKT50Fr3VfT2au83HgWUmOs11UedZbivtcSRoOaohwwxGJfHB
0qNnM8GgmF1vsHYAZhc4seRC68fJibLlOIxTnb53jFjqOcZizjWSHdyFHw0G/5RBgdjZDq6Fd4M/
koQkViHvbSPiWCOQyfOGcr7xIMF9HKOleo8y37fUiq0tLrX90cdZZxMqIjue4/mPBL2HTQjGZCPQ
MSq2UyNYwAuYOnT12JF0BqVwoOQpyVB0cF/kuP36WcsLbXwUss6sMRcHu45wN026hj73tFTnSPLl
V8LrHWfLrlmdc7Jfjgatore0AGt0NkTzQy4l+UJgLNfBYzPDVO+iALEs/WC/60zwfweHm0KkBCRw
jVlEwwmmRDDRalzj+oVWyrYrAdZ8THKX16Oqln930mGQhI/BFxXAGcGUWR1RriMudRM5TmVSui6N
MGJOMIo+2YiPBrB9OigXdBguZiFZqjLtaGXYitsDlUKxCYmOeQeQhztdTptJjIjiZ7DNTfG9Icdk
dwF+sAf0I87BycT3cWSs1k8HwwRD7/ZdWebGMG4gpjXBAmqJehrtMmNQnRlX6LmV+MsbbJ6DL+uj
u6LLhWIAzSemkzjUgcv+CReM2VolRKsVzYi7k2HfKW7KvCA4ApsV+xMOHfgAQb2NZXSJoSQcnBjI
wN28eO1ntOTnTTMQ9xSAtOvBuHZnMaRZq/EPgVEWQ9gSbYAtZ7v06MIw+e5Ngd0jrjKy4gajWOsX
nby0njKMrrkYDSqugsbpnYch8MtzDmzLcOw53yCGMKqzBiH/Q+m5aNpEPUBCu1idO3SbKNn5xied
Og9DEuYW2wbqIJwkTv2qgC7fXUrFGikQwHot1OdrtRrb46eU2berHwF9Z1SG0FI8JEUVRvtAD+6B
K6d3aMUun5Y0WC9TyK2fgDgUu54VQnTmtLMeQFYaimhQQUnXXmvdqJOPDOk0njJCieXoAmT7NrbC
f8zluH6HzjwhI7b0pNszvWDyKvfCaXv70jEGNaWxqjEieHijnxxsuq7Ou33XLN07HwDXNaZs0S7J
g+zPqh2SjwE5/rIdKzRrC+OLoyNfX0vRxp9SKyy+NZ3mm1DRwkIHrjB2OuvJWocG2+wYaRHEkpSc
gqd+1787PL/r8ASgz36pwOwehof/+H6Cvl8/VN//6z//5ExMh+cZfv3p7/zd3jHOIj5mowGlYkNU
oWb5d3vHcfiVyVP+11nk7xaPD6cFlPPfZm0G2f5Tad2zjZMbjDk7omVhuC3/SovHFIP+USyi7GX7
1AVpYDo0lIiqpkb2S8s8Hmcn8+Nuvh6rx6QvYVJ9/WU0/klb53mB/vUFXpTK1SLKql24QJQjIBTh
jiEfsuk6kyQmv6nKn8rezx4GNy26YWzhiM2+LiFqp3dKv/QcuvnIgxnoCNhXO0AWK3KLzv/S50sS
fYN3Eg3UMlq3t1bwHD45+TuqXl1SPVLNiLCaoJ2a2jI8i1ViFmA9fs8im4B5OSrMjbwLyt3rednL
PFbwW2x9QS+6ie90NxxyN/Pf9bAFb/KuwTJcIz9bD1uaLER+oWDOu1NgzT1ueEKC8SqrLi0+AlJJ
JgpOXk2VcMdNwJZFA8RFx3B03ym6vJ80fY2LMu5GpL7AqcwH9H9LUV2EOHzsfNiA15FT+PMXq4Gz
Aw+mAso7uAo3dEPqgQrXrhf5ACP64wzM16v3YkpiSb0FISc0FlFFU1l/dnr5/44av4ka0KcoX//f
beH/LqnUPPwaM57+xt8hw5V/kK1EAU0Huh2B6bk8hQyixx8IoEFnoUGK1NAv5o+h8we1ZT5ORdin
P2LaiD9Dhs+vfNqqxBlBHwBi3b8SMkx7+ZeYYW6HLBpuDRamPCeuD89jBp5/uqpG2/ue2mub/6A1
HAsbNihg7GE3DLmr72k6ZMOh1yx+smTt+98WjEDqS2RNcUg5tJZH0lSg+A89tZaxHacotCDI/EnZ
GP9pcvo2WPHYxoZ4slApmzpv2opy1GgJct7p3fdOGLYhKi023ONPdCc5xZcchGjTeFpmLrCo0faj
Mzwbss7fLCDrpdqiM4V3waGeciNNBz4xpqjyy4v8J/HOMX2KfwQhlLjAgxiZCv5hYSHs9Xx0ECJy
SGxW/3vbzxOZS5WEaYmhjSdEcSUToOHWdnGyuvrRBSrTd55puCqAn6PieWoHX/BPb9+S++qWQrgV
9DrgSMF7kq8ceEG6V02vkkdgOH5xhbBmUrxbvbGjoplaQTbDegszynLUtdpopEa/UIlGwaFtiocG
Ta8O0OSI5+U7mCq9ne7XOFnRWCoXXsV+QDtxvU9VEFvLPqCsFVyvK7446b6SXg8OFIr4iHbf2w/1
fOPyQptB9j2Ov4C60SyW7KrPNq60WOjbl/V3e6Zu+9EHvt3cVrgArzdvX+hFr5cLCeGzNQagRBm8
l+0zVE06uQZL/Ch4247Ytxy9PYxHbVb4IsLcez/jsGz8pgK/tIZt6yThdFtkfp3/ePtOXvSrzJ1g
ImC6VRGuA0Cfnj+yA+LZlksePE6obQbXPkKGA6IKlUWj9B3VE2Sq/tVBhigXEUroJdkho2Am1i/Z
geUkVtiUofhWjp1qYLHrFj8WxFXXWM+/uZZZF7+sG56OwOU52KQQ+ehfvXihyGuUBdBI93FxEoQZ
v7twQFMUdtqReQdw3AxxqQNDoH17WF/NJPxrfXqBsIvppNObeP6Q1Cp7xUmp/7bYEp1M1JHKaLqN
USpjdN++lPP6FYL0AbgV0EsmeL9sOeZN4xSotlaPPUpqeHGgo1R/Kt2BGIWLK0IW7ftFrrFdXTaZ
qgN7709psd7nfdi2YlOVBESOoKCa5QfsxuinokFpfBAKek2RPo6z51W/Q8e8ejF+5BhTPESU8fx5
RX6Gm4twr2vX32h3Ku4CdEyR/5gcbdHLaaoAcYIYqeThtx7rr1+M5K2AbrNJTl1c8Z6/mNjCUxjv
Xevr6lOW4QAe+hku62HUpriQOQINkBIFGq8IH+jMU5tGZUEpiUMrzeTpLqvWGb4/J/t1+IqxTy4P
ghOzvvApwVBGffvVsi5eTGBuMPRPy4R08nU72U/mVlWjar7iA0snY4MWxLDe9EgKMalWbSd6OpN9
2wfXlogzVlNfY71ngQdFjw4VMww59TcmYJX/AEDJyLD9USKEUOp42Og9BWBsSoku/jImwV99ImU8
bKcKAtWwmVA44+3UsCPYhvGdQ8VqQynXhGgLJD4XdMkhow9x2g7L51WbFGKDkhUinjucvwRBnjZ2
0OUH1+tQ4th06QyiGvGzvPoezLDInY1AGWu9YflL/6+a8tB6r1DY4B6BSkiAzw5GG3+hZNHmSKzA
Sljv10GE092kumC6Jf8u+SzmC0SQTUpxjnfmpoDJug1NqKzQ2xwLORZ6jDwjD9OgR45cFy3eoPY3
GPy4fDKAzs5HsiDsqwAziiUdPgzI97CZ6Q5VpGHbA4RPNPaqkktbaBLx8RXFEq4GP7wNrqnnZN3n
Lsr86Rh7U5ddlR4Vq7PZ6Zf6AvlkPb4blxFj3u0SgbPUO3w7HH0Bsyhls7TjweyZOARisYN2TTf0
KHcgN4ki0s8H8HNUOuZNHdoyyHc2YkEMqG/XTD/MAE0QK6vQtqo9TnRQy/YUAXSVb/sWyaO/v6Nr
6cXsRRaDmt4y5RoUfkS6+ozBKDLk3SAK4QTyDstAnil5GlX8fIAzUBpsRz4wzwMqTGBSR9DfTooB
YLUXHAXyH7qlNk2lWIcdj0egN9OlkQO7liiamkmDFVJe3daoj4ThAdE8M11aPHFYU1MtJbMmcWlF
6a1YECD6AXjIicPDkAxFJN5Z3pJhgFJhrNrixDpRbsNhAxRG/DEq7YAxwYKKNtk5RIiJWg8u3yZ3
y51F8DsNP9k8RC7pbF91Ip7qZN9Yyrz30J2IAnu10uVBmNSNzfxVtP74KYlEJ6Z3sofBk+8a3Xgs
BeqRET9ZyUBV2pBmBm4JmWdzoXnMzb3A/sChZQvZnCWoI6BVzU6sQeAdpyAS3F5eZZHJ2+IJotx1
D2TI/wvYPj9spdAht5V7OA+X226qGMFxmUeGc4WyyjeVpIDekUOWx/gglWemqEmtp7s2qvl356BO
iFhbTlvlmtSR2t3emzPWuVZ6NcEjpZH6kHdCmSXtSfOleIBjxkITgryRUnnriOkuxNSAUYC33fb6
OC12n1dXEwdivrBTkMRRKiQXM7MaCS817NpCro5/XCKUigGJ2Hcy9TM57ZzIC01kSkucPw6BbR2o
jSWtOAyFTjwbJwH4u7tkstv1xtd6YfpHPfrpSFaiHqtrEoW5QdzUh0uhYDoZ9/ZtEOcie984dEWg
PuejecN1NmnE9BEf7hFxyHobxN6GfiDs6O1S9r01XxRxH3KPsdXzbjoPly647L1T8zB1nOuk+QgJ
Nfbq6wZFV7jxgZ15KNgSiAk3+wFUvaZq2aJ4jQYTefuC7amLZvwxxn/UTziVF4TZ4Ns606hOTbDV
PLPMUfSAa6TSJU0Ro2xw6woRr5C9mTxIYJuZiOZU1x4KHZt5aY9LzxyKRdYVyQVqRyu/69xpVOB8
fEGo7DsgChScC95HvVnoNYzddT8HLiEX50n0w/c1mB72gkZXM98F1M1EwZHBZ+baGRLG08Ee2plP
coTp+N2gYhOXChsL9Q/0JkxGmELpIjy13kKh4WLACjK4nhhF1oLjDj0TauqUoPnL2++0fxHROvSO
Udmv3Dh2YiOX9hwK4e2BcMl2NOk2ZJevYoq9/T7ySrPJDsPYMR0XbJgbGjSR0sQHHaWW936xtaKu
TYjyvWPbgR9M9wB7gAbhoWBSLKPcpL9VUcdp5Oc5hKhvBmduOtHIM/REI/rXSZrPkGLGfF0RGI3w
m9h18VzHe89GHvgjHR0eHvnKkmhvALvccZijUjUdALKELOwcIRAmTwRhixH8Oa2rbDa/A4IhmLgr
skDcOToIJtz3FjRqqu3MSrEXoTI8GjLRxGZ9WknGysVMxA+Rc0sBbFy7QHfzXS8LNeCItzo6+EKr
G4qoXS3lnXRdifyaUl3WvQtq9CUPQTON7TfUUHD5VUmFpB4KpiFe6XWbdV8yYu56KMK6KR89aP0K
IQOE8R7m1Snn96tEa2kDb5j+F9XnuUVMlu4aEJbOo7cyHtBLiKZr1aEVY2ijduVc0ilGppeC1+Rg
MoA3HUF+ibo1ZxeelIfvBFKwJqVf1azpoYa6dOWmVZYePsM+GL2PQQluJtnSEC4guMnS1XGzaYGk
IFXR6DgZMIZgJyuRRijndd3JrFxtdYjdlR7KwuIYN8FQXAERctrDJMMEejQJ2npHkwa9/iyEJ/Gu
1/jLbYQ3uM5WYz+A5HiQDL3c0dox3isw1NQ28cvkSANvoEBmz+tFjBe4febMTuoeILo6NZLGYbmi
eRgL37ppi6byPo19h8wt1b4Q39e9bOxluVuGBdV8qx9q69azvH69H+hSwPxSQaA+rSH9ZvjNQxCq
9gyhQIAtqIGCctghSVMWZ3E20HZZ0UHD50HC/XZTtEHXHmMOp8qj+jFF62daYLEOuvsuaWyOCFuE
uCpuXNH71B6HuO58PJoK2y+DsxjYd3ANAMgqsD4OqEuW6fcUDhn+xNsmwuWw2cFr02uwD8QgsJxT
Lg+T3/zMvm0N5dG5pRPfgE6YEYdnW2orUbX+J2TM2tbbtfGsYhAeNqI4xVFPoU82FtszC0Yt2uSa
NBGgKZ7R35jMtiIJJCzuLjLpo2IDZzmkXmAiXOXbJsMEdYxaySGnFJnAZBd9O0cXa5dYpKQ4YKKZ
f+WnVc4uA/YtcdczHYZ852H0G5P90eYwJ4cQ9xnuVntTVcqzsauy4C949DW34rT0O+QZ0ENqDe3Y
+YRJv+/J7KMCqKV75rk+WfBsk7tZW/RLW2JZHmVm08AnNEahTlR0UPaTUwerOErPLUmJapdztnVe
jRWkmA15CbAPKKKVMgGxKl32aEDlHqkJSM+BAWrr0OycUTcv3KlK0pBrj9irNbRnPR984LYBN8qX
2XmDasWmh9jN/VMeNnGy8MKSj7i5I7mjOm57Rz3A1zT5qkTNYkW4ZVTB1xn5xIbuZx7Wl0haAKE/
DC3ad+Jd3YYmZYHtacYIrkkwOD8gZoDX3aE6MY0A7J2augFInHhhbKVNp7y6IoZrkyKdyj1BX5ld
6ucO5jkN41g0tqlYBHI2d++I2GIg2wRLtuZMZ4ie/8BamoElzFA5brdjb2EOcPx7JNaOJbQZW7RQ
qA/VKd/YVAPaGbvCqXUEcgYRR4Yss8kDbv1qif2/gPFSe3p6jWyYjnPP8W8c7qIuXnhikdcO72gE
XYb+YI20E4YI65zbsfw8FaGfF8e0DZJqPvdIR6c7FKJMFuusrSk+KYU+SXreYvzNd9kD/feZnro2
B/ko6JgsFfU6Z9lms63CYYfuKlkKhnQmm59wrFb+EX3VfopuEBJ1m+wyiEOb+0GM26wDIZTNo04F
SeZd2XtmiXRVZwpetPT4QDx5JlFzSo7GWeeYCSbiMevcs84NS/Ls5Gl3TacpYdMcm5lEdStESxYY
CBhtx2kIzHyMES4hs7YZgfwH3eaaH/hz82myErXezGUUsl06+ACwh6Up2sQUVIMxMcm8aM3dPi2P
YvB5L+U4N7xU1RP4qkuxUPv/MkVzQucYpH0Rsqo75kK5zbDrYJ15yjNzt6xdWV9VyCFgCJeUfeRA
uIX7LUhq50bzbkdrqrhWvSoewTZ6LBQr8PTNdxKA2XSbhDJTD5NCRgFToGJskaXnbOmJS292hqLG
Z8FlntFsNYfAvIUPfmfjL84L6T1JesnBk/c8aH/F8w48I72WUOplOltc0RUPU+osDEr8lPn0iT2R
a/RNpHjabMHSCSmKpxNxtNaSxGBJErTN0KfoBD8lnFnUHlCptXwT04ink23h5rsFEZlyHJlSlfTY
cQatGO8QzBbowFizw/hbqTSHbuDXJgsDr2EO+SEqK/xh0jbMj7iPE97aUFHQbXZLZK1ymym8kshR
pN+s94y6ibir03HmPe/CtoYcyvmB6RT4XJ7SXryaUAlaZQqObegvQ7qvw4Wpf3QiJ+WoUuDD8u1p
6dVTaVKr0qpoewPnbMq+2w3ThFQO0gezqR9ZsdBmSoZ2NNfvbfijdceArObE7UtrYCBnJzRLnNNy
0l4FQeEZkPqcJ2cx9i3jB0AKa38ejYtT4qDgcqZgY8PdJeEQOKAFfQjAJvI10hsUsSrvapOJmuYX
cWZ+OjWCMipYpV0+OQQpEv4x2PZUrtxyj2SnOQU+HSzKGC1ZagArkur4YnSBpsU/RCsnXm+KciY6
hySb2T+ndc0rzZzR3HpACBU4TtHhF8Meb0gDWGopjvDBVTOjEO0wAWvgNVqIwxZ9ltVoA2X9Smcg
FXXxIBpcKeReP0UOiZ0aY1g5hZmVb1eN/knNCFoNrC8aOiFkrBcFVtx/ga7Jcv66xIM5ZxrnjtTf
WZjflnLTj4rn/c0lX1bVKFPBefAhPniOG5E4Pa+q6bauI3sIhq9+MJvuzdPUKDFfZut6++leXwpV
RnJcYRpGtKZeVFZdkO60KkXzNfMQnSHzDDwBaHohWBO73r7WS5pL6FA6DiEGwXsUweuuVG87YK/L
QnxdRAWA/mJMK3Tltv7gpSzDVFWYHwNdbAgaI0jSniLKVHYRHheDy7mbKoTpbEiOvCb2PEXmn72P
WiXmiIB1YM+egBnBzE9v3/6roULZi0Y8bC7BcRx79edvZVExdJQ59B+GDCMmjA1gGxKH2Vw5Qr19
qVdzTlAYxqU9oBMEMPFlvZs0KnPRpm8fkLwQoz7GGgLCvbOGZokEcYIJ6G8e7mULxeHFYO3h+lwT
9UTjOPlrG0F1vYgS6vcPyKSZGDWAgl5vxozIfpu4IED1Lpbk+yQTmp+/YwRlq/dEu8o/f/vZXw4z
XVMfnqDpqrLcoM49v5MZwaBplon4Qk2CoyNYJqpUEebmRMC3r/RylF0fZAGNWDvkahTHXhSvcd/q
IuHkzheUhkLkNNrSHM2znJPacQLHyV779gWfAy1omkBDfOLC+3T4KB89fzQEUFaCiVZfVE2fKN0r
aPCEOYKi5r3GqisBFaYZ+C25DQuks/X+7Rsw6qzPOjikWuCbbeEjUBXy6O7zO+CUmJZOG9Zf4NTo
pN7Ty1qLPVWPVOZnT2nLpFKTGsNqNvH7Z1Hcws+X40UVIDycns9Pg1PlvinxUPrXrOIG6AqnhRWP
TbaEvpihAuwiMVjRvMmcYiBah7NvNssJShViNmlss/BBHtNDz3dDOFI8cma1YK2Hrlyd7yOSeXdA
dWHC9m3XFJbJrfoJKy4NKBe6AmXkrDPbedBm5DZhj2QGezGMNG4rfCrQ96T2RM2icE3SlAMrMdur
65hkOc6xGqdq0ycz4x8luaIy6U4LwE2s+grKsm8P/6sJF0L3sgMfc1YE3V5N7ZGTRYpItP7cpJ0g
ZwVibY5Ach1MBvCzZP32Jc1q+bVlZ0KtPPVoIJ3Bj3wxx2mUaQQpovmzTAJTYxwzGRRXSJy7hXVt
9zhqwb4qcadrD4uDPStF2BIe1e8aRS+fXKAxahM5jaoia+7U/v6lS1kj2DHzLtPPRUP5811WqaH6
5Bazqy7dfvgNH/blJBckZ4Z86wV4e0XeS+ptgHZslrZ9/2VCzm299/PQTIs8b01m9fbwGqDZr+PL
t8PwhXcbhHTeECB+kR0kuGKVWDW5n2oQsNEupnw5YF5CGZWTbpbP7A4bGt4V/wkp2DAvFwMr5rDm
g8c2xkiUYDjymP59OyMmQx1h9UyiniWcUNKQIAAcKk9NWWuxTBkgQhCURThFgSkTFxXdkbvJcgQP
ZxU+e1GSWKZT5Ezw/ThVOXCtu3Nk7DNdHmq8Jb2rtwfhxXgzBuhbCJt16qGE8Kpj6vvJIKsAyOZY
5WZnjhtaFZihzQ0n57cvZUB1z8ebAOajCktMYFt8pQMwNy01VceL7yKvOV1rREHx2ogEm62JUE8I
euq9l4B0GAW850yV9OdPasJDKOOAYDO4vheaeiZnwZZI51aQ8eZzq8hHa73sWap4F2dtVcxn0Jk4
MO3R6uF4nEE14Vjys/FHt8g0kSxIPqydNbJXfjc1lXnhq59zFSTrSIfDp9LE5FABRdbeT82bzB2y
lnkTTgT+ZjeozBSWf7bQWJHM3ZyeB/teHFPlEBvt4FXQ/Ga/jZ6/PqynoXm6ttHf9dkLX7F6O54A
YHsbfysnEf6VKxTqDy7t0WNQRK1HjT8dDgiSyAuNa1y8a724Plbocd5PENomjBzHmqZpIjbS0lG/
CdKh+xRzfu1vANxO6TaNJveIceaHilbbt6n1enwYFdyOLb2c4D06T81FClb2ih0pNQbE6VTsLNTy
/lzpI0+IISKmAjdG2h6sSb+4t1Zr4HBQLum87aW68diV4OjBJbkKtZowztHdnp54eZ/SwwfB7dIl
yI1eApvITAtvcMovoCZ81O9OwP61s52daFV457I/P7QpFpGbWAUpJYyk788wqUFSNxTjfSZECg7K
trwabwIfUPYooUJZrfoYeH1PWhSPx3wZ8wNtAt2i1EpzebvMMkNxzaumd0hT7YdZThRs0jz/c4wC
CLdRPBa4Y6jmbsXkZUf6aaVU+yxvi976B2/Q9ldXD/0XB2nbT+noo8q5BNVFEfbZHquJ7Df85OfB
mglBW5lg5pMqeC6JwouY1lD+CTscth55X7B/3Lgu9kHZoCccKDv49PaKfr6gny4GbR9AFl7mkks+
z0jQASK1U7J+RBK0AiO02HdOTX0VdbfiavKEMQdJmuoDLUKMMN6+9quZf3pMsDq0bAjiL3Fgo9/L
pvBU9dhhVwpZvETr9FAJ3Cd+s02cvukf2/DpKQHJg89BP4UN+eUhcsH71J3Ayjw6M57f5B9sF5uG
Aw+afGkZ3tZuFd9mPUZCSMb7st2JCa/EM2TVAzQ5BmBfgPWC9ypQ8l1tdeEn9lvsmqkrDsjbk7y4
Q11B9RpQSIEEX/+oRljsNeXZD5Or3T9lzjl14zSOjTxgkbwXFQSNjRVWAdWbgl6cM0sKa0rqR7yc
BloJozo4iW8/2MsAaYH395tc6AUIjyExaQBpEOOCwK77MiVwLDT+vEivj95oBj/NRHommrw8Luvy
UOOV8VlYctmNbkLTowPhf/TQNax3b08B30zmZ28GDR5zqgMMCHAMbZnn888p4or2QRo+JiONA8pp
KGIvEYjwXU+XZEAqE/3BsBogjKE+WtHtaapjQ93qCkr3NGzKMLHer07iHcWqKZypWH6pcHvxt6qw
rjJdh5da6LNaVOKOGmj5vrF4aRiWYH6zXYeFtguGjvE2bKURh+PwfcA+5ocO8uxahFA8CirFxyxp
2vd4epUDTKd+xI8mHT/Zvlt8sOqIDSJYnPkg3GHG/Udlyd1cyjTfph18zQlDM4kIYEILAI5uTiOE
PfGj51vRZZZq70+Hqjbai0WBNdbbg2vG7uXYelQXQjYpcLIvtTlGSsK89zCGguf51xa0//s2wwN5
B6/WvnZmoxT59hVfSKEwq0KOWaBuwSPBmQGu9uJ12m6pKrbO73mbe+8om1kVgtDauqBQiUebzVra
CfQDHlthl/cYoA2XWSbtD9YkxeHtewleTy1STcKnG7lGwOclGFDNld9HSV1/TxYaDJzbm/hLg1z5
tMMfF3499txUOKrG0K59aoW7PA38YwocdkedREq4xBaaPKoJwr+yoZxM6ZcSem316RWGhf2xE2i2
B2OanCfYL3gbKDIuDtiQq0++ENW4UejIbSP4U+2ZxbAc8mKwrmTgGOOIOUQduU/1jV5mtrMchtgh
QeYUYrKTFZcVbV4ySlFNyabsyhpICRaf+4mm570/cTQlF+k/Di5G1mlVCgUbDrgMM5F20Tag6ncj
ZFbTcgVRh/nnQl9pCMoy2cLkaa/mVvZw8TI00beMX+NAAw1ndWZDC/oTk8/srxHZ1B9e5maUehCe
+F3h63X8YaagD0Tu7qAq+aquJ1w6ocUyF98RnLLDjZxl/hWUh6ZryCvjTBU+rr3xSa6tr3rKZ1iE
wdRW/48JizQeabMAuYoa2IsJC1Kqr/o1LL/HVaBHTEd5IcE6puVlVgYDHjuTvMOMcDzoII33rYyX
z2mkppZ5AhXr7Rn7okB3Wj1Yu1FbJnQYJxf3+epZq3GeGpif35PQDj52gdPfIvNh7UIKuxfsi+P1
WOIu33p1dV4uwkGCNGQjC8thucmQ7wCQXM8TBomj+AFyvvM3Eezbj7+5y1cpQxiAd4UU44KZ5lD5
YsiQQtGV7LzxO1XvLvlEZuH3OGl7ejPCor52g6mgp9SvQbSLlN/8SGG2FZsVU+j5DL3y/t6XZXJp
h3PxyUVblw4JuwAcPVUy3EkebvFbRYvidNf/5lnc6RaO1cMjFKtd1nNI+TY8Y02IwBQd/m+ixfFh
fsiyf/JX/mZa+N4fGIGAPSYjJTMNmJR/k7MC2xiPsGo47Pt8BBrET3aW6/5BbsFWANwTXVP8A/+X
auFEf0AAAFEMTjukvi7/NQG+57ORxEEgoykNCBZtOsSRTDb9S2mDkke55nTPP/Z926KLs1a9BqLE
fW7XEtmM1kNjJs1K9a0NUelI08K6dSViuLWHKBi+lRGuGP2CHrzN+XNnBc52gPOz95cJbVTb5nsC
C2X5DWIm2U2uwP1vrBZdgiZdisNIerVvAc5euhbJOiYUM+yLQp81ri5u11ysR5mE6Jg41vjdOCOB
9fJm7721ZOn7pS6zEk78MD8AHdMPgOTwEkUMPXS2KawOzCIKtR7C0oYHqa326+im+QNFcH1jFZhg
I4KhP2u1KiSM/oe7c+lOG+nW8F/J+uawdEXS4HwDMDZ2fIndSZyMWNgmSCDQHQn9+vOUJNJIjt19
UhloHXUPcnEKVbFrX9/9bmKGiX4o0+U+XqljLYRnY0U6/X7lju7pPfWgofET7UumF+XmH3y4Kkb4
28+ovoLRyGYUIrkHSHBs0Q1z8hVsSZisB/Nk9FcZ684lWA5zSoc/LdzA8LjIusaY6LGnbZ1PmB7t
ekcbjDcOR3ZgMo8COuvSxbARFgWXTpntb8q56d5q9C6/YAcHj+BAkgdXWF6YUtc3mZlCRWO7qf/V
95nCunLjELoBPbiz7fgL/CnmDA7fa2uVa581V7uwmKK8jkbR08kl+VTv7pS51+lknhhULnLkVG9s
BUJcikXtTYekR1ZzhXGzRrCdf1fFt78Cu/6NggLcLGTnwWTp8SUZznRqMJlBo9WO3tlEX5c34GaV
p3CjcgyOmRd3KypwVzkD1v+aH/hVhEpdApBRP64GWn7nwrB4ra+i4pNpz7+SCtAuHM/zv1Ky3E9G
tF/PvF3O3NNBPLjY7PXR2SFgGnWpbJFpHbrwj0qpv+xG2XUOTe+MPiBzdrBj7IYxp1WogBq5MHNt
qoSOCw3ydz90KB8aQf7MRC8GPDBQ4TkEV3oJ8IlBXSk8FXN42Wjnz84B+RYPXMrNrbWnT86Hm2e2
0V+YLrmO8bHjEWz56xL8nLHaMqnALrIzz6OuFFhr54JxfQROXmafWTvYI6i0jkgr7Lz1zdbVo2vg
EdrjId2FS9uPtvT95DH0Aww4iAhRLJVCZJLMnCL0PpKCVm7mgqzC3qn7G5qs2ZymZxBCRG65ZhKg
u2Zkt7HSHuhYKO6SVOVAAaadk0wqZ6AauZuDTQmJZ548Gm4SPTlEadcGFf6JsiqKf0iQmm2dRYrH
Jn8m8pWChpTAW2/LDo2M8/lqbw0e3FQp71OHDM6A2txXPEGAulbmTEjmIztxUD7nml1OkjQJmcud
H9yXNUPSbsORNr9ixkH0aDEk9ww2FeUissNvsGVtzqJstP2yjVhls4f9gTH0TMX1+e6vgzldZEq6
KqeJuSqmUBdpD4USMzCcxI3DzKTB4Qa6LeBhwPvOQe5oQqEGm6vYDFN1aqYDbeopWcSaxb64jTdB
eV+JbbiOKN3TjnkTR6Z6rYbBnH5vW/lmD7YJ0a+aPEIBGd16iUfzNdMa8Kt1Bno8MbT0IgogAZ8A
JWcGMziw0YVxKBkYvLFd+85WwF5P37+6nWYvcfx0wNq4WRS6TRLI4mqf6Ks8UpPBqoznD1ocjqCG
hv9zfIijwV/r0mEH6loDihslg8/rg4enbhahIBWPd25xYZMoO4DCKzgZzY/mVzZ0U4vNfhTTQhvl
TK0K1Xj+PTboox8TDKmXkZcN/iGy+dUGDGFe8Zyxy9TR2hvYlZuEGZkr68EflekUj7+4jcLV6jwC
FB7DYYyeoWEZfQHhtjfeueZgOqIstIAuwPyo5qP5D+6ejmI+BAu9sNTrEcCtKzB5GcwcDLf+DLES
SRiXceh27Ye9zUndzm5Vh0//JbVo4lJBtt5593zLOK7SyM2HIDNNyAKTZP4DaZ7bM6ASPkVWr7xZ
F0lx51v73UUKLRmjNnc7BhiE3v4q2NreJHe0+NI38/gysKLBZ/BUzoWTGynQsyjb3ZV2QglaY//5
FjDmOE3y5Ac4FVjHHM94SuZ5dqmUJcPFNxGUF5mRb3YX1t6KJ+HaLJktG6OGsmz+qNHvNxvYA/uK
OpcGRNQanfuJvjoPfbf4zugx5hXl+/mld3DjabmzdvYk1bRiSdISfaVtjcF+koSaOi31kM6aYAP4
EQYqABTRWN+E4aVv7OffdxZXHZ8ASg9x9Wg4Xr3EzMXYT8GW8Hrw5FyVRaw90MxDhLJd63vmwUTu
i8JwkXNmSM+/I3n7peFvhQYRR7O25leZtytvDEWQ4xpbNF/oxcr4QCIMDJJWwscfjbxv1nb9zFAz
SK5WbgFZvpZMYkj+JgPD167pOklgBfSLW0JKbMn7txAnESn9221AEmhkw2eAjt6s3MGO24CuBhdF
6eCBmmhqTQ4KF2xc6WaaUKMLhriQK4FliklVcN+d44qFi5GWlvclM9g309U2uXTJxdGQv/avIs9P
ciZqKR6ELIO1t2Wg6u48jTbiukJE/nQg+fBFNKw9abmxX2aeZQzOaGncWmeJa8P4Q1bGv9nTzDEl
jj4gB8YOXhdf9+f+ua9CljdmRlg2s1eD4uxQhtZlYWy/MFSR6SuQxB38yUADrhiNBvdkWQ/5WZIp
2QvwbVQkc1VII0TBrFBL5oBxa2eW7wmXU3yvYe6lj0mxmZmDzf5wVsBLBTPa4VENGX+uMwppzPu4
YMPWXAg4TxDWtZYwGdi2rWdyMLA1gU++CtS1MisdAI3jEXjDizICPHyjFXPDmYTZxv2KHfC+JoM1
AxxKal024f92/cgwaQdMFD2pqxn0GUox2epog3ECvutlAMvCw2CfCwcH/psrBTL+iwFNRWcxE3Mh
+XGzdJoW7lZhuxtUnk+LgUIbUsyv5yn9NeODq5XziQ0u1mDkpbr7vAK1fDlXDKxOqa71J5dWr8Nk
pY7CzcdBmgr3xzncQzQTDKblKlKetn6AXk2jrX12QLMrk8GuVK9XZs6oewTBJpUCDxiAIBc2RVXX
v6nwBzIBUMnKe8DfoKtVuIgfYnzLWSr4QMYJHSQ/4De0wWmVA1ijGLYN/HGuChr4Mp8a+71Du8aI
piKG8FjjPIZsbwxRox7AYxMzicvcDMZmOFfOGHPn/7Cs/CENIkHmj9s6H+fg0+mk3mxvLaalf9K2
Vj7BGDBLPGHKxX11kf7fRLbNRgQtyLRiBbnPlvHhYZmQZ02OYyXF31ZDMj4Hv/dD7y/U8JHUsfJz
kO1S8QbQPu1OA19N4DVakXL1StX7vreCD+QozV4Iw5mpaQp0B9XD/3zwgx1VgerPBw6E9OC7oN0w
oFDiqWPyk7N5a/fvb6w+xvd/pvXqbycKFAVT/G9231niZPfa0KLji0icQFA8LHh6CPZoSNSE9iO1
VT+nkv6eCLy/wT93CPTHYIXkDkGMHsATgCLs5yZPD4FhrfBDAOOD/LB6cJD4wB5JAp23mqwoQMFj
OyNyjLUg0LnSFgXLGpK4sR2L7s7qIUTq1ylACFG/U+3a/pTO19rgzftgqENTFHOBTNTH0D0E7ote
zevtnwyAjyIskroJyADxLak+bHL1kDls3QSD2cSgHRW1FgGn1r49ugmqY9TfzO/LgG4Mq+I6Ne56
l5zq6SGoEFyhM0Emwq4gnlr/9OgQdIJM2Zug20PsAvwqR1Ho3ARbGY6AwCItjajU+qdHp8D4qfqb
kRIFVD5gdrgijjrvVBQciIt0WGhISVSSoPRQK4xEEVlOK1jQMwFXs9EN9dO5EIqCgRRpsaNa6Jtl
0BRYi2RPQRtSHSE4I4dcPZ0LAVUVfCv4Snathft0E+iLQJNLCQF+MqVDAEeN9XcoD51eBTxFgNrg
QagfVU/vTAM5C95Z7hCsoWYaOElq4y53ZIB2DbSiJYrjzVXo202gbP6K+vGNkOltJ0kTZI2U797Q
ikA4hjQkUGIhYVQ9fTsFsCViLI6cLNhDoNLUS3GIf6UPHHuog5TAeDS2o3dqgalg3Trz/1UU8BKw
j6YpBvf96hBURcxuswAK9s49gLMK+JGsCAChha0U7sGWMiRWEhgZBzh9fQF6pwx1yr/SfgHRAB4B
dGpHm9A+BdshWAJPYNIJWD29kwFaK0RpXEoINHtIMhyqWb1rEXEObdjKIH7r6fYpSElvn2gJGjN6
4Yw6GOpmkGheGQI4Ik4QIANOuk9+EUpL9hLoGnESGQHR5Vg9HZfA1nGeQYjBKdpTKVAp7Uk7xwbG
DoCfdvR7CD9PvUNVRVegB8B29i9EUukuk1QCBgqfnBGTPptkMQfa2r+CY8gUD7p+emcKQFBKZwtE
4ojv3sATqA1e5/vHFPAxTCFlLmj99E0X0MAreIelTIHIHuL76yD167veSZ9RUoBCEZfxmGTt3V0Q
sH7pJKI2BEFIz+axcNK5C45OxYVyigrPcvX0r7Ai+hMlZUEnBqJ9BbBl9yqYBMrEDKRU+uobmnQm
Sm7fYD4ATUr81/n24foGwwPRLy5B9fTvDjh4bJLb15lnINhSmf5T77LjGzoqxRZBI2E3+rJ3VgHo
sGi/kNKH4g6odJYA069velcWyDETPoMBbqLHHsoC5U/JU2B8OT2nWP+TRMCpbzByhtCq005BW2n1
9E4WICVXZBUCfjI9s4JCobkQnRuBh0A9BY4Q+pv6aRV4N2nbKPIlwiyYnd1bo6FFd4ZDo2N9PLUC
6lGsRNuhKltTwihAY4OXSKW2erqVNQoJtBgQSjWqp0f7h6pbTESX0ofs3xY9VGSM6v2/dg0oLpBj
F5l28fTOM+LbEbB6uVPQh3DIYBiPNfauVRA1eNAYVXOCUAW16umVLMAyJXsKI6xC1drc5AU6eQPH
GNJeq5Of6uH2seqS20cRwthE2RQSkOphwVOjKCqrFtwYRIz9vQpisJTUVaCoBiEHhRKuVfV0FAK0
ZlhFk5Ki6Fnh6V0KjRTiqH6p36+yG9STdIDlAmZWPV2FYA5xDADoHQEZPVSLUAHJygKVEnpLrJ+y
0DGOFikU+KfogGiSC/07BTocpJ1loATgKVCNTVWtIws2biQodEbG/B1YcQX7ZByMqjtITi8gC9Dx
kkSpL0QXi+cQWJFTZ1Je40jVmasenQKNUvJALBVYiSCkokxTPV0TifZEZxBBNuDU2j/t0SnQLCOv
HXW0I62JFGtrG9EJHeBVpNrOGTU42D5tX2CLJdUiOVV6kakiNn6AgHieOgrAbkzR0SkAedXTy8hJ
Vi3qCAGUqlTamqvQVYsCvEuJCWxifQq9Mw4wvWnS7pIJGp27Tk613mVHFsAgiXllJsR5tcLonetM
Ikirv5rfd5eE0wgOjQipsQ4d17nCp1rkFrVR/6TAhKBXViMAR0TbwQn5RhahUogihd/EFvUH/iu9
+C9+6GcDzAQKgpeq9cVbJr/qkHnrB46tEa//vun7uHz5n/+IzpbWD4pOmPqzl1VPjvj9f1sYrcoL
OvnLo1dUfU7zz5sNvv7o1mcdd3X8w5m3jBfxswuvOH0zh+Y161nBjP18WmwXp1056Cj0099v8ors
4qdz9A8L/3qe6M/t/+a6sQchTfuFK9S49AvHG4b0LJLj1sXXWIOQZVeeLHzvRxDvvNZb14BG6bUD
P4gXL8HpW9fIMPmVof15Tr3nLG0tXrVpyC5+tvShQYmXpyvXvUDSKzecLB+CHx+YlJxtn9rHXgPH
ZD/lnFP3XlrfZ4NGkl35YhnEq/Yr4yMKoIvsym8Tz0heycuXhdsSwAaTIvvCl77v7QKvfSNruIP0
0rsXb9HRIjXMWnrlIG+LRV2Tl13242vdVKNgpRdmgex5czjKV6X26gq67NLXQQa/RPeY6/qs7No3
C2/X0h6kW0WtT37d+OAvdi/HlSpjXpeO5JdOksWzmyXLNG3JdNPfIL2+9wxX+qLdYVvXPeSXxhYk
QdqSbI2aEs6r/NpJ4vF/GHrHxapDr6uWf2L1IIu7S/+RFw92aUe4tRqMJvvSt8unuDuNvUE4yS+9
X7TtFlk/kQmXXzj/MFtsw8T12ma9KTr9ifWvlnGybGkqEtiibfJPLH6zLLznlhlrALZ/YvHvQbw5
vmYl3XXiXXppiKXcD5NFHGAp25eTSq16/MS6Db8VbZxEce958bfVB5wtNt27T5PiH3BJ7lyvfeJ1
Dlr2WO42Ph5JO6qB2lnQPkkvHS9XXRKDKksou/Cn5W4Hacl+0QkTmuZw2eUf3OBl+eEyeWXb6iSf
7PJ/BdkbgiiQB3/ALtcf8FoQG2CD7Pt/5vSX8JW3XIom6SW/dtGOKpvsuuy6X9KFexRooVOa7JTs
sl+X8RbL1lq5hhRKr+wR2XTEuwGqyS79uMDuMI65fTUpNIl8lfTiyyT98PVXL193akuv7yXPAeMj
W55b0+IjvfYhgKh0dTyESk7qJsL3V/5Vpulnoe51/unICPKrf9ZOromfePaXi/i//wsAAP//</cx:binary>
              </cx:geoCache>
            </cx:geography>
          </cx:layoutPr>
          <cx:valueColors>
            <cx:minColor>
              <a:srgbClr val="6F1B4B"/>
            </cx:minColor>
            <cx:midColor>
              <a:srgbClr val="002060"/>
            </cx:midColor>
            <cx:maxColor>
              <a:schemeClr val="accent5">
                <a:lumMod val="50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sz="1050" b="1">
              <a:solidFill>
                <a:schemeClr val="bg1"/>
              </a:solidFill>
            </a:defRPr>
          </a:pPr>
          <a:endParaRPr lang="en-US" sz="1050" b="1"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5.xml"/><Relationship Id="rId18" Type="http://schemas.openxmlformats.org/officeDocument/2006/relationships/image" Target="../media/image9.emf"/><Relationship Id="rId3" Type="http://schemas.openxmlformats.org/officeDocument/2006/relationships/image" Target="../media/image3.emf"/><Relationship Id="rId7" Type="http://schemas.openxmlformats.org/officeDocument/2006/relationships/chart" Target="../charts/chart11.xml"/><Relationship Id="rId12" Type="http://schemas.microsoft.com/office/2014/relationships/chartEx" Target="../charts/chartEx3.xml"/><Relationship Id="rId17" Type="http://schemas.openxmlformats.org/officeDocument/2006/relationships/image" Target="../media/image8.emf"/><Relationship Id="rId2" Type="http://schemas.openxmlformats.org/officeDocument/2006/relationships/image" Target="../media/image2.emf"/><Relationship Id="rId16" Type="http://schemas.openxmlformats.org/officeDocument/2006/relationships/image" Target="../media/image7.emf"/><Relationship Id="rId20" Type="http://schemas.openxmlformats.org/officeDocument/2006/relationships/image" Target="../media/image11.emf"/><Relationship Id="rId1" Type="http://schemas.openxmlformats.org/officeDocument/2006/relationships/chart" Target="../charts/chart9.xml"/><Relationship Id="rId6" Type="http://schemas.openxmlformats.org/officeDocument/2006/relationships/image" Target="../media/image5.emf"/><Relationship Id="rId11" Type="http://schemas.openxmlformats.org/officeDocument/2006/relationships/chart" Target="../charts/chart14.xml"/><Relationship Id="rId5" Type="http://schemas.openxmlformats.org/officeDocument/2006/relationships/chart" Target="../charts/chart10.xml"/><Relationship Id="rId15" Type="http://schemas.openxmlformats.org/officeDocument/2006/relationships/chart" Target="../charts/chart16.xml"/><Relationship Id="rId10" Type="http://schemas.openxmlformats.org/officeDocument/2006/relationships/chart" Target="../charts/chart13.xml"/><Relationship Id="rId19" Type="http://schemas.openxmlformats.org/officeDocument/2006/relationships/image" Target="../media/image10.emf"/><Relationship Id="rId4" Type="http://schemas.openxmlformats.org/officeDocument/2006/relationships/image" Target="../media/image4.emf"/><Relationship Id="rId9" Type="http://schemas.openxmlformats.org/officeDocument/2006/relationships/image" Target="../media/image6.emf"/><Relationship Id="rId14"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4</xdr:col>
      <xdr:colOff>7620</xdr:colOff>
      <xdr:row>7</xdr:row>
      <xdr:rowOff>45720</xdr:rowOff>
    </xdr:from>
    <xdr:to>
      <xdr:col>12</xdr:col>
      <xdr:colOff>480060</xdr:colOff>
      <xdr:row>22</xdr:row>
      <xdr:rowOff>45720</xdr:rowOff>
    </xdr:to>
    <xdr:graphicFrame macro="">
      <xdr:nvGraphicFramePr>
        <xdr:cNvPr id="2" name="Chart 1">
          <a:extLst>
            <a:ext uri="{FF2B5EF4-FFF2-40B4-BE49-F238E27FC236}">
              <a16:creationId xmlns:a16="http://schemas.microsoft.com/office/drawing/2014/main" id="{B3ACD970-2BD7-33B3-339B-2C7F57BC58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121920</xdr:colOff>
      <xdr:row>7</xdr:row>
      <xdr:rowOff>80010</xdr:rowOff>
    </xdr:from>
    <xdr:to>
      <xdr:col>13</xdr:col>
      <xdr:colOff>426720</xdr:colOff>
      <xdr:row>22</xdr:row>
      <xdr:rowOff>80010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FDE8D9D2-AD38-64F0-A87A-5DD5B9EB1A4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92980" y="136017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7</xdr:col>
      <xdr:colOff>541020</xdr:colOff>
      <xdr:row>5</xdr:row>
      <xdr:rowOff>76200</xdr:rowOff>
    </xdr:from>
    <xdr:to>
      <xdr:col>10</xdr:col>
      <xdr:colOff>541020</xdr:colOff>
      <xdr:row>18</xdr:row>
      <xdr:rowOff>165735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FD556D7B-2A9A-3D2A-9E73-B6E946CC3B0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821680" y="9906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411480</xdr:colOff>
      <xdr:row>8</xdr:row>
      <xdr:rowOff>7620</xdr:rowOff>
    </xdr:from>
    <xdr:to>
      <xdr:col>11</xdr:col>
      <xdr:colOff>411480</xdr:colOff>
      <xdr:row>21</xdr:row>
      <xdr:rowOff>97155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581916A6-7E86-0538-7D5A-5C0D501354B7}"/>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6301740" y="14706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281940</xdr:colOff>
      <xdr:row>10</xdr:row>
      <xdr:rowOff>121920</xdr:rowOff>
    </xdr:from>
    <xdr:to>
      <xdr:col>12</xdr:col>
      <xdr:colOff>281940</xdr:colOff>
      <xdr:row>24</xdr:row>
      <xdr:rowOff>28575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401AFF2E-C4ED-E984-CC5E-3D791206D24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781800" y="19507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53340</xdr:colOff>
      <xdr:row>7</xdr:row>
      <xdr:rowOff>45720</xdr:rowOff>
    </xdr:from>
    <xdr:to>
      <xdr:col>11</xdr:col>
      <xdr:colOff>358140</xdr:colOff>
      <xdr:row>22</xdr:row>
      <xdr:rowOff>45720</xdr:rowOff>
    </xdr:to>
    <xdr:graphicFrame macro="">
      <xdr:nvGraphicFramePr>
        <xdr:cNvPr id="2" name="Chart 1">
          <a:extLst>
            <a:ext uri="{FF2B5EF4-FFF2-40B4-BE49-F238E27FC236}">
              <a16:creationId xmlns:a16="http://schemas.microsoft.com/office/drawing/2014/main" id="{3908F61D-6D0A-0A8F-52BE-3FB82B7626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15240</xdr:colOff>
      <xdr:row>9</xdr:row>
      <xdr:rowOff>34290</xdr:rowOff>
    </xdr:from>
    <xdr:to>
      <xdr:col>11</xdr:col>
      <xdr:colOff>320040</xdr:colOff>
      <xdr:row>24</xdr:row>
      <xdr:rowOff>34290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7C6A672F-43EF-2012-0455-E13664B015C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857500" y="168021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7</xdr:col>
      <xdr:colOff>129540</xdr:colOff>
      <xdr:row>7</xdr:row>
      <xdr:rowOff>41910</xdr:rowOff>
    </xdr:from>
    <xdr:to>
      <xdr:col>14</xdr:col>
      <xdr:colOff>434340</xdr:colOff>
      <xdr:row>22</xdr:row>
      <xdr:rowOff>41910</xdr:rowOff>
    </xdr:to>
    <xdr:graphicFrame macro="">
      <xdr:nvGraphicFramePr>
        <xdr:cNvPr id="2" name="Chart 1">
          <a:extLst>
            <a:ext uri="{FF2B5EF4-FFF2-40B4-BE49-F238E27FC236}">
              <a16:creationId xmlns:a16="http://schemas.microsoft.com/office/drawing/2014/main" id="{4AE0EB49-2EDD-464F-FA24-701D7DD498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190500</xdr:colOff>
      <xdr:row>18</xdr:row>
      <xdr:rowOff>7620</xdr:rowOff>
    </xdr:from>
    <xdr:to>
      <xdr:col>1</xdr:col>
      <xdr:colOff>762000</xdr:colOff>
      <xdr:row>20</xdr:row>
      <xdr:rowOff>152400</xdr:rowOff>
    </xdr:to>
    <xdr:graphicFrame macro="">
      <xdr:nvGraphicFramePr>
        <xdr:cNvPr id="2" name="Chart 1">
          <a:extLst>
            <a:ext uri="{FF2B5EF4-FFF2-40B4-BE49-F238E27FC236}">
              <a16:creationId xmlns:a16="http://schemas.microsoft.com/office/drawing/2014/main" id="{FAC3E888-1F00-236C-84BE-6DDFDA3D87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198120</xdr:colOff>
      <xdr:row>18</xdr:row>
      <xdr:rowOff>15240</xdr:rowOff>
    </xdr:from>
    <xdr:to>
      <xdr:col>5</xdr:col>
      <xdr:colOff>655320</xdr:colOff>
      <xdr:row>20</xdr:row>
      <xdr:rowOff>121920</xdr:rowOff>
    </xdr:to>
    <xdr:graphicFrame macro="">
      <xdr:nvGraphicFramePr>
        <xdr:cNvPr id="3" name="Chart 2">
          <a:extLst>
            <a:ext uri="{FF2B5EF4-FFF2-40B4-BE49-F238E27FC236}">
              <a16:creationId xmlns:a16="http://schemas.microsoft.com/office/drawing/2014/main" id="{AE626EC2-19BE-B84F-08E6-13203FF8EE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251460</xdr:colOff>
      <xdr:row>18</xdr:row>
      <xdr:rowOff>83820</xdr:rowOff>
    </xdr:from>
    <xdr:to>
      <xdr:col>8</xdr:col>
      <xdr:colOff>701040</xdr:colOff>
      <xdr:row>20</xdr:row>
      <xdr:rowOff>160020</xdr:rowOff>
    </xdr:to>
    <xdr:graphicFrame macro="">
      <xdr:nvGraphicFramePr>
        <xdr:cNvPr id="4" name="Chart 3">
          <a:extLst>
            <a:ext uri="{FF2B5EF4-FFF2-40B4-BE49-F238E27FC236}">
              <a16:creationId xmlns:a16="http://schemas.microsoft.com/office/drawing/2014/main" id="{EB497755-1BF6-54E1-7207-52AAACD42E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236220</xdr:colOff>
      <xdr:row>18</xdr:row>
      <xdr:rowOff>7620</xdr:rowOff>
    </xdr:from>
    <xdr:to>
      <xdr:col>11</xdr:col>
      <xdr:colOff>807720</xdr:colOff>
      <xdr:row>21</xdr:row>
      <xdr:rowOff>57150</xdr:rowOff>
    </xdr:to>
    <xdr:graphicFrame macro="">
      <xdr:nvGraphicFramePr>
        <xdr:cNvPr id="5" name="Chart 4">
          <a:extLst>
            <a:ext uri="{FF2B5EF4-FFF2-40B4-BE49-F238E27FC236}">
              <a16:creationId xmlns:a16="http://schemas.microsoft.com/office/drawing/2014/main" id="{116D48D2-B511-ECED-7B06-FE5D8705A8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121920</xdr:colOff>
      <xdr:row>17</xdr:row>
      <xdr:rowOff>179070</xdr:rowOff>
    </xdr:from>
    <xdr:to>
      <xdr:col>14</xdr:col>
      <xdr:colOff>1036320</xdr:colOff>
      <xdr:row>21</xdr:row>
      <xdr:rowOff>7620</xdr:rowOff>
    </xdr:to>
    <xdr:graphicFrame macro="">
      <xdr:nvGraphicFramePr>
        <xdr:cNvPr id="6" name="Chart 5">
          <a:extLst>
            <a:ext uri="{FF2B5EF4-FFF2-40B4-BE49-F238E27FC236}">
              <a16:creationId xmlns:a16="http://schemas.microsoft.com/office/drawing/2014/main" id="{A49D5CAE-16B2-B139-07A1-9BC5906B2F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7</xdr:col>
      <xdr:colOff>106680</xdr:colOff>
      <xdr:row>12</xdr:row>
      <xdr:rowOff>41910</xdr:rowOff>
    </xdr:from>
    <xdr:ext cx="65" cy="172227"/>
    <xdr:sp macro="" textlink="">
      <xdr:nvSpPr>
        <xdr:cNvPr id="2" name="TextBox 1">
          <a:extLst>
            <a:ext uri="{FF2B5EF4-FFF2-40B4-BE49-F238E27FC236}">
              <a16:creationId xmlns:a16="http://schemas.microsoft.com/office/drawing/2014/main" id="{672A9B73-D2ED-4721-89AE-B4E7D98D5EFC}"/>
            </a:ext>
          </a:extLst>
        </xdr:cNvPr>
        <xdr:cNvSpPr txBox="1"/>
      </xdr:nvSpPr>
      <xdr:spPr>
        <a:xfrm>
          <a:off x="6629400" y="223647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drawings/drawing8.xml><?xml version="1.0" encoding="utf-8"?>
<xdr:wsDr xmlns:xdr="http://schemas.openxmlformats.org/drawingml/2006/spreadsheetDrawing" xmlns:a="http://schemas.openxmlformats.org/drawingml/2006/main">
  <xdr:twoCellAnchor>
    <xdr:from>
      <xdr:col>0</xdr:col>
      <xdr:colOff>99060</xdr:colOff>
      <xdr:row>0</xdr:row>
      <xdr:rowOff>45720</xdr:rowOff>
    </xdr:from>
    <xdr:to>
      <xdr:col>23</xdr:col>
      <xdr:colOff>289560</xdr:colOff>
      <xdr:row>2</xdr:row>
      <xdr:rowOff>99060</xdr:rowOff>
    </xdr:to>
    <xdr:sp macro="" textlink="">
      <xdr:nvSpPr>
        <xdr:cNvPr id="3" name="Rectangle: Rounded Corners 2">
          <a:extLst>
            <a:ext uri="{FF2B5EF4-FFF2-40B4-BE49-F238E27FC236}">
              <a16:creationId xmlns:a16="http://schemas.microsoft.com/office/drawing/2014/main" id="{1A7EE75A-51F2-1EA6-ED3D-50A5D57E83D8}"/>
            </a:ext>
          </a:extLst>
        </xdr:cNvPr>
        <xdr:cNvSpPr/>
      </xdr:nvSpPr>
      <xdr:spPr>
        <a:xfrm flipH="1">
          <a:off x="99060" y="45720"/>
          <a:ext cx="14211300" cy="419100"/>
        </a:xfrm>
        <a:prstGeom prst="roundRect">
          <a:avLst/>
        </a:prstGeom>
        <a:gradFill>
          <a:gsLst>
            <a:gs pos="0">
              <a:srgbClr val="FFFF00"/>
            </a:gs>
            <a:gs pos="74000">
              <a:srgbClr val="FF0000"/>
            </a:gs>
            <a:gs pos="83000">
              <a:srgbClr val="FF0000"/>
            </a:gs>
            <a:gs pos="100000">
              <a:schemeClr val="tx2"/>
            </a:gs>
          </a:gsLst>
          <a:lin ang="5400000" scaled="1"/>
        </a:gradFill>
        <a:ln>
          <a:noFill/>
        </a:ln>
        <a:effectLst>
          <a:glow rad="63500">
            <a:srgbClr val="FFFF00">
              <a:alpha val="40000"/>
            </a:srgbClr>
          </a:glow>
          <a:outerShdw blurRad="622300" dist="571500" dir="8820000" sx="95000" sy="95000" algn="ctr" rotWithShape="0">
            <a:srgbClr val="00B0F0">
              <a:alpha val="79000"/>
            </a:srgbClr>
          </a:outerShdw>
          <a:reflection blurRad="965200" stA="41000" endPos="59000" dist="355600" dir="5400000" sy="-100000" algn="bl" rotWithShape="0"/>
          <a:softEdge rad="63500"/>
        </a:effectLst>
        <a:scene3d>
          <a:camera prst="orthographicFront"/>
          <a:lightRig rig="twoPt" dir="t"/>
        </a:scene3d>
        <a:sp3d prstMaterial="dkEdge">
          <a:bevelT w="101600" prst="riblet"/>
          <a:bevelB w="139700" h="139700" prst="divo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sp3d extrusionH="57150" prstMaterial="dkEdge">
            <a:bevelB w="38100" h="38100" prst="angle"/>
            <a:extrusionClr>
              <a:schemeClr val="tx1"/>
            </a:extrusionClr>
          </a:sp3d>
        </a:bodyPr>
        <a:lstStyle/>
        <a:p>
          <a:pPr algn="ctr"/>
          <a:r>
            <a:rPr lang="en-IN" sz="2000">
              <a:solidFill>
                <a:schemeClr val="lt1"/>
              </a:solidFill>
              <a:effectLst>
                <a:glow rad="139700">
                  <a:srgbClr val="00B0F0">
                    <a:alpha val="40000"/>
                  </a:srgbClr>
                </a:glow>
                <a:innerShdw blurRad="63500" dist="50800" dir="13500000">
                  <a:schemeClr val="tx1">
                    <a:alpha val="17000"/>
                  </a:schemeClr>
                </a:innerShdw>
                <a:reflection blurRad="6350" stA="50000" endA="300" endPos="50000" dist="29997" dir="5400000" sy="-100000" algn="bl" rotWithShape="0"/>
              </a:effectLst>
              <a:latin typeface="Arial Black" panose="020B0A04020102020204" pitchFamily="34" charset="0"/>
            </a:rPr>
            <a:t>ECOMMERCE SALES ANALYSIS DASHBOARD</a:t>
          </a:r>
        </a:p>
      </xdr:txBody>
    </xdr:sp>
    <xdr:clientData/>
  </xdr:twoCellAnchor>
  <xdr:twoCellAnchor>
    <xdr:from>
      <xdr:col>0</xdr:col>
      <xdr:colOff>464820</xdr:colOff>
      <xdr:row>5</xdr:row>
      <xdr:rowOff>99060</xdr:rowOff>
    </xdr:from>
    <xdr:to>
      <xdr:col>3</xdr:col>
      <xdr:colOff>15240</xdr:colOff>
      <xdr:row>7</xdr:row>
      <xdr:rowOff>60960</xdr:rowOff>
    </xdr:to>
    <xdr:sp macro="" textlink="">
      <xdr:nvSpPr>
        <xdr:cNvPr id="5" name="Rectangle: Rounded Corners 4">
          <a:extLst>
            <a:ext uri="{FF2B5EF4-FFF2-40B4-BE49-F238E27FC236}">
              <a16:creationId xmlns:a16="http://schemas.microsoft.com/office/drawing/2014/main" id="{921E8DA4-62DB-45DA-28A8-731F29B40921}"/>
            </a:ext>
          </a:extLst>
        </xdr:cNvPr>
        <xdr:cNvSpPr/>
      </xdr:nvSpPr>
      <xdr:spPr>
        <a:xfrm>
          <a:off x="464820" y="1013460"/>
          <a:ext cx="1379220" cy="32766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441960</xdr:colOff>
      <xdr:row>5</xdr:row>
      <xdr:rowOff>38100</xdr:rowOff>
    </xdr:from>
    <xdr:to>
      <xdr:col>4</xdr:col>
      <xdr:colOff>289560</xdr:colOff>
      <xdr:row>13</xdr:row>
      <xdr:rowOff>106680</xdr:rowOff>
    </xdr:to>
    <xdr:sp macro="" textlink="">
      <xdr:nvSpPr>
        <xdr:cNvPr id="8" name="Rectangle: Rounded Corners 7">
          <a:extLst>
            <a:ext uri="{FF2B5EF4-FFF2-40B4-BE49-F238E27FC236}">
              <a16:creationId xmlns:a16="http://schemas.microsoft.com/office/drawing/2014/main" id="{AA32D031-50A6-7663-51B5-F803CE10D425}"/>
            </a:ext>
          </a:extLst>
        </xdr:cNvPr>
        <xdr:cNvSpPr/>
      </xdr:nvSpPr>
      <xdr:spPr>
        <a:xfrm>
          <a:off x="441960" y="952500"/>
          <a:ext cx="2286000" cy="1531620"/>
        </a:xfrm>
        <a:prstGeom prst="roundRect">
          <a:avLst/>
        </a:prstGeom>
        <a:gradFill>
          <a:gsLst>
            <a:gs pos="39000">
              <a:srgbClr val="002060"/>
            </a:gs>
            <a:gs pos="87000">
              <a:schemeClr val="bg2"/>
            </a:gs>
            <a:gs pos="70000">
              <a:schemeClr val="bg2"/>
            </a:gs>
          </a:gsLst>
          <a:lin ang="5400000" scaled="1"/>
        </a:gradFill>
        <a:scene3d>
          <a:camera prst="orthographicFront"/>
          <a:lightRig rig="threePt" dir="t"/>
        </a:scene3d>
        <a:sp3d>
          <a:bevelT/>
          <a:bevelB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472440</xdr:colOff>
      <xdr:row>3</xdr:row>
      <xdr:rowOff>30480</xdr:rowOff>
    </xdr:from>
    <xdr:to>
      <xdr:col>4</xdr:col>
      <xdr:colOff>293764</xdr:colOff>
      <xdr:row>13</xdr:row>
      <xdr:rowOff>83820</xdr:rowOff>
    </xdr:to>
    <xdr:grpSp>
      <xdr:nvGrpSpPr>
        <xdr:cNvPr id="52" name="Group 51">
          <a:extLst>
            <a:ext uri="{FF2B5EF4-FFF2-40B4-BE49-F238E27FC236}">
              <a16:creationId xmlns:a16="http://schemas.microsoft.com/office/drawing/2014/main" id="{62EF5078-39C0-1CD9-E2FD-EBA93C1E187A}"/>
            </a:ext>
          </a:extLst>
        </xdr:cNvPr>
        <xdr:cNvGrpSpPr/>
      </xdr:nvGrpSpPr>
      <xdr:grpSpPr>
        <a:xfrm>
          <a:off x="472440" y="579120"/>
          <a:ext cx="2259724" cy="1882140"/>
          <a:chOff x="83820" y="525780"/>
          <a:chExt cx="2259724" cy="1882140"/>
        </a:xfrm>
      </xdr:grpSpPr>
      <xdr:sp macro="" textlink="">
        <xdr:nvSpPr>
          <xdr:cNvPr id="4" name="Rectangle: Rounded Corners 3">
            <a:extLst>
              <a:ext uri="{FF2B5EF4-FFF2-40B4-BE49-F238E27FC236}">
                <a16:creationId xmlns:a16="http://schemas.microsoft.com/office/drawing/2014/main" id="{28E6F83F-089A-03BD-A25B-1F805B73D3D9}"/>
              </a:ext>
            </a:extLst>
          </xdr:cNvPr>
          <xdr:cNvSpPr/>
        </xdr:nvSpPr>
        <xdr:spPr>
          <a:xfrm>
            <a:off x="83820" y="525780"/>
            <a:ext cx="2259724" cy="425450"/>
          </a:xfrm>
          <a:prstGeom prst="roundRect">
            <a:avLst/>
          </a:prstGeom>
          <a:gradFill>
            <a:gsLst>
              <a:gs pos="35000">
                <a:srgbClr val="002060"/>
              </a:gs>
              <a:gs pos="30000">
                <a:srgbClr val="002060"/>
              </a:gs>
              <a:gs pos="83000">
                <a:schemeClr val="accent1">
                  <a:lumMod val="45000"/>
                  <a:lumOff val="55000"/>
                </a:schemeClr>
              </a:gs>
              <a:gs pos="100000">
                <a:schemeClr val="accent1">
                  <a:lumMod val="30000"/>
                  <a:lumOff val="70000"/>
                </a:schemeClr>
              </a:gs>
            </a:gsLst>
            <a:lin ang="5400000" scaled="1"/>
          </a:gradFill>
          <a:ln>
            <a:noFill/>
          </a:ln>
          <a:scene3d>
            <a:camera prst="orthographicFront"/>
            <a:lightRig rig="threePt" dir="t"/>
          </a:scene3d>
          <a:sp3d>
            <a:bevelT w="165100" prst="coolSlan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a:latin typeface="Aptos" panose="020B0004020202020204" pitchFamily="34" charset="0"/>
                <a:ea typeface="Artifakt Element Black" panose="020B0A03050000020004" pitchFamily="34" charset="0"/>
              </a:rPr>
              <a:t>SALES</a:t>
            </a:r>
          </a:p>
        </xdr:txBody>
      </xdr:sp>
      <xdr:graphicFrame macro="">
        <xdr:nvGraphicFramePr>
          <xdr:cNvPr id="18" name="Chart 17">
            <a:extLst>
              <a:ext uri="{FF2B5EF4-FFF2-40B4-BE49-F238E27FC236}">
                <a16:creationId xmlns:a16="http://schemas.microsoft.com/office/drawing/2014/main" id="{37F0054F-886B-47D2-8286-576CC0B35F0F}"/>
              </a:ext>
            </a:extLst>
          </xdr:cNvPr>
          <xdr:cNvGraphicFramePr>
            <a:graphicFrameLocks/>
          </xdr:cNvGraphicFramePr>
        </xdr:nvGraphicFramePr>
        <xdr:xfrm>
          <a:off x="426720" y="1341120"/>
          <a:ext cx="1432560" cy="723900"/>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19" name="Rectangle: Rounded Corners 18">
            <a:extLst>
              <a:ext uri="{FF2B5EF4-FFF2-40B4-BE49-F238E27FC236}">
                <a16:creationId xmlns:a16="http://schemas.microsoft.com/office/drawing/2014/main" id="{21852890-0B70-471E-9515-BDFA6CC6302D}"/>
              </a:ext>
            </a:extLst>
          </xdr:cNvPr>
          <xdr:cNvSpPr/>
        </xdr:nvSpPr>
        <xdr:spPr>
          <a:xfrm>
            <a:off x="129540" y="2118360"/>
            <a:ext cx="1988820" cy="289560"/>
          </a:xfrm>
          <a:prstGeom prst="roundRect">
            <a:avLst/>
          </a:prstGeom>
          <a:gradFill>
            <a:gsLst>
              <a:gs pos="30000">
                <a:srgbClr val="002060"/>
              </a:gs>
              <a:gs pos="83000">
                <a:schemeClr val="tx1"/>
              </a:gs>
              <a:gs pos="2000">
                <a:schemeClr val="accent1">
                  <a:lumMod val="30000"/>
                  <a:lumOff val="70000"/>
                </a:schemeClr>
              </a:gs>
            </a:gsLst>
            <a:lin ang="5400000" scaled="1"/>
          </a:gradFill>
          <a:ln>
            <a:noFill/>
          </a:ln>
          <a:scene3d>
            <a:camera prst="orthographicFront"/>
            <a:lightRig rig="threePt" dir="t"/>
          </a:scene3d>
          <a:sp3d>
            <a:bevelT w="114300" prst="artDeco"/>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latin typeface="Arial Narrow" panose="020B0606020202030204" pitchFamily="34" charset="0"/>
              </a:rPr>
              <a:t>YOY GROWTH</a:t>
            </a:r>
          </a:p>
        </xdr:txBody>
      </xdr:sp>
      <xdr:pic>
        <xdr:nvPicPr>
          <xdr:cNvPr id="2" name="Picture 1">
            <a:extLst>
              <a:ext uri="{FF2B5EF4-FFF2-40B4-BE49-F238E27FC236}">
                <a16:creationId xmlns:a16="http://schemas.microsoft.com/office/drawing/2014/main" id="{10D5A979-2F28-A7B2-C846-5F2756DEFEA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7680" y="1021080"/>
            <a:ext cx="1333500" cy="304800"/>
          </a:xfrm>
          <a:prstGeom prst="rect">
            <a:avLst/>
          </a:prstGeom>
          <a:gradFill>
            <a:gsLst>
              <a:gs pos="0">
                <a:srgbClr val="002060"/>
              </a:gs>
              <a:gs pos="97000">
                <a:srgbClr val="002060"/>
              </a:gs>
              <a:gs pos="4000">
                <a:schemeClr val="bg2"/>
              </a:gs>
            </a:gsLst>
            <a:lin ang="5400000" scaled="1"/>
          </a:gradFill>
          <a:scene3d>
            <a:camera prst="orthographicFront"/>
            <a:lightRig rig="threePt" dir="t"/>
          </a:scene3d>
          <a:sp3d>
            <a:bevelT w="101600" prst="riblet"/>
          </a:sp3d>
        </xdr:spPr>
      </xdr:pic>
    </xdr:grpSp>
    <xdr:clientData/>
  </xdr:twoCellAnchor>
  <xdr:twoCellAnchor>
    <xdr:from>
      <xdr:col>5</xdr:col>
      <xdr:colOff>289560</xdr:colOff>
      <xdr:row>5</xdr:row>
      <xdr:rowOff>38100</xdr:rowOff>
    </xdr:from>
    <xdr:to>
      <xdr:col>9</xdr:col>
      <xdr:colOff>137160</xdr:colOff>
      <xdr:row>13</xdr:row>
      <xdr:rowOff>106680</xdr:rowOff>
    </xdr:to>
    <xdr:sp macro="" textlink="">
      <xdr:nvSpPr>
        <xdr:cNvPr id="12" name="Rectangle: Rounded Corners 11">
          <a:extLst>
            <a:ext uri="{FF2B5EF4-FFF2-40B4-BE49-F238E27FC236}">
              <a16:creationId xmlns:a16="http://schemas.microsoft.com/office/drawing/2014/main" id="{062A3949-057D-711F-5B07-E50652BAB3F9}"/>
            </a:ext>
          </a:extLst>
        </xdr:cNvPr>
        <xdr:cNvSpPr/>
      </xdr:nvSpPr>
      <xdr:spPr>
        <a:xfrm>
          <a:off x="3337560" y="952500"/>
          <a:ext cx="2286000" cy="1531620"/>
        </a:xfrm>
        <a:prstGeom prst="roundRect">
          <a:avLst/>
        </a:prstGeom>
        <a:gradFill>
          <a:gsLst>
            <a:gs pos="39000">
              <a:srgbClr val="002060"/>
            </a:gs>
            <a:gs pos="87000">
              <a:schemeClr val="bg2"/>
            </a:gs>
            <a:gs pos="100000">
              <a:schemeClr val="bg2"/>
            </a:gs>
          </a:gsLst>
          <a:lin ang="5400000" scaled="1"/>
        </a:gradFill>
        <a:scene3d>
          <a:camera prst="orthographicFront"/>
          <a:lightRig rig="threePt" dir="t"/>
        </a:scene3d>
        <a:sp3d>
          <a:bevelT/>
          <a:bevelB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419100</xdr:colOff>
      <xdr:row>5</xdr:row>
      <xdr:rowOff>83820</xdr:rowOff>
    </xdr:from>
    <xdr:to>
      <xdr:col>18</xdr:col>
      <xdr:colOff>266700</xdr:colOff>
      <xdr:row>13</xdr:row>
      <xdr:rowOff>152400</xdr:rowOff>
    </xdr:to>
    <xdr:sp macro="" textlink="">
      <xdr:nvSpPr>
        <xdr:cNvPr id="20" name="Rectangle: Rounded Corners 19">
          <a:extLst>
            <a:ext uri="{FF2B5EF4-FFF2-40B4-BE49-F238E27FC236}">
              <a16:creationId xmlns:a16="http://schemas.microsoft.com/office/drawing/2014/main" id="{B314D208-E294-6986-02EA-08A2300EAD8F}"/>
            </a:ext>
          </a:extLst>
        </xdr:cNvPr>
        <xdr:cNvSpPr/>
      </xdr:nvSpPr>
      <xdr:spPr>
        <a:xfrm>
          <a:off x="8953500" y="998220"/>
          <a:ext cx="2286000" cy="1531620"/>
        </a:xfrm>
        <a:prstGeom prst="roundRect">
          <a:avLst/>
        </a:prstGeom>
        <a:gradFill>
          <a:gsLst>
            <a:gs pos="39000">
              <a:srgbClr val="002060"/>
            </a:gs>
            <a:gs pos="87000">
              <a:schemeClr val="bg2"/>
            </a:gs>
            <a:gs pos="100000">
              <a:schemeClr val="bg2"/>
            </a:gs>
          </a:gsLst>
          <a:lin ang="5400000" scaled="1"/>
        </a:gradFill>
        <a:scene3d>
          <a:camera prst="orthographicFront"/>
          <a:lightRig rig="threePt" dir="t"/>
        </a:scene3d>
        <a:sp3d>
          <a:bevelT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160020</xdr:colOff>
      <xdr:row>5</xdr:row>
      <xdr:rowOff>30480</xdr:rowOff>
    </xdr:from>
    <xdr:to>
      <xdr:col>14</xdr:col>
      <xdr:colOff>7620</xdr:colOff>
      <xdr:row>13</xdr:row>
      <xdr:rowOff>99060</xdr:rowOff>
    </xdr:to>
    <xdr:sp macro="" textlink="">
      <xdr:nvSpPr>
        <xdr:cNvPr id="26" name="Rectangle: Rounded Corners 25">
          <a:extLst>
            <a:ext uri="{FF2B5EF4-FFF2-40B4-BE49-F238E27FC236}">
              <a16:creationId xmlns:a16="http://schemas.microsoft.com/office/drawing/2014/main" id="{603945CC-4BAC-1D91-5ED8-7095B590054A}"/>
            </a:ext>
          </a:extLst>
        </xdr:cNvPr>
        <xdr:cNvSpPr/>
      </xdr:nvSpPr>
      <xdr:spPr>
        <a:xfrm>
          <a:off x="6256020" y="944880"/>
          <a:ext cx="2286000" cy="1531620"/>
        </a:xfrm>
        <a:prstGeom prst="roundRect">
          <a:avLst/>
        </a:prstGeom>
        <a:gradFill>
          <a:gsLst>
            <a:gs pos="39000">
              <a:srgbClr val="002060"/>
            </a:gs>
            <a:gs pos="87000">
              <a:schemeClr val="bg2"/>
            </a:gs>
            <a:gs pos="100000">
              <a:schemeClr val="bg2"/>
            </a:gs>
          </a:gsLst>
          <a:lin ang="5400000" scaled="1"/>
        </a:gradFill>
        <a:scene3d>
          <a:camera prst="orthographicFront"/>
          <a:lightRig rig="threePt" dir="t"/>
        </a:scene3d>
        <a:sp3d>
          <a:bevelT/>
          <a:bevelB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175260</xdr:colOff>
      <xdr:row>2</xdr:row>
      <xdr:rowOff>160020</xdr:rowOff>
    </xdr:from>
    <xdr:to>
      <xdr:col>23</xdr:col>
      <xdr:colOff>22860</xdr:colOff>
      <xdr:row>13</xdr:row>
      <xdr:rowOff>68580</xdr:rowOff>
    </xdr:to>
    <xdr:grpSp>
      <xdr:nvGrpSpPr>
        <xdr:cNvPr id="34" name="Group 33">
          <a:extLst>
            <a:ext uri="{FF2B5EF4-FFF2-40B4-BE49-F238E27FC236}">
              <a16:creationId xmlns:a16="http://schemas.microsoft.com/office/drawing/2014/main" id="{4E54A004-D592-ADEE-9F1C-57CA48C334ED}"/>
            </a:ext>
          </a:extLst>
        </xdr:cNvPr>
        <xdr:cNvGrpSpPr/>
      </xdr:nvGrpSpPr>
      <xdr:grpSpPr>
        <a:xfrm>
          <a:off x="11757660" y="525780"/>
          <a:ext cx="2286000" cy="1920240"/>
          <a:chOff x="11628120" y="510540"/>
          <a:chExt cx="2286000" cy="1920240"/>
        </a:xfrm>
      </xdr:grpSpPr>
      <xdr:sp macro="" textlink="">
        <xdr:nvSpPr>
          <xdr:cNvPr id="43" name="Rectangle: Rounded Corners 42">
            <a:extLst>
              <a:ext uri="{FF2B5EF4-FFF2-40B4-BE49-F238E27FC236}">
                <a16:creationId xmlns:a16="http://schemas.microsoft.com/office/drawing/2014/main" id="{95936E48-A973-455A-DB6C-68DED320FC88}"/>
              </a:ext>
            </a:extLst>
          </xdr:cNvPr>
          <xdr:cNvSpPr/>
        </xdr:nvSpPr>
        <xdr:spPr>
          <a:xfrm>
            <a:off x="11650980" y="510540"/>
            <a:ext cx="2259724" cy="425450"/>
          </a:xfrm>
          <a:prstGeom prst="roundRect">
            <a:avLst/>
          </a:prstGeom>
          <a:gradFill>
            <a:gsLst>
              <a:gs pos="35000">
                <a:srgbClr val="002060"/>
              </a:gs>
              <a:gs pos="30000">
                <a:srgbClr val="002060"/>
              </a:gs>
              <a:gs pos="83000">
                <a:schemeClr val="accent1">
                  <a:lumMod val="45000"/>
                  <a:lumOff val="55000"/>
                </a:schemeClr>
              </a:gs>
              <a:gs pos="100000">
                <a:schemeClr val="accent1">
                  <a:lumMod val="30000"/>
                  <a:lumOff val="70000"/>
                </a:schemeClr>
              </a:gs>
            </a:gsLst>
            <a:lin ang="5400000" scaled="1"/>
          </a:gradFill>
          <a:ln>
            <a:noFill/>
          </a:ln>
          <a:scene3d>
            <a:camera prst="orthographicFront"/>
            <a:lightRig rig="threePt" dir="t"/>
          </a:scene3d>
          <a:sp3d>
            <a:bevelT w="165100" prst="coolSlan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a:latin typeface="Aptos" panose="020B0004020202020204" pitchFamily="34" charset="0"/>
                <a:ea typeface="Artifakt Element Black" panose="020B0A03050000020004" pitchFamily="34" charset="0"/>
              </a:rPr>
              <a:t>PROFIT</a:t>
            </a:r>
            <a:r>
              <a:rPr lang="en-IN" sz="1800" baseline="0">
                <a:latin typeface="Aptos" panose="020B0004020202020204" pitchFamily="34" charset="0"/>
                <a:ea typeface="Artifakt Element Black" panose="020B0A03050000020004" pitchFamily="34" charset="0"/>
              </a:rPr>
              <a:t> MARGIN</a:t>
            </a:r>
            <a:endParaRPr lang="en-IN" sz="1800">
              <a:latin typeface="Aptos" panose="020B0004020202020204" pitchFamily="34" charset="0"/>
              <a:ea typeface="Artifakt Element Black" panose="020B0A03050000020004" pitchFamily="34" charset="0"/>
            </a:endParaRPr>
          </a:p>
        </xdr:txBody>
      </xdr:sp>
      <xdr:sp macro="" textlink="">
        <xdr:nvSpPr>
          <xdr:cNvPr id="44" name="Rectangle: Rounded Corners 43">
            <a:extLst>
              <a:ext uri="{FF2B5EF4-FFF2-40B4-BE49-F238E27FC236}">
                <a16:creationId xmlns:a16="http://schemas.microsoft.com/office/drawing/2014/main" id="{895A9640-1187-806A-F775-4462FF698F2E}"/>
              </a:ext>
            </a:extLst>
          </xdr:cNvPr>
          <xdr:cNvSpPr/>
        </xdr:nvSpPr>
        <xdr:spPr>
          <a:xfrm>
            <a:off x="11628120" y="899160"/>
            <a:ext cx="2286000" cy="1531620"/>
          </a:xfrm>
          <a:prstGeom prst="roundRect">
            <a:avLst/>
          </a:prstGeom>
          <a:gradFill>
            <a:gsLst>
              <a:gs pos="39000">
                <a:srgbClr val="002060"/>
              </a:gs>
              <a:gs pos="87000">
                <a:schemeClr val="bg2"/>
              </a:gs>
              <a:gs pos="100000">
                <a:schemeClr val="bg2"/>
              </a:gs>
            </a:gsLst>
            <a:lin ang="5400000" scaled="1"/>
          </a:gradFill>
          <a:scene3d>
            <a:camera prst="orthographicFront"/>
            <a:lightRig rig="threePt" dir="t"/>
          </a:scene3d>
          <a:sp3d>
            <a:bevelT/>
            <a:bevelB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6" name="Rectangle: Rounded Corners 45">
            <a:extLst>
              <a:ext uri="{FF2B5EF4-FFF2-40B4-BE49-F238E27FC236}">
                <a16:creationId xmlns:a16="http://schemas.microsoft.com/office/drawing/2014/main" id="{A759E22F-68C5-F82F-5CB8-D3EA49554B42}"/>
              </a:ext>
            </a:extLst>
          </xdr:cNvPr>
          <xdr:cNvSpPr/>
        </xdr:nvSpPr>
        <xdr:spPr>
          <a:xfrm>
            <a:off x="11757660" y="2087880"/>
            <a:ext cx="1996440" cy="289560"/>
          </a:xfrm>
          <a:prstGeom prst="roundRect">
            <a:avLst/>
          </a:prstGeom>
          <a:gradFill>
            <a:gsLst>
              <a:gs pos="30000">
                <a:srgbClr val="002060"/>
              </a:gs>
              <a:gs pos="83000">
                <a:schemeClr val="tx1"/>
              </a:gs>
              <a:gs pos="2000">
                <a:schemeClr val="accent1">
                  <a:lumMod val="30000"/>
                  <a:lumOff val="70000"/>
                </a:schemeClr>
              </a:gs>
            </a:gsLst>
            <a:lin ang="5400000" scaled="1"/>
          </a:gradFill>
          <a:ln>
            <a:noFill/>
          </a:ln>
          <a:scene3d>
            <a:camera prst="orthographicFront"/>
            <a:lightRig rig="threePt" dir="t"/>
          </a:scene3d>
          <a:sp3d>
            <a:bevelT prst="slop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latin typeface="Arial Narrow" panose="020B0606020202030204" pitchFamily="34" charset="0"/>
              </a:rPr>
              <a:t>YOY GROWTH</a:t>
            </a:r>
          </a:p>
        </xdr:txBody>
      </xdr:sp>
    </xdr:grpSp>
    <xdr:clientData/>
  </xdr:twoCellAnchor>
  <xdr:twoCellAnchor>
    <xdr:from>
      <xdr:col>20</xdr:col>
      <xdr:colOff>259080</xdr:colOff>
      <xdr:row>5</xdr:row>
      <xdr:rowOff>76199</xdr:rowOff>
    </xdr:from>
    <xdr:to>
      <xdr:col>22</xdr:col>
      <xdr:colOff>38100</xdr:colOff>
      <xdr:row>6</xdr:row>
      <xdr:rowOff>181186</xdr:rowOff>
    </xdr:to>
    <xdr:pic>
      <xdr:nvPicPr>
        <xdr:cNvPr id="56" name="Picture 55">
          <a:extLst>
            <a:ext uri="{FF2B5EF4-FFF2-40B4-BE49-F238E27FC236}">
              <a16:creationId xmlns:a16="http://schemas.microsoft.com/office/drawing/2014/main" id="{96249C68-445D-0903-ECED-F40C7DB5EBA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451080" y="990599"/>
          <a:ext cx="998220" cy="287867"/>
        </a:xfrm>
        <a:prstGeom prst="rect">
          <a:avLst/>
        </a:prstGeom>
        <a:gradFill>
          <a:gsLst>
            <a:gs pos="0">
              <a:srgbClr val="002060"/>
            </a:gs>
            <a:gs pos="82000">
              <a:schemeClr val="bg2"/>
            </a:gs>
            <a:gs pos="51000">
              <a:schemeClr val="accent1">
                <a:lumMod val="30000"/>
                <a:lumOff val="70000"/>
              </a:schemeClr>
            </a:gs>
          </a:gsLst>
          <a:lin ang="5400000" scaled="1"/>
        </a:gradFill>
        <a:scene3d>
          <a:camera prst="orthographicFront"/>
          <a:lightRig rig="threePt" dir="t"/>
        </a:scene3d>
        <a:sp3d>
          <a:bevelT w="165100" prst="coolSlant"/>
        </a:sp3d>
      </xdr:spPr>
    </xdr:pic>
    <xdr:clientData/>
  </xdr:twoCellAnchor>
  <xdr:twoCellAnchor>
    <xdr:from>
      <xdr:col>5</xdr:col>
      <xdr:colOff>289560</xdr:colOff>
      <xdr:row>3</xdr:row>
      <xdr:rowOff>30480</xdr:rowOff>
    </xdr:from>
    <xdr:to>
      <xdr:col>9</xdr:col>
      <xdr:colOff>110884</xdr:colOff>
      <xdr:row>13</xdr:row>
      <xdr:rowOff>83820</xdr:rowOff>
    </xdr:to>
    <xdr:grpSp>
      <xdr:nvGrpSpPr>
        <xdr:cNvPr id="47" name="Group 46">
          <a:extLst>
            <a:ext uri="{FF2B5EF4-FFF2-40B4-BE49-F238E27FC236}">
              <a16:creationId xmlns:a16="http://schemas.microsoft.com/office/drawing/2014/main" id="{CAC3A334-0CC9-76E5-ED69-42C72986C406}"/>
            </a:ext>
          </a:extLst>
        </xdr:cNvPr>
        <xdr:cNvGrpSpPr/>
      </xdr:nvGrpSpPr>
      <xdr:grpSpPr>
        <a:xfrm>
          <a:off x="3337560" y="579120"/>
          <a:ext cx="2259724" cy="1882140"/>
          <a:chOff x="2903220" y="563880"/>
          <a:chExt cx="2259724" cy="1882140"/>
        </a:xfrm>
      </xdr:grpSpPr>
      <xdr:sp macro="" textlink="">
        <xdr:nvSpPr>
          <xdr:cNvPr id="11" name="Rectangle: Rounded Corners 10">
            <a:extLst>
              <a:ext uri="{FF2B5EF4-FFF2-40B4-BE49-F238E27FC236}">
                <a16:creationId xmlns:a16="http://schemas.microsoft.com/office/drawing/2014/main" id="{CB78435A-070D-8D77-A862-41D4F358C640}"/>
              </a:ext>
            </a:extLst>
          </xdr:cNvPr>
          <xdr:cNvSpPr/>
        </xdr:nvSpPr>
        <xdr:spPr>
          <a:xfrm>
            <a:off x="2903220" y="563880"/>
            <a:ext cx="2259724" cy="425450"/>
          </a:xfrm>
          <a:prstGeom prst="roundRect">
            <a:avLst/>
          </a:prstGeom>
          <a:gradFill>
            <a:gsLst>
              <a:gs pos="35000">
                <a:srgbClr val="002060"/>
              </a:gs>
              <a:gs pos="30000">
                <a:srgbClr val="002060"/>
              </a:gs>
              <a:gs pos="83000">
                <a:schemeClr val="accent1">
                  <a:lumMod val="45000"/>
                  <a:lumOff val="55000"/>
                </a:schemeClr>
              </a:gs>
              <a:gs pos="100000">
                <a:schemeClr val="accent1">
                  <a:lumMod val="30000"/>
                  <a:lumOff val="70000"/>
                </a:schemeClr>
              </a:gs>
            </a:gsLst>
            <a:lin ang="5400000" scaled="1"/>
          </a:gradFill>
          <a:ln>
            <a:noFill/>
          </a:ln>
          <a:scene3d>
            <a:camera prst="orthographicFront"/>
            <a:lightRig rig="threePt" dir="t"/>
          </a:scene3d>
          <a:sp3d>
            <a:bevelT w="165100" prst="coolSlan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a:latin typeface="Aptos" panose="020B0004020202020204" pitchFamily="34" charset="0"/>
                <a:ea typeface="Artifakt Element Black" panose="020B0A03050000020004" pitchFamily="34" charset="0"/>
              </a:rPr>
              <a:t>PROFIT</a:t>
            </a:r>
          </a:p>
        </xdr:txBody>
      </xdr:sp>
      <xdr:sp macro="" textlink="">
        <xdr:nvSpPr>
          <xdr:cNvPr id="14" name="Rectangle: Rounded Corners 13">
            <a:extLst>
              <a:ext uri="{FF2B5EF4-FFF2-40B4-BE49-F238E27FC236}">
                <a16:creationId xmlns:a16="http://schemas.microsoft.com/office/drawing/2014/main" id="{90774F93-2FA4-C309-68F5-5DF082705B4D}"/>
              </a:ext>
            </a:extLst>
          </xdr:cNvPr>
          <xdr:cNvSpPr/>
        </xdr:nvSpPr>
        <xdr:spPr>
          <a:xfrm>
            <a:off x="3055620" y="2156460"/>
            <a:ext cx="1973580" cy="289560"/>
          </a:xfrm>
          <a:prstGeom prst="roundRect">
            <a:avLst/>
          </a:prstGeom>
          <a:gradFill>
            <a:gsLst>
              <a:gs pos="30000">
                <a:srgbClr val="002060"/>
              </a:gs>
              <a:gs pos="83000">
                <a:schemeClr val="tx1"/>
              </a:gs>
              <a:gs pos="2000">
                <a:schemeClr val="accent1">
                  <a:lumMod val="30000"/>
                  <a:lumOff val="70000"/>
                </a:schemeClr>
              </a:gs>
            </a:gsLst>
            <a:lin ang="5400000" scaled="1"/>
          </a:gradFill>
          <a:ln>
            <a:noFill/>
          </a:ln>
          <a:scene3d>
            <a:camera prst="orthographicFront"/>
            <a:lightRig rig="threePt" dir="t"/>
          </a:scene3d>
          <a:sp3d>
            <a:bevelT prst="slop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latin typeface="Arial Narrow" panose="020B0606020202030204" pitchFamily="34" charset="0"/>
              </a:rPr>
              <a:t>YOY GROWTH</a:t>
            </a:r>
          </a:p>
        </xdr:txBody>
      </xdr:sp>
      <xdr:pic>
        <xdr:nvPicPr>
          <xdr:cNvPr id="48" name="Picture 47">
            <a:extLst>
              <a:ext uri="{FF2B5EF4-FFF2-40B4-BE49-F238E27FC236}">
                <a16:creationId xmlns:a16="http://schemas.microsoft.com/office/drawing/2014/main" id="{6DCC175C-CF08-F6EB-A3C4-739383CAF12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99460" y="1036320"/>
            <a:ext cx="1356360" cy="274320"/>
          </a:xfrm>
          <a:prstGeom prst="rect">
            <a:avLst/>
          </a:prstGeom>
          <a:gradFill>
            <a:gsLst>
              <a:gs pos="0">
                <a:srgbClr val="002060"/>
              </a:gs>
              <a:gs pos="97000">
                <a:srgbClr val="002060"/>
              </a:gs>
              <a:gs pos="4000">
                <a:schemeClr val="bg2"/>
              </a:gs>
            </a:gsLst>
            <a:lin ang="5400000" scaled="1"/>
          </a:gradFill>
          <a:scene3d>
            <a:camera prst="orthographicFront"/>
            <a:lightRig rig="threePt" dir="t"/>
          </a:scene3d>
          <a:sp3d>
            <a:bevelT w="165100" prst="coolSlant"/>
          </a:sp3d>
        </xdr:spPr>
      </xdr:pic>
      <xdr:graphicFrame macro="">
        <xdr:nvGraphicFramePr>
          <xdr:cNvPr id="57" name="Chart 56">
            <a:extLst>
              <a:ext uri="{FF2B5EF4-FFF2-40B4-BE49-F238E27FC236}">
                <a16:creationId xmlns:a16="http://schemas.microsoft.com/office/drawing/2014/main" id="{8861E345-EACB-4B4E-904E-323176218298}"/>
              </a:ext>
            </a:extLst>
          </xdr:cNvPr>
          <xdr:cNvGraphicFramePr>
            <a:graphicFrameLocks/>
          </xdr:cNvGraphicFramePr>
        </xdr:nvGraphicFramePr>
        <xdr:xfrm>
          <a:off x="3223260" y="1325880"/>
          <a:ext cx="1653540" cy="670560"/>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xdr:from>
      <xdr:col>10</xdr:col>
      <xdr:colOff>175260</xdr:colOff>
      <xdr:row>3</xdr:row>
      <xdr:rowOff>7620</xdr:rowOff>
    </xdr:from>
    <xdr:to>
      <xdr:col>13</xdr:col>
      <xdr:colOff>606184</xdr:colOff>
      <xdr:row>13</xdr:row>
      <xdr:rowOff>60960</xdr:rowOff>
    </xdr:to>
    <xdr:grpSp>
      <xdr:nvGrpSpPr>
        <xdr:cNvPr id="45" name="Group 44">
          <a:extLst>
            <a:ext uri="{FF2B5EF4-FFF2-40B4-BE49-F238E27FC236}">
              <a16:creationId xmlns:a16="http://schemas.microsoft.com/office/drawing/2014/main" id="{90426F00-46CD-16EB-6331-941E5ECE5251}"/>
            </a:ext>
          </a:extLst>
        </xdr:cNvPr>
        <xdr:cNvGrpSpPr/>
      </xdr:nvGrpSpPr>
      <xdr:grpSpPr>
        <a:xfrm>
          <a:off x="6271260" y="556260"/>
          <a:ext cx="2259724" cy="1882140"/>
          <a:chOff x="5844540" y="556260"/>
          <a:chExt cx="2259724" cy="1882140"/>
        </a:xfrm>
      </xdr:grpSpPr>
      <xdr:sp macro="" textlink="">
        <xdr:nvSpPr>
          <xdr:cNvPr id="25" name="Rectangle: Rounded Corners 24">
            <a:extLst>
              <a:ext uri="{FF2B5EF4-FFF2-40B4-BE49-F238E27FC236}">
                <a16:creationId xmlns:a16="http://schemas.microsoft.com/office/drawing/2014/main" id="{6071D322-27D2-9E2D-26E7-643EC5CE8C14}"/>
              </a:ext>
            </a:extLst>
          </xdr:cNvPr>
          <xdr:cNvSpPr/>
        </xdr:nvSpPr>
        <xdr:spPr>
          <a:xfrm>
            <a:off x="5844540" y="556260"/>
            <a:ext cx="2259724" cy="425450"/>
          </a:xfrm>
          <a:prstGeom prst="roundRect">
            <a:avLst/>
          </a:prstGeom>
          <a:gradFill>
            <a:gsLst>
              <a:gs pos="35000">
                <a:srgbClr val="002060"/>
              </a:gs>
              <a:gs pos="30000">
                <a:srgbClr val="002060"/>
              </a:gs>
              <a:gs pos="83000">
                <a:schemeClr val="accent1">
                  <a:lumMod val="45000"/>
                  <a:lumOff val="55000"/>
                </a:schemeClr>
              </a:gs>
              <a:gs pos="100000">
                <a:schemeClr val="accent1">
                  <a:lumMod val="30000"/>
                  <a:lumOff val="70000"/>
                </a:schemeClr>
              </a:gs>
            </a:gsLst>
            <a:lin ang="5400000" scaled="1"/>
          </a:gradFill>
          <a:ln>
            <a:noFill/>
          </a:ln>
          <a:scene3d>
            <a:camera prst="orthographicFront"/>
            <a:lightRig rig="threePt" dir="t"/>
          </a:scene3d>
          <a:sp3d>
            <a:bevelT w="165100" prst="coolSlan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a:latin typeface="Aptos" panose="020B0004020202020204" pitchFamily="34" charset="0"/>
                <a:ea typeface="Artifakt Element Black" panose="020B0A03050000020004" pitchFamily="34" charset="0"/>
              </a:rPr>
              <a:t>QUANTITY</a:t>
            </a:r>
          </a:p>
        </xdr:txBody>
      </xdr:sp>
      <xdr:sp macro="" textlink="">
        <xdr:nvSpPr>
          <xdr:cNvPr id="28" name="Rectangle: Rounded Corners 27">
            <a:extLst>
              <a:ext uri="{FF2B5EF4-FFF2-40B4-BE49-F238E27FC236}">
                <a16:creationId xmlns:a16="http://schemas.microsoft.com/office/drawing/2014/main" id="{2AD64359-F2CA-7D8A-5C98-7C0C41F63797}"/>
              </a:ext>
            </a:extLst>
          </xdr:cNvPr>
          <xdr:cNvSpPr/>
        </xdr:nvSpPr>
        <xdr:spPr>
          <a:xfrm>
            <a:off x="5989320" y="2148840"/>
            <a:ext cx="1943100" cy="289560"/>
          </a:xfrm>
          <a:prstGeom prst="roundRect">
            <a:avLst/>
          </a:prstGeom>
          <a:gradFill>
            <a:gsLst>
              <a:gs pos="30000">
                <a:srgbClr val="002060"/>
              </a:gs>
              <a:gs pos="83000">
                <a:schemeClr val="tx1"/>
              </a:gs>
              <a:gs pos="2000">
                <a:schemeClr val="accent1">
                  <a:lumMod val="30000"/>
                  <a:lumOff val="70000"/>
                </a:schemeClr>
              </a:gs>
            </a:gsLst>
            <a:lin ang="5400000" scaled="1"/>
          </a:gradFill>
          <a:ln>
            <a:noFill/>
          </a:ln>
          <a:scene3d>
            <a:camera prst="orthographicFront"/>
            <a:lightRig rig="threePt" dir="t"/>
          </a:scene3d>
          <a:sp3d>
            <a:bevelT prst="slop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latin typeface="Arial Narrow" panose="020B0606020202030204" pitchFamily="34" charset="0"/>
              </a:rPr>
              <a:t>YOY GROWTH</a:t>
            </a:r>
          </a:p>
        </xdr:txBody>
      </xdr:sp>
      <xdr:pic>
        <xdr:nvPicPr>
          <xdr:cNvPr id="53" name="Picture 52">
            <a:extLst>
              <a:ext uri="{FF2B5EF4-FFF2-40B4-BE49-F238E27FC236}">
                <a16:creationId xmlns:a16="http://schemas.microsoft.com/office/drawing/2014/main" id="{0E961D25-9D1C-0E85-4ECA-04994B0E691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347460" y="1043940"/>
            <a:ext cx="1158240" cy="243840"/>
          </a:xfrm>
          <a:prstGeom prst="rect">
            <a:avLst/>
          </a:prstGeom>
          <a:gradFill>
            <a:gsLst>
              <a:gs pos="6000">
                <a:srgbClr val="002060"/>
              </a:gs>
              <a:gs pos="87000">
                <a:schemeClr val="bg2"/>
              </a:gs>
              <a:gs pos="100000">
                <a:schemeClr val="bg2"/>
              </a:gs>
            </a:gsLst>
            <a:lin ang="5400000" scaled="1"/>
          </a:gradFill>
          <a:scene3d>
            <a:camera prst="orthographicFront"/>
            <a:lightRig rig="threePt" dir="t"/>
          </a:scene3d>
          <a:sp3d>
            <a:bevelT w="165100" prst="coolSlant"/>
          </a:sp3d>
        </xdr:spPr>
      </xdr:pic>
      <xdr:graphicFrame macro="">
        <xdr:nvGraphicFramePr>
          <xdr:cNvPr id="58" name="Chart 57">
            <a:extLst>
              <a:ext uri="{FF2B5EF4-FFF2-40B4-BE49-F238E27FC236}">
                <a16:creationId xmlns:a16="http://schemas.microsoft.com/office/drawing/2014/main" id="{12A9FE5A-CD52-4C4F-AFF5-CCF3FD3998AA}"/>
              </a:ext>
            </a:extLst>
          </xdr:cNvPr>
          <xdr:cNvGraphicFramePr>
            <a:graphicFrameLocks/>
          </xdr:cNvGraphicFramePr>
        </xdr:nvGraphicFramePr>
        <xdr:xfrm>
          <a:off x="6103620" y="1264920"/>
          <a:ext cx="1805940" cy="822960"/>
        </xdr:xfrm>
        <a:graphic>
          <a:graphicData uri="http://schemas.openxmlformats.org/drawingml/2006/chart">
            <c:chart xmlns:c="http://schemas.openxmlformats.org/drawingml/2006/chart" xmlns:r="http://schemas.openxmlformats.org/officeDocument/2006/relationships" r:id="rId7"/>
          </a:graphicData>
        </a:graphic>
      </xdr:graphicFrame>
    </xdr:grpSp>
    <xdr:clientData/>
  </xdr:twoCellAnchor>
  <xdr:twoCellAnchor>
    <xdr:from>
      <xdr:col>19</xdr:col>
      <xdr:colOff>83820</xdr:colOff>
      <xdr:row>4</xdr:row>
      <xdr:rowOff>68580</xdr:rowOff>
    </xdr:from>
    <xdr:to>
      <xdr:col>22</xdr:col>
      <xdr:colOff>373380</xdr:colOff>
      <xdr:row>11</xdr:row>
      <xdr:rowOff>175260</xdr:rowOff>
    </xdr:to>
    <xdr:graphicFrame macro="">
      <xdr:nvGraphicFramePr>
        <xdr:cNvPr id="61" name="Chart 60">
          <a:extLst>
            <a:ext uri="{FF2B5EF4-FFF2-40B4-BE49-F238E27FC236}">
              <a16:creationId xmlns:a16="http://schemas.microsoft.com/office/drawing/2014/main" id="{B6B29C12-E9CA-41FD-A902-F30617B144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129540</xdr:colOff>
      <xdr:row>14</xdr:row>
      <xdr:rowOff>45720</xdr:rowOff>
    </xdr:from>
    <xdr:to>
      <xdr:col>9</xdr:col>
      <xdr:colOff>167640</xdr:colOff>
      <xdr:row>29</xdr:row>
      <xdr:rowOff>121920</xdr:rowOff>
    </xdr:to>
    <xdr:sp macro="" textlink="">
      <xdr:nvSpPr>
        <xdr:cNvPr id="6" name="Rectangle: Rounded Corners 5">
          <a:extLst>
            <a:ext uri="{FF2B5EF4-FFF2-40B4-BE49-F238E27FC236}">
              <a16:creationId xmlns:a16="http://schemas.microsoft.com/office/drawing/2014/main" id="{59A462A8-035C-65DB-5FD2-3C5130B39949}"/>
            </a:ext>
          </a:extLst>
        </xdr:cNvPr>
        <xdr:cNvSpPr/>
      </xdr:nvSpPr>
      <xdr:spPr>
        <a:xfrm>
          <a:off x="129540" y="2606040"/>
          <a:ext cx="5524500" cy="2819400"/>
        </a:xfrm>
        <a:prstGeom prst="roundRect">
          <a:avLst/>
        </a:prstGeom>
        <a:gradFill>
          <a:gsLst>
            <a:gs pos="0">
              <a:srgbClr val="00206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scene3d>
          <a:camera prst="orthographicFront"/>
          <a:lightRig rig="threePt" dir="t"/>
        </a:scene3d>
        <a:sp3d>
          <a:bevelT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u="none"/>
        </a:p>
      </xdr:txBody>
    </xdr:sp>
    <xdr:clientData/>
  </xdr:twoCellAnchor>
  <xdr:twoCellAnchor>
    <xdr:from>
      <xdr:col>9</xdr:col>
      <xdr:colOff>304800</xdr:colOff>
      <xdr:row>14</xdr:row>
      <xdr:rowOff>106680</xdr:rowOff>
    </xdr:from>
    <xdr:to>
      <xdr:col>18</xdr:col>
      <xdr:colOff>182880</xdr:colOff>
      <xdr:row>29</xdr:row>
      <xdr:rowOff>144780</xdr:rowOff>
    </xdr:to>
    <xdr:sp macro="" textlink="">
      <xdr:nvSpPr>
        <xdr:cNvPr id="7" name="Rectangle: Rounded Corners 6">
          <a:extLst>
            <a:ext uri="{FF2B5EF4-FFF2-40B4-BE49-F238E27FC236}">
              <a16:creationId xmlns:a16="http://schemas.microsoft.com/office/drawing/2014/main" id="{A4268CE7-159D-3A28-8010-DC8A4040176F}"/>
            </a:ext>
          </a:extLst>
        </xdr:cNvPr>
        <xdr:cNvSpPr/>
      </xdr:nvSpPr>
      <xdr:spPr>
        <a:xfrm>
          <a:off x="5791200" y="2667000"/>
          <a:ext cx="5364480" cy="2781300"/>
        </a:xfrm>
        <a:prstGeom prst="roundRect">
          <a:avLst/>
        </a:prstGeom>
        <a:gradFill>
          <a:gsLst>
            <a:gs pos="0">
              <a:srgbClr val="002060"/>
            </a:gs>
            <a:gs pos="47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scene3d>
          <a:camera prst="orthographicFront"/>
          <a:lightRig rig="threePt" dir="t"/>
        </a:scene3d>
        <a:sp3d>
          <a:bevelT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342900</xdr:colOff>
      <xdr:row>14</xdr:row>
      <xdr:rowOff>76200</xdr:rowOff>
    </xdr:from>
    <xdr:to>
      <xdr:col>23</xdr:col>
      <xdr:colOff>228600</xdr:colOff>
      <xdr:row>33</xdr:row>
      <xdr:rowOff>160020</xdr:rowOff>
    </xdr:to>
    <xdr:sp macro="" textlink="">
      <xdr:nvSpPr>
        <xdr:cNvPr id="9" name="Rectangle: Rounded Corners 8">
          <a:extLst>
            <a:ext uri="{FF2B5EF4-FFF2-40B4-BE49-F238E27FC236}">
              <a16:creationId xmlns:a16="http://schemas.microsoft.com/office/drawing/2014/main" id="{512F6334-C096-034F-DFE3-1ED823AD0666}"/>
            </a:ext>
          </a:extLst>
        </xdr:cNvPr>
        <xdr:cNvSpPr/>
      </xdr:nvSpPr>
      <xdr:spPr>
        <a:xfrm>
          <a:off x="11315700" y="2636520"/>
          <a:ext cx="2933700" cy="3558540"/>
        </a:xfrm>
        <a:prstGeom prst="roundRect">
          <a:avLst/>
        </a:prstGeom>
        <a:gradFill>
          <a:gsLst>
            <a:gs pos="0">
              <a:srgbClr val="00206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205740</xdr:colOff>
      <xdr:row>30</xdr:row>
      <xdr:rowOff>91440</xdr:rowOff>
    </xdr:from>
    <xdr:to>
      <xdr:col>9</xdr:col>
      <xdr:colOff>243840</xdr:colOff>
      <xdr:row>50</xdr:row>
      <xdr:rowOff>76200</xdr:rowOff>
    </xdr:to>
    <xdr:sp macro="" textlink="">
      <xdr:nvSpPr>
        <xdr:cNvPr id="10" name="Rectangle: Rounded Corners 9">
          <a:extLst>
            <a:ext uri="{FF2B5EF4-FFF2-40B4-BE49-F238E27FC236}">
              <a16:creationId xmlns:a16="http://schemas.microsoft.com/office/drawing/2014/main" id="{20E9819C-9302-9AA0-314A-ED3AC9C121CC}"/>
            </a:ext>
          </a:extLst>
        </xdr:cNvPr>
        <xdr:cNvSpPr/>
      </xdr:nvSpPr>
      <xdr:spPr>
        <a:xfrm>
          <a:off x="205740" y="5577840"/>
          <a:ext cx="5524500" cy="3642360"/>
        </a:xfrm>
        <a:prstGeom prst="roundRect">
          <a:avLst/>
        </a:prstGeom>
        <a:gradFill>
          <a:gsLst>
            <a:gs pos="95000">
              <a:srgbClr val="8FADCF"/>
            </a:gs>
            <a:gs pos="0">
              <a:srgbClr val="5473A1"/>
            </a:gs>
            <a:gs pos="26000">
              <a:srgbClr val="002060"/>
            </a:gs>
            <a:gs pos="83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scene3d>
          <a:camera prst="orthographicFront"/>
          <a:lightRig rig="threePt" dir="t"/>
        </a:scene3d>
        <a:sp3d>
          <a:bevelT w="101600" prst="ribl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373380</xdr:colOff>
      <xdr:row>30</xdr:row>
      <xdr:rowOff>137160</xdr:rowOff>
    </xdr:from>
    <xdr:to>
      <xdr:col>16</xdr:col>
      <xdr:colOff>525780</xdr:colOff>
      <xdr:row>50</xdr:row>
      <xdr:rowOff>45720</xdr:rowOff>
    </xdr:to>
    <xdr:sp macro="" textlink="">
      <xdr:nvSpPr>
        <xdr:cNvPr id="13" name="Rectangle: Rounded Corners 12">
          <a:extLst>
            <a:ext uri="{FF2B5EF4-FFF2-40B4-BE49-F238E27FC236}">
              <a16:creationId xmlns:a16="http://schemas.microsoft.com/office/drawing/2014/main" id="{266E4779-8547-94E0-627C-2C04F6795227}"/>
            </a:ext>
          </a:extLst>
        </xdr:cNvPr>
        <xdr:cNvSpPr/>
      </xdr:nvSpPr>
      <xdr:spPr>
        <a:xfrm>
          <a:off x="5859780" y="5623560"/>
          <a:ext cx="4419600" cy="3566160"/>
        </a:xfrm>
        <a:prstGeom prst="roundRect">
          <a:avLst/>
        </a:prstGeom>
        <a:gradFill>
          <a:gsLst>
            <a:gs pos="0">
              <a:srgbClr val="00206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effectLst>
          <a:glow rad="101600">
            <a:schemeClr val="accent4">
              <a:satMod val="175000"/>
              <a:alpha val="40000"/>
            </a:schemeClr>
          </a:glow>
        </a:effectLst>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99060</xdr:colOff>
      <xdr:row>34</xdr:row>
      <xdr:rowOff>144780</xdr:rowOff>
    </xdr:from>
    <xdr:to>
      <xdr:col>23</xdr:col>
      <xdr:colOff>304800</xdr:colOff>
      <xdr:row>49</xdr:row>
      <xdr:rowOff>144780</xdr:rowOff>
    </xdr:to>
    <xdr:sp macro="" textlink="">
      <xdr:nvSpPr>
        <xdr:cNvPr id="15" name="Rectangle: Rounded Corners 14">
          <a:extLst>
            <a:ext uri="{FF2B5EF4-FFF2-40B4-BE49-F238E27FC236}">
              <a16:creationId xmlns:a16="http://schemas.microsoft.com/office/drawing/2014/main" id="{82918701-94CC-6756-BF83-C5EADC608FD7}"/>
            </a:ext>
          </a:extLst>
        </xdr:cNvPr>
        <xdr:cNvSpPr/>
      </xdr:nvSpPr>
      <xdr:spPr>
        <a:xfrm>
          <a:off x="10462260" y="6362700"/>
          <a:ext cx="3863340" cy="2743200"/>
        </a:xfrm>
        <a:prstGeom prst="roundRect">
          <a:avLst/>
        </a:prstGeom>
        <a:gradFill>
          <a:gsLst>
            <a:gs pos="21000">
              <a:srgbClr val="002060"/>
            </a:gs>
            <a:gs pos="74000">
              <a:schemeClr val="accent1">
                <a:lumMod val="45000"/>
                <a:lumOff val="55000"/>
              </a:schemeClr>
            </a:gs>
            <a:gs pos="94000">
              <a:schemeClr val="accent1">
                <a:lumMod val="45000"/>
                <a:lumOff val="55000"/>
              </a:schemeClr>
            </a:gs>
            <a:gs pos="100000">
              <a:schemeClr val="accent1">
                <a:lumMod val="30000"/>
                <a:lumOff val="70000"/>
              </a:schemeClr>
            </a:gs>
          </a:gsLst>
          <a:lin ang="5400000" scaled="1"/>
        </a:gradFill>
        <a:effectLst>
          <a:glow rad="101600">
            <a:schemeClr val="accent4">
              <a:satMod val="175000"/>
              <a:alpha val="40000"/>
            </a:schemeClr>
          </a:glow>
        </a:effectLst>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403860</xdr:colOff>
      <xdr:row>3</xdr:row>
      <xdr:rowOff>7620</xdr:rowOff>
    </xdr:from>
    <xdr:to>
      <xdr:col>18</xdr:col>
      <xdr:colOff>286144</xdr:colOff>
      <xdr:row>16</xdr:row>
      <xdr:rowOff>68580</xdr:rowOff>
    </xdr:to>
    <xdr:grpSp>
      <xdr:nvGrpSpPr>
        <xdr:cNvPr id="42" name="Group 41">
          <a:extLst>
            <a:ext uri="{FF2B5EF4-FFF2-40B4-BE49-F238E27FC236}">
              <a16:creationId xmlns:a16="http://schemas.microsoft.com/office/drawing/2014/main" id="{CEEA1C2B-8D07-8FAB-45F0-BF489937ACD2}"/>
            </a:ext>
          </a:extLst>
        </xdr:cNvPr>
        <xdr:cNvGrpSpPr/>
      </xdr:nvGrpSpPr>
      <xdr:grpSpPr>
        <a:xfrm>
          <a:off x="403860" y="556260"/>
          <a:ext cx="10855084" cy="2438400"/>
          <a:chOff x="205740" y="541020"/>
          <a:chExt cx="10855084" cy="2438400"/>
        </a:xfrm>
      </xdr:grpSpPr>
      <xdr:sp macro="" textlink="">
        <xdr:nvSpPr>
          <xdr:cNvPr id="17" name="Rectangle: Rounded Corners 16">
            <a:extLst>
              <a:ext uri="{FF2B5EF4-FFF2-40B4-BE49-F238E27FC236}">
                <a16:creationId xmlns:a16="http://schemas.microsoft.com/office/drawing/2014/main" id="{61055242-9961-FAD7-AD5C-4727396022B4}"/>
              </a:ext>
            </a:extLst>
          </xdr:cNvPr>
          <xdr:cNvSpPr/>
        </xdr:nvSpPr>
        <xdr:spPr>
          <a:xfrm>
            <a:off x="8801100" y="541020"/>
            <a:ext cx="2259724" cy="425450"/>
          </a:xfrm>
          <a:prstGeom prst="roundRect">
            <a:avLst/>
          </a:prstGeom>
          <a:gradFill>
            <a:gsLst>
              <a:gs pos="35000">
                <a:srgbClr val="002060"/>
              </a:gs>
              <a:gs pos="30000">
                <a:srgbClr val="002060"/>
              </a:gs>
              <a:gs pos="83000">
                <a:schemeClr val="accent1">
                  <a:lumMod val="45000"/>
                  <a:lumOff val="55000"/>
                </a:schemeClr>
              </a:gs>
              <a:gs pos="100000">
                <a:schemeClr val="accent1">
                  <a:lumMod val="30000"/>
                  <a:lumOff val="70000"/>
                </a:schemeClr>
              </a:gs>
            </a:gsLst>
            <a:lin ang="5400000" scaled="1"/>
          </a:gradFill>
          <a:ln>
            <a:noFill/>
          </a:ln>
          <a:scene3d>
            <a:camera prst="orthographicFront"/>
            <a:lightRig rig="threePt" dir="t"/>
          </a:scene3d>
          <a:sp3d>
            <a:bevelT w="165100" prst="coolSlan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a:latin typeface="Aptos" panose="020B0004020202020204" pitchFamily="34" charset="0"/>
                <a:ea typeface="Artifakt Element Black" panose="020B0A03050000020004" pitchFamily="34" charset="0"/>
              </a:rPr>
              <a:t>NO</a:t>
            </a:r>
            <a:r>
              <a:rPr lang="en-IN" sz="1800" baseline="0">
                <a:latin typeface="Aptos" panose="020B0004020202020204" pitchFamily="34" charset="0"/>
                <a:ea typeface="Artifakt Element Black" panose="020B0A03050000020004" pitchFamily="34" charset="0"/>
              </a:rPr>
              <a:t> OF ORDERS</a:t>
            </a:r>
            <a:endParaRPr lang="en-IN" sz="1800">
              <a:latin typeface="Aptos" panose="020B0004020202020204" pitchFamily="34" charset="0"/>
              <a:ea typeface="Artifakt Element Black" panose="020B0A03050000020004" pitchFamily="34" charset="0"/>
            </a:endParaRPr>
          </a:p>
        </xdr:txBody>
      </xdr:sp>
      <xdr:sp macro="" textlink="">
        <xdr:nvSpPr>
          <xdr:cNvPr id="22" name="Rectangle: Rounded Corners 21">
            <a:extLst>
              <a:ext uri="{FF2B5EF4-FFF2-40B4-BE49-F238E27FC236}">
                <a16:creationId xmlns:a16="http://schemas.microsoft.com/office/drawing/2014/main" id="{1D324334-4E9E-3621-D7EE-1AABA4CC398F}"/>
              </a:ext>
            </a:extLst>
          </xdr:cNvPr>
          <xdr:cNvSpPr/>
        </xdr:nvSpPr>
        <xdr:spPr>
          <a:xfrm>
            <a:off x="8839200" y="2133600"/>
            <a:ext cx="2034540" cy="289560"/>
          </a:xfrm>
          <a:prstGeom prst="roundRect">
            <a:avLst/>
          </a:prstGeom>
          <a:gradFill>
            <a:gsLst>
              <a:gs pos="30000">
                <a:srgbClr val="002060"/>
              </a:gs>
              <a:gs pos="83000">
                <a:schemeClr val="tx1"/>
              </a:gs>
              <a:gs pos="2000">
                <a:schemeClr val="accent1">
                  <a:lumMod val="30000"/>
                  <a:lumOff val="70000"/>
                </a:schemeClr>
              </a:gs>
            </a:gsLst>
            <a:lin ang="5400000" scaled="1"/>
          </a:gradFill>
          <a:ln>
            <a:noFill/>
          </a:ln>
          <a:scene3d>
            <a:camera prst="orthographicFront"/>
            <a:lightRig rig="threePt" dir="t"/>
          </a:scene3d>
          <a:sp3d>
            <a:bevelT prst="slop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latin typeface="Arial Narrow" panose="020B0606020202030204" pitchFamily="34" charset="0"/>
              </a:rPr>
              <a:t>YOY GROWTH</a:t>
            </a:r>
          </a:p>
        </xdr:txBody>
      </xdr:sp>
      <xdr:pic>
        <xdr:nvPicPr>
          <xdr:cNvPr id="55" name="Picture 54">
            <a:extLst>
              <a:ext uri="{FF2B5EF4-FFF2-40B4-BE49-F238E27FC236}">
                <a16:creationId xmlns:a16="http://schemas.microsoft.com/office/drawing/2014/main" id="{1E4E4440-3136-008B-C73B-06D608D13DD4}"/>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304020" y="1021079"/>
            <a:ext cx="1181100" cy="266701"/>
          </a:xfrm>
          <a:prstGeom prst="rect">
            <a:avLst/>
          </a:prstGeom>
          <a:gradFill>
            <a:gsLst>
              <a:gs pos="0">
                <a:srgbClr val="002060"/>
              </a:gs>
              <a:gs pos="82000">
                <a:schemeClr val="bg2"/>
              </a:gs>
              <a:gs pos="72000">
                <a:schemeClr val="accent1">
                  <a:lumMod val="30000"/>
                  <a:lumOff val="70000"/>
                </a:schemeClr>
              </a:gs>
            </a:gsLst>
            <a:lin ang="5400000" scaled="1"/>
          </a:gradFill>
          <a:scene3d>
            <a:camera prst="orthographicFront"/>
            <a:lightRig rig="threePt" dir="t"/>
          </a:scene3d>
          <a:sp3d>
            <a:bevelT w="165100" prst="coolSlant"/>
          </a:sp3d>
        </xdr:spPr>
      </xdr:pic>
      <xdr:graphicFrame macro="">
        <xdr:nvGraphicFramePr>
          <xdr:cNvPr id="60" name="Chart 59">
            <a:extLst>
              <a:ext uri="{FF2B5EF4-FFF2-40B4-BE49-F238E27FC236}">
                <a16:creationId xmlns:a16="http://schemas.microsoft.com/office/drawing/2014/main" id="{D8F7D7A6-006D-42D2-AA00-9902880448E7}"/>
              </a:ext>
            </a:extLst>
          </xdr:cNvPr>
          <xdr:cNvGraphicFramePr>
            <a:graphicFrameLocks/>
          </xdr:cNvGraphicFramePr>
        </xdr:nvGraphicFramePr>
        <xdr:xfrm>
          <a:off x="8983980" y="1211580"/>
          <a:ext cx="1775460" cy="811530"/>
        </xdr:xfrm>
        <a:graphic>
          <a:graphicData uri="http://schemas.openxmlformats.org/drawingml/2006/chart">
            <c:chart xmlns:c="http://schemas.openxmlformats.org/drawingml/2006/chart" xmlns:r="http://schemas.openxmlformats.org/officeDocument/2006/relationships" r:id="rId10"/>
          </a:graphicData>
        </a:graphic>
      </xdr:graphicFrame>
      <xdr:sp macro="" textlink="">
        <xdr:nvSpPr>
          <xdr:cNvPr id="21" name="Rectangle: Rounded Corners 20">
            <a:extLst>
              <a:ext uri="{FF2B5EF4-FFF2-40B4-BE49-F238E27FC236}">
                <a16:creationId xmlns:a16="http://schemas.microsoft.com/office/drawing/2014/main" id="{784E5061-A910-BFF6-AD3D-B72FE7A2EDBE}"/>
              </a:ext>
            </a:extLst>
          </xdr:cNvPr>
          <xdr:cNvSpPr/>
        </xdr:nvSpPr>
        <xdr:spPr>
          <a:xfrm>
            <a:off x="205740" y="2628900"/>
            <a:ext cx="4518660" cy="350520"/>
          </a:xfrm>
          <a:prstGeom prst="roundRect">
            <a:avLst/>
          </a:prstGeom>
          <a:gradFill flip="none" rotWithShape="1">
            <a:gsLst>
              <a:gs pos="0">
                <a:schemeClr val="accent1">
                  <a:lumMod val="40000"/>
                  <a:lumOff val="60000"/>
                </a:schemeClr>
              </a:gs>
              <a:gs pos="46000">
                <a:schemeClr val="accent1">
                  <a:lumMod val="95000"/>
                  <a:lumOff val="5000"/>
                </a:schemeClr>
              </a:gs>
              <a:gs pos="100000">
                <a:srgbClr val="00B0F0"/>
              </a:gs>
            </a:gsLst>
            <a:path path="circle">
              <a:fillToRect l="100000" t="100000"/>
            </a:path>
            <a:tileRect r="-100000" b="-100000"/>
          </a:gradFill>
          <a:ln>
            <a:noFill/>
          </a:ln>
          <a:effectLst>
            <a:glow rad="63500">
              <a:srgbClr val="00B0F0">
                <a:alpha val="40000"/>
              </a:srgbClr>
            </a:glow>
            <a:outerShdw blurRad="127000" dist="50800" dir="5400000" sx="98000" sy="98000" algn="ctr" rotWithShape="0">
              <a:schemeClr val="bg1">
                <a:alpha val="51000"/>
              </a:schemeClr>
            </a:outerShdw>
            <a:reflection blurRad="6350" stA="50000" endA="300" endPos="38500" dist="50800" dir="5400000" sy="-100000" algn="bl" rotWithShape="0"/>
          </a:effectLst>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u="none">
                <a:solidFill>
                  <a:schemeClr val="tx1"/>
                </a:solidFill>
                <a:latin typeface="Artifakt Element" panose="020B0503050000020004" pitchFamily="34" charset="0"/>
                <a:ea typeface="Artifakt Element" panose="020B0503050000020004" pitchFamily="34" charset="0"/>
              </a:rPr>
              <a:t>SALES AND</a:t>
            </a:r>
            <a:r>
              <a:rPr lang="en-IN" sz="1600" b="1" u="none" baseline="0">
                <a:solidFill>
                  <a:schemeClr val="tx1"/>
                </a:solidFill>
                <a:latin typeface="Artifakt Element" panose="020B0503050000020004" pitchFamily="34" charset="0"/>
                <a:ea typeface="Artifakt Element" panose="020B0503050000020004" pitchFamily="34" charset="0"/>
              </a:rPr>
              <a:t> PROFIT ANALYSIS</a:t>
            </a:r>
            <a:endParaRPr lang="en-IN" sz="1600" b="1" u="none">
              <a:solidFill>
                <a:schemeClr val="tx1"/>
              </a:solidFill>
              <a:latin typeface="Artifakt Element" panose="020B0503050000020004" pitchFamily="34" charset="0"/>
              <a:ea typeface="Artifakt Element" panose="020B0503050000020004" pitchFamily="34" charset="0"/>
            </a:endParaRPr>
          </a:p>
        </xdr:txBody>
      </xdr:sp>
    </xdr:grpSp>
    <xdr:clientData/>
  </xdr:twoCellAnchor>
  <xdr:twoCellAnchor>
    <xdr:from>
      <xdr:col>9</xdr:col>
      <xdr:colOff>510540</xdr:colOff>
      <xdr:row>15</xdr:row>
      <xdr:rowOff>7620</xdr:rowOff>
    </xdr:from>
    <xdr:to>
      <xdr:col>17</xdr:col>
      <xdr:colOff>152400</xdr:colOff>
      <xdr:row>16</xdr:row>
      <xdr:rowOff>175260</xdr:rowOff>
    </xdr:to>
    <xdr:sp macro="" textlink="">
      <xdr:nvSpPr>
        <xdr:cNvPr id="23" name="Rectangle: Rounded Corners 22">
          <a:extLst>
            <a:ext uri="{FF2B5EF4-FFF2-40B4-BE49-F238E27FC236}">
              <a16:creationId xmlns:a16="http://schemas.microsoft.com/office/drawing/2014/main" id="{B60516C3-F0CF-5580-1B04-CFE8E1CD6CFE}"/>
            </a:ext>
          </a:extLst>
        </xdr:cNvPr>
        <xdr:cNvSpPr/>
      </xdr:nvSpPr>
      <xdr:spPr>
        <a:xfrm>
          <a:off x="5996940" y="2750820"/>
          <a:ext cx="4518660" cy="350520"/>
        </a:xfrm>
        <a:prstGeom prst="roundRect">
          <a:avLst/>
        </a:prstGeom>
        <a:gradFill flip="none" rotWithShape="1">
          <a:gsLst>
            <a:gs pos="0">
              <a:schemeClr val="accent1">
                <a:lumMod val="40000"/>
                <a:lumOff val="60000"/>
              </a:schemeClr>
            </a:gs>
            <a:gs pos="46000">
              <a:schemeClr val="accent1">
                <a:lumMod val="95000"/>
                <a:lumOff val="5000"/>
              </a:schemeClr>
            </a:gs>
            <a:gs pos="100000">
              <a:srgbClr val="00B0F0"/>
            </a:gs>
          </a:gsLst>
          <a:path path="circle">
            <a:fillToRect l="100000" t="100000"/>
          </a:path>
          <a:tileRect r="-100000" b="-100000"/>
        </a:gradFill>
        <a:ln>
          <a:noFill/>
        </a:ln>
        <a:effectLst>
          <a:glow rad="63500">
            <a:srgbClr val="00B0F0">
              <a:alpha val="40000"/>
            </a:srgbClr>
          </a:glow>
          <a:outerShdw blurRad="127000" dist="50800" dir="5400000" sx="98000" sy="98000" algn="ctr" rotWithShape="0">
            <a:schemeClr val="bg1">
              <a:alpha val="51000"/>
            </a:schemeClr>
          </a:outerShdw>
          <a:reflection blurRad="6350" stA="50000" endA="300" endPos="38500" dist="50800" dir="5400000" sy="-100000" algn="bl" rotWithShape="0"/>
        </a:effectLst>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chemeClr val="tx2">
                  <a:lumMod val="95000"/>
                  <a:lumOff val="5000"/>
                </a:schemeClr>
              </a:solidFill>
              <a:latin typeface="Arial Narrow" panose="020B0606020202030204" pitchFamily="34" charset="0"/>
            </a:rPr>
            <a:t>CATEGORY  WISE PROFIT</a:t>
          </a:r>
        </a:p>
      </xdr:txBody>
    </xdr:sp>
    <xdr:clientData/>
  </xdr:twoCellAnchor>
  <xdr:twoCellAnchor>
    <xdr:from>
      <xdr:col>18</xdr:col>
      <xdr:colOff>487680</xdr:colOff>
      <xdr:row>14</xdr:row>
      <xdr:rowOff>167640</xdr:rowOff>
    </xdr:from>
    <xdr:to>
      <xdr:col>23</xdr:col>
      <xdr:colOff>114300</xdr:colOff>
      <xdr:row>16</xdr:row>
      <xdr:rowOff>137160</xdr:rowOff>
    </xdr:to>
    <xdr:sp macro="" textlink="">
      <xdr:nvSpPr>
        <xdr:cNvPr id="29" name="Rectangle: Rounded Corners 28">
          <a:extLst>
            <a:ext uri="{FF2B5EF4-FFF2-40B4-BE49-F238E27FC236}">
              <a16:creationId xmlns:a16="http://schemas.microsoft.com/office/drawing/2014/main" id="{80D0FA17-E0ED-12E2-3269-A0197A69B207}"/>
            </a:ext>
          </a:extLst>
        </xdr:cNvPr>
        <xdr:cNvSpPr/>
      </xdr:nvSpPr>
      <xdr:spPr>
        <a:xfrm>
          <a:off x="11460480" y="2727960"/>
          <a:ext cx="2674620" cy="335280"/>
        </a:xfrm>
        <a:prstGeom prst="roundRect">
          <a:avLst/>
        </a:prstGeom>
        <a:gradFill flip="none" rotWithShape="1">
          <a:gsLst>
            <a:gs pos="0">
              <a:schemeClr val="accent1">
                <a:lumMod val="40000"/>
                <a:lumOff val="60000"/>
              </a:schemeClr>
            </a:gs>
            <a:gs pos="46000">
              <a:schemeClr val="accent1">
                <a:lumMod val="95000"/>
                <a:lumOff val="5000"/>
              </a:schemeClr>
            </a:gs>
            <a:gs pos="100000">
              <a:srgbClr val="00B0F0"/>
            </a:gs>
          </a:gsLst>
          <a:path path="circle">
            <a:fillToRect l="100000" t="100000"/>
          </a:path>
          <a:tileRect r="-100000" b="-100000"/>
        </a:gradFill>
        <a:ln>
          <a:noFill/>
        </a:ln>
        <a:effectLst>
          <a:glow rad="63500">
            <a:srgbClr val="00B0F0">
              <a:alpha val="40000"/>
            </a:srgbClr>
          </a:glow>
          <a:outerShdw blurRad="127000" dist="50800" dir="5400000" sx="98000" sy="98000" algn="ctr" rotWithShape="0">
            <a:schemeClr val="bg1">
              <a:alpha val="51000"/>
            </a:schemeClr>
          </a:outerShdw>
          <a:reflection blurRad="6350" stA="50000" endA="300" endPos="38500" dist="50800" dir="5400000" sy="-100000" algn="bl" rotWithShape="0"/>
        </a:effectLst>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ysClr val="windowText" lastClr="000000"/>
              </a:solidFill>
              <a:latin typeface="Arial Narrow" panose="020B0606020202030204" pitchFamily="34" charset="0"/>
            </a:rPr>
            <a:t>CATEGORY WISE SALES</a:t>
          </a:r>
          <a:r>
            <a:rPr lang="en-IN" sz="1400" b="1" baseline="0">
              <a:solidFill>
                <a:sysClr val="windowText" lastClr="000000"/>
              </a:solidFill>
              <a:latin typeface="Arial Narrow" panose="020B0606020202030204" pitchFamily="34" charset="0"/>
            </a:rPr>
            <a:t> SHARE% </a:t>
          </a:r>
          <a:r>
            <a:rPr lang="en-IN" sz="1400" b="1" baseline="0">
              <a:latin typeface="Arial Narrow" panose="020B0606020202030204" pitchFamily="34" charset="0"/>
            </a:rPr>
            <a:t>%</a:t>
          </a:r>
          <a:endParaRPr lang="en-IN" sz="1400" b="1">
            <a:latin typeface="Arial Narrow" panose="020B0606020202030204" pitchFamily="34" charset="0"/>
          </a:endParaRPr>
        </a:p>
      </xdr:txBody>
    </xdr:sp>
    <xdr:clientData/>
  </xdr:twoCellAnchor>
  <xdr:twoCellAnchor>
    <xdr:from>
      <xdr:col>0</xdr:col>
      <xdr:colOff>533400</xdr:colOff>
      <xdr:row>31</xdr:row>
      <xdr:rowOff>38100</xdr:rowOff>
    </xdr:from>
    <xdr:to>
      <xdr:col>8</xdr:col>
      <xdr:colOff>175260</xdr:colOff>
      <xdr:row>33</xdr:row>
      <xdr:rowOff>22860</xdr:rowOff>
    </xdr:to>
    <xdr:sp macro="" textlink="">
      <xdr:nvSpPr>
        <xdr:cNvPr id="30" name="Rectangle: Rounded Corners 29">
          <a:extLst>
            <a:ext uri="{FF2B5EF4-FFF2-40B4-BE49-F238E27FC236}">
              <a16:creationId xmlns:a16="http://schemas.microsoft.com/office/drawing/2014/main" id="{E5D7C866-E17D-F009-C06A-076D6440D033}"/>
            </a:ext>
          </a:extLst>
        </xdr:cNvPr>
        <xdr:cNvSpPr/>
      </xdr:nvSpPr>
      <xdr:spPr>
        <a:xfrm>
          <a:off x="533400" y="5707380"/>
          <a:ext cx="4518660" cy="350520"/>
        </a:xfrm>
        <a:prstGeom prst="roundRect">
          <a:avLst/>
        </a:prstGeom>
        <a:gradFill flip="none" rotWithShape="1">
          <a:gsLst>
            <a:gs pos="0">
              <a:schemeClr val="accent1">
                <a:lumMod val="40000"/>
                <a:lumOff val="60000"/>
              </a:schemeClr>
            </a:gs>
            <a:gs pos="46000">
              <a:schemeClr val="accent1">
                <a:lumMod val="95000"/>
                <a:lumOff val="5000"/>
              </a:schemeClr>
            </a:gs>
            <a:gs pos="100000">
              <a:srgbClr val="00B0F0"/>
            </a:gs>
          </a:gsLst>
          <a:path path="circle">
            <a:fillToRect l="100000" t="100000"/>
          </a:path>
          <a:tileRect r="-100000" b="-100000"/>
        </a:gradFill>
        <a:ln>
          <a:noFill/>
        </a:ln>
        <a:effectLst>
          <a:glow rad="63500">
            <a:srgbClr val="00B0F0">
              <a:alpha val="40000"/>
            </a:srgbClr>
          </a:glow>
          <a:outerShdw blurRad="304800" dist="76200" dir="3600000" sx="103000" sy="103000" algn="ctr" rotWithShape="0">
            <a:schemeClr val="bg1"/>
          </a:outerShdw>
          <a:reflection blurRad="6350" stA="50000" endA="300" endPos="38500" dist="50800" dir="5400000" sy="-100000" algn="bl" rotWithShape="0"/>
        </a:effectLst>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b="1">
              <a:solidFill>
                <a:sysClr val="windowText" lastClr="000000"/>
              </a:solidFill>
              <a:latin typeface="Arial Narrow" panose="020B0606020202030204" pitchFamily="34" charset="0"/>
            </a:rPr>
            <a:t>SALES   BY  STATE</a:t>
          </a:r>
        </a:p>
      </xdr:txBody>
    </xdr:sp>
    <xdr:clientData/>
  </xdr:twoCellAnchor>
  <xdr:twoCellAnchor>
    <xdr:from>
      <xdr:col>0</xdr:col>
      <xdr:colOff>533400</xdr:colOff>
      <xdr:row>16</xdr:row>
      <xdr:rowOff>167640</xdr:rowOff>
    </xdr:from>
    <xdr:to>
      <xdr:col>8</xdr:col>
      <xdr:colOff>251460</xdr:colOff>
      <xdr:row>30</xdr:row>
      <xdr:rowOff>15240</xdr:rowOff>
    </xdr:to>
    <xdr:graphicFrame macro="">
      <xdr:nvGraphicFramePr>
        <xdr:cNvPr id="54" name="Chart 53">
          <a:extLst>
            <a:ext uri="{FF2B5EF4-FFF2-40B4-BE49-F238E27FC236}">
              <a16:creationId xmlns:a16="http://schemas.microsoft.com/office/drawing/2014/main" id="{765F2800-FDB5-4BAE-9C10-BE24F1BC57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274320</xdr:colOff>
      <xdr:row>16</xdr:row>
      <xdr:rowOff>167640</xdr:rowOff>
    </xdr:from>
    <xdr:to>
      <xdr:col>18</xdr:col>
      <xdr:colOff>228600</xdr:colOff>
      <xdr:row>28</xdr:row>
      <xdr:rowOff>167640</xdr:rowOff>
    </xdr:to>
    <mc:AlternateContent xmlns:mc="http://schemas.openxmlformats.org/markup-compatibility/2006">
      <mc:Choice xmlns:cx1="http://schemas.microsoft.com/office/drawing/2015/9/8/chartex" Requires="cx1">
        <xdr:graphicFrame macro="">
          <xdr:nvGraphicFramePr>
            <xdr:cNvPr id="59" name="Chart 58">
              <a:extLst>
                <a:ext uri="{FF2B5EF4-FFF2-40B4-BE49-F238E27FC236}">
                  <a16:creationId xmlns:a16="http://schemas.microsoft.com/office/drawing/2014/main" id="{27D448E7-B478-4451-9A77-FC4F077BC99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760720" y="3093720"/>
              <a:ext cx="5440680" cy="21945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388620</xdr:colOff>
      <xdr:row>15</xdr:row>
      <xdr:rowOff>167640</xdr:rowOff>
    </xdr:from>
    <xdr:to>
      <xdr:col>23</xdr:col>
      <xdr:colOff>281940</xdr:colOff>
      <xdr:row>31</xdr:row>
      <xdr:rowOff>121920</xdr:rowOff>
    </xdr:to>
    <xdr:graphicFrame macro="">
      <xdr:nvGraphicFramePr>
        <xdr:cNvPr id="62" name="Chart 61">
          <a:extLst>
            <a:ext uri="{FF2B5EF4-FFF2-40B4-BE49-F238E27FC236}">
              <a16:creationId xmlns:a16="http://schemas.microsoft.com/office/drawing/2014/main" id="{7375B95F-E811-469E-B8ED-F3A7D29F1E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472440</xdr:colOff>
      <xdr:row>32</xdr:row>
      <xdr:rowOff>152400</xdr:rowOff>
    </xdr:from>
    <xdr:to>
      <xdr:col>9</xdr:col>
      <xdr:colOff>327660</xdr:colOff>
      <xdr:row>53</xdr:row>
      <xdr:rowOff>15240</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726CDD05-DDE0-4CD8-8DAD-026CDCF0950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472440" y="6004560"/>
              <a:ext cx="5341620" cy="37033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579120</xdr:colOff>
      <xdr:row>31</xdr:row>
      <xdr:rowOff>76200</xdr:rowOff>
    </xdr:from>
    <xdr:to>
      <xdr:col>16</xdr:col>
      <xdr:colOff>144780</xdr:colOff>
      <xdr:row>33</xdr:row>
      <xdr:rowOff>91440</xdr:rowOff>
    </xdr:to>
    <xdr:sp macro="" textlink="">
      <xdr:nvSpPr>
        <xdr:cNvPr id="24" name="Rectangle: Rounded Corners 23">
          <a:extLst>
            <a:ext uri="{FF2B5EF4-FFF2-40B4-BE49-F238E27FC236}">
              <a16:creationId xmlns:a16="http://schemas.microsoft.com/office/drawing/2014/main" id="{9A6B0986-8C23-F910-0625-A9068464C5F2}"/>
            </a:ext>
          </a:extLst>
        </xdr:cNvPr>
        <xdr:cNvSpPr/>
      </xdr:nvSpPr>
      <xdr:spPr>
        <a:xfrm>
          <a:off x="6065520" y="5745480"/>
          <a:ext cx="3832860" cy="381000"/>
        </a:xfrm>
        <a:prstGeom prst="roundRect">
          <a:avLst/>
        </a:prstGeom>
        <a:gradFill>
          <a:gsLst>
            <a:gs pos="0">
              <a:schemeClr val="accent1">
                <a:lumMod val="40000"/>
                <a:lumOff val="60000"/>
              </a:schemeClr>
            </a:gs>
            <a:gs pos="46000">
              <a:schemeClr val="accent1">
                <a:lumMod val="95000"/>
                <a:lumOff val="5000"/>
              </a:schemeClr>
            </a:gs>
            <a:gs pos="100000">
              <a:srgbClr val="00B0F0"/>
            </a:gs>
          </a:gsLst>
          <a:path path="circle">
            <a:fillToRect l="100000" t="100000"/>
          </a:path>
        </a:gradFill>
        <a:ln>
          <a:noFill/>
        </a:ln>
        <a:effectLst>
          <a:glow rad="63500">
            <a:schemeClr val="bg1">
              <a:alpha val="40000"/>
            </a:schemeClr>
          </a:glow>
          <a:outerShdw blurRad="279400" dist="152400" dir="1680000" sx="97000" sy="97000" algn="tl" rotWithShape="0">
            <a:schemeClr val="bg1">
              <a:alpha val="98000"/>
            </a:schemeClr>
          </a:outerShdw>
          <a:reflection blurRad="901700" stA="86000" endPos="46000" dist="406400" dir="5400000" sy="-100000" algn="bl" rotWithShape="0"/>
        </a:effectLst>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ysClr val="windowText" lastClr="000000"/>
              </a:solidFill>
              <a:latin typeface="Arial Narrow" panose="020B0606020202030204" pitchFamily="34" charset="0"/>
            </a:rPr>
            <a:t>TOP 10 SUB CATEGORIES</a:t>
          </a:r>
        </a:p>
      </xdr:txBody>
    </xdr:sp>
    <xdr:clientData/>
  </xdr:twoCellAnchor>
  <xdr:twoCellAnchor>
    <xdr:from>
      <xdr:col>17</xdr:col>
      <xdr:colOff>312420</xdr:colOff>
      <xdr:row>35</xdr:row>
      <xdr:rowOff>129540</xdr:rowOff>
    </xdr:from>
    <xdr:to>
      <xdr:col>22</xdr:col>
      <xdr:colOff>579120</xdr:colOff>
      <xdr:row>37</xdr:row>
      <xdr:rowOff>144780</xdr:rowOff>
    </xdr:to>
    <xdr:sp macro="" textlink="">
      <xdr:nvSpPr>
        <xdr:cNvPr id="27" name="Rectangle: Rounded Corners 26">
          <a:extLst>
            <a:ext uri="{FF2B5EF4-FFF2-40B4-BE49-F238E27FC236}">
              <a16:creationId xmlns:a16="http://schemas.microsoft.com/office/drawing/2014/main" id="{BEE9EFE4-BB78-065D-DF16-F0A88758B5B9}"/>
            </a:ext>
          </a:extLst>
        </xdr:cNvPr>
        <xdr:cNvSpPr/>
      </xdr:nvSpPr>
      <xdr:spPr>
        <a:xfrm>
          <a:off x="10675620" y="6530340"/>
          <a:ext cx="3314700" cy="381000"/>
        </a:xfrm>
        <a:prstGeom prst="roundRect">
          <a:avLst/>
        </a:prstGeom>
        <a:gradFill>
          <a:gsLst>
            <a:gs pos="0">
              <a:schemeClr val="accent1">
                <a:lumMod val="40000"/>
                <a:lumOff val="60000"/>
              </a:schemeClr>
            </a:gs>
            <a:gs pos="46000">
              <a:schemeClr val="accent1">
                <a:lumMod val="95000"/>
                <a:lumOff val="5000"/>
              </a:schemeClr>
            </a:gs>
            <a:gs pos="100000">
              <a:srgbClr val="00B0F0"/>
            </a:gs>
          </a:gsLst>
          <a:path path="circle">
            <a:fillToRect l="100000" t="100000"/>
          </a:path>
        </a:gradFill>
        <a:ln>
          <a:noFill/>
        </a:ln>
        <a:effectLst>
          <a:glow rad="63500">
            <a:schemeClr val="bg1">
              <a:alpha val="40000"/>
            </a:schemeClr>
          </a:glow>
          <a:outerShdw blurRad="279400" dist="152400" dir="1680000" sx="97000" sy="97000" algn="tl" rotWithShape="0">
            <a:schemeClr val="bg1">
              <a:alpha val="98000"/>
            </a:schemeClr>
          </a:outerShdw>
          <a:reflection blurRad="901700" stA="86000" endPos="46000" dist="406400" dir="5400000" sy="-100000" algn="bl" rotWithShape="0"/>
        </a:effectLst>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ysClr val="windowText" lastClr="000000"/>
              </a:solidFill>
              <a:latin typeface="Arial Narrow" panose="020B0606020202030204" pitchFamily="34" charset="0"/>
            </a:rPr>
            <a:t>FILTERS</a:t>
          </a:r>
        </a:p>
      </xdr:txBody>
    </xdr:sp>
    <xdr:clientData/>
  </xdr:twoCellAnchor>
  <xdr:twoCellAnchor>
    <xdr:from>
      <xdr:col>9</xdr:col>
      <xdr:colOff>441960</xdr:colOff>
      <xdr:row>33</xdr:row>
      <xdr:rowOff>0</xdr:rowOff>
    </xdr:from>
    <xdr:to>
      <xdr:col>16</xdr:col>
      <xdr:colOff>411480</xdr:colOff>
      <xdr:row>49</xdr:row>
      <xdr:rowOff>30480</xdr:rowOff>
    </xdr:to>
    <xdr:graphicFrame macro="">
      <xdr:nvGraphicFramePr>
        <xdr:cNvPr id="31" name="Chart 30">
          <a:extLst>
            <a:ext uri="{FF2B5EF4-FFF2-40B4-BE49-F238E27FC236}">
              <a16:creationId xmlns:a16="http://schemas.microsoft.com/office/drawing/2014/main" id="{6A30B343-AA32-43C9-9DD6-0B7F24EA7B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243840</xdr:colOff>
      <xdr:row>19</xdr:row>
      <xdr:rowOff>68580</xdr:rowOff>
    </xdr:from>
    <xdr:to>
      <xdr:col>0</xdr:col>
      <xdr:colOff>594360</xdr:colOff>
      <xdr:row>24</xdr:row>
      <xdr:rowOff>144780</xdr:rowOff>
    </xdr:to>
    <xdr:sp macro="" textlink="">
      <xdr:nvSpPr>
        <xdr:cNvPr id="32" name="Rectangle: Rounded Corners 31">
          <a:extLst>
            <a:ext uri="{FF2B5EF4-FFF2-40B4-BE49-F238E27FC236}">
              <a16:creationId xmlns:a16="http://schemas.microsoft.com/office/drawing/2014/main" id="{AFE0D600-C549-5F79-518E-ACBD648A7AD3}"/>
            </a:ext>
          </a:extLst>
        </xdr:cNvPr>
        <xdr:cNvSpPr/>
      </xdr:nvSpPr>
      <xdr:spPr>
        <a:xfrm>
          <a:off x="243840" y="3543300"/>
          <a:ext cx="350520" cy="9906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i="0">
              <a:solidFill>
                <a:sysClr val="windowText" lastClr="000000"/>
              </a:solidFill>
              <a:latin typeface="Aptos Display" panose="020B0004020202020204" pitchFamily="34" charset="0"/>
            </a:rPr>
            <a:t>SALES</a:t>
          </a:r>
        </a:p>
      </xdr:txBody>
    </xdr:sp>
    <xdr:clientData/>
  </xdr:twoCellAnchor>
  <xdr:twoCellAnchor>
    <xdr:from>
      <xdr:col>8</xdr:col>
      <xdr:colOff>297180</xdr:colOff>
      <xdr:row>18</xdr:row>
      <xdr:rowOff>99060</xdr:rowOff>
    </xdr:from>
    <xdr:to>
      <xdr:col>8</xdr:col>
      <xdr:colOff>594360</xdr:colOff>
      <xdr:row>25</xdr:row>
      <xdr:rowOff>7620</xdr:rowOff>
    </xdr:to>
    <xdr:sp macro="" textlink="">
      <xdr:nvSpPr>
        <xdr:cNvPr id="33" name="Rectangle: Rounded Corners 32">
          <a:extLst>
            <a:ext uri="{FF2B5EF4-FFF2-40B4-BE49-F238E27FC236}">
              <a16:creationId xmlns:a16="http://schemas.microsoft.com/office/drawing/2014/main" id="{8564BAE3-D92E-C154-A211-DE85D8B5431F}"/>
            </a:ext>
          </a:extLst>
        </xdr:cNvPr>
        <xdr:cNvSpPr/>
      </xdr:nvSpPr>
      <xdr:spPr>
        <a:xfrm>
          <a:off x="5173980" y="3390900"/>
          <a:ext cx="297180" cy="118872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i="0">
              <a:solidFill>
                <a:sysClr val="windowText" lastClr="000000"/>
              </a:solidFill>
            </a:rPr>
            <a:t>PROFIT</a:t>
          </a:r>
        </a:p>
      </xdr:txBody>
    </xdr:sp>
    <xdr:clientData/>
  </xdr:twoCellAnchor>
  <xdr:twoCellAnchor>
    <xdr:from>
      <xdr:col>17</xdr:col>
      <xdr:colOff>167640</xdr:colOff>
      <xdr:row>39</xdr:row>
      <xdr:rowOff>30480</xdr:rowOff>
    </xdr:from>
    <xdr:to>
      <xdr:col>18</xdr:col>
      <xdr:colOff>563880</xdr:colOff>
      <xdr:row>47</xdr:row>
      <xdr:rowOff>38100</xdr:rowOff>
    </xdr:to>
    <mc:AlternateContent xmlns:mc="http://schemas.openxmlformats.org/markup-compatibility/2006" xmlns:a14="http://schemas.microsoft.com/office/drawing/2010/main">
      <mc:Choice Requires="a14">
        <xdr:graphicFrame macro="">
          <xdr:nvGraphicFramePr>
            <xdr:cNvPr id="64" name="Year 1">
              <a:extLst>
                <a:ext uri="{FF2B5EF4-FFF2-40B4-BE49-F238E27FC236}">
                  <a16:creationId xmlns:a16="http://schemas.microsoft.com/office/drawing/2014/main" id="{4779FA92-A976-4943-8783-C6A71BBBD2CD}"/>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530840" y="7162800"/>
              <a:ext cx="1005840" cy="14706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21</xdr:col>
      <xdr:colOff>259080</xdr:colOff>
      <xdr:row>39</xdr:row>
      <xdr:rowOff>60961</xdr:rowOff>
    </xdr:from>
    <xdr:to>
      <xdr:col>23</xdr:col>
      <xdr:colOff>259080</xdr:colOff>
      <xdr:row>46</xdr:row>
      <xdr:rowOff>91441</xdr:rowOff>
    </xdr:to>
    <mc:AlternateContent xmlns:mc="http://schemas.openxmlformats.org/markup-compatibility/2006" xmlns:a14="http://schemas.microsoft.com/office/drawing/2010/main">
      <mc:Choice Requires="a14">
        <xdr:graphicFrame macro="">
          <xdr:nvGraphicFramePr>
            <xdr:cNvPr id="65" name="Segment 1">
              <a:extLst>
                <a:ext uri="{FF2B5EF4-FFF2-40B4-BE49-F238E27FC236}">
                  <a16:creationId xmlns:a16="http://schemas.microsoft.com/office/drawing/2014/main" id="{D3BFFC6F-7EB0-4D0B-B3E0-F37FCB7EEFC5}"/>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3060680" y="7193281"/>
              <a:ext cx="1219200" cy="13106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45720</xdr:colOff>
      <xdr:row>39</xdr:row>
      <xdr:rowOff>53340</xdr:rowOff>
    </xdr:from>
    <xdr:to>
      <xdr:col>21</xdr:col>
      <xdr:colOff>167640</xdr:colOff>
      <xdr:row>47</xdr:row>
      <xdr:rowOff>53340</xdr:rowOff>
    </xdr:to>
    <mc:AlternateContent xmlns:mc="http://schemas.openxmlformats.org/markup-compatibility/2006" xmlns:a14="http://schemas.microsoft.com/office/drawing/2010/main">
      <mc:Choice Requires="a14">
        <xdr:graphicFrame macro="">
          <xdr:nvGraphicFramePr>
            <xdr:cNvPr id="66" name="Region 1">
              <a:extLst>
                <a:ext uri="{FF2B5EF4-FFF2-40B4-BE49-F238E27FC236}">
                  <a16:creationId xmlns:a16="http://schemas.microsoft.com/office/drawing/2014/main" id="{A69A87CF-F7DB-4E13-99A1-15699385E205}"/>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628120" y="7185660"/>
              <a:ext cx="1341120" cy="14630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449580</xdr:colOff>
      <xdr:row>12</xdr:row>
      <xdr:rowOff>30480</xdr:rowOff>
    </xdr:from>
    <xdr:to>
      <xdr:col>4</xdr:col>
      <xdr:colOff>38100</xdr:colOff>
      <xdr:row>13</xdr:row>
      <xdr:rowOff>76200</xdr:rowOff>
    </xdr:to>
    <xdr:pic>
      <xdr:nvPicPr>
        <xdr:cNvPr id="38" name="Picture 37">
          <a:extLst>
            <a:ext uri="{FF2B5EF4-FFF2-40B4-BE49-F238E27FC236}">
              <a16:creationId xmlns:a16="http://schemas.microsoft.com/office/drawing/2014/main" id="{558A0BBF-3161-F14C-3D1C-9358FB39CF7B}"/>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668780" y="2225040"/>
          <a:ext cx="807720" cy="228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342900</xdr:colOff>
      <xdr:row>12</xdr:row>
      <xdr:rowOff>22860</xdr:rowOff>
    </xdr:from>
    <xdr:to>
      <xdr:col>8</xdr:col>
      <xdr:colOff>541020</xdr:colOff>
      <xdr:row>13</xdr:row>
      <xdr:rowOff>68580</xdr:rowOff>
    </xdr:to>
    <xdr:pic>
      <xdr:nvPicPr>
        <xdr:cNvPr id="41" name="Picture 40">
          <a:extLst>
            <a:ext uri="{FF2B5EF4-FFF2-40B4-BE49-F238E27FC236}">
              <a16:creationId xmlns:a16="http://schemas.microsoft.com/office/drawing/2014/main" id="{E8AF989D-D325-51A2-417F-32A55765A28A}"/>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4610100" y="2217420"/>
          <a:ext cx="807720" cy="228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228600</xdr:colOff>
      <xdr:row>11</xdr:row>
      <xdr:rowOff>175260</xdr:rowOff>
    </xdr:from>
    <xdr:to>
      <xdr:col>13</xdr:col>
      <xdr:colOff>426720</xdr:colOff>
      <xdr:row>13</xdr:row>
      <xdr:rowOff>38100</xdr:rowOff>
    </xdr:to>
    <xdr:pic>
      <xdr:nvPicPr>
        <xdr:cNvPr id="49" name="Picture 48">
          <a:extLst>
            <a:ext uri="{FF2B5EF4-FFF2-40B4-BE49-F238E27FC236}">
              <a16:creationId xmlns:a16="http://schemas.microsoft.com/office/drawing/2014/main" id="{4C2152F1-B867-0566-FCCB-B9EFAF44801A}"/>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7543800" y="2186940"/>
          <a:ext cx="807720" cy="228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487680</xdr:colOff>
      <xdr:row>11</xdr:row>
      <xdr:rowOff>175260</xdr:rowOff>
    </xdr:from>
    <xdr:to>
      <xdr:col>18</xdr:col>
      <xdr:colOff>76200</xdr:colOff>
      <xdr:row>13</xdr:row>
      <xdr:rowOff>38100</xdr:rowOff>
    </xdr:to>
    <xdr:pic>
      <xdr:nvPicPr>
        <xdr:cNvPr id="50" name="Picture 49">
          <a:extLst>
            <a:ext uri="{FF2B5EF4-FFF2-40B4-BE49-F238E27FC236}">
              <a16:creationId xmlns:a16="http://schemas.microsoft.com/office/drawing/2014/main" id="{B06C84D3-19F9-B5FA-E3BE-F5B58AB8205D}"/>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0241280" y="2186940"/>
          <a:ext cx="807720" cy="228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320040</xdr:colOff>
      <xdr:row>11</xdr:row>
      <xdr:rowOff>144780</xdr:rowOff>
    </xdr:from>
    <xdr:to>
      <xdr:col>22</xdr:col>
      <xdr:colOff>426720</xdr:colOff>
      <xdr:row>13</xdr:row>
      <xdr:rowOff>7620</xdr:rowOff>
    </xdr:to>
    <xdr:pic>
      <xdr:nvPicPr>
        <xdr:cNvPr id="51" name="Picture 50">
          <a:extLst>
            <a:ext uri="{FF2B5EF4-FFF2-40B4-BE49-F238E27FC236}">
              <a16:creationId xmlns:a16="http://schemas.microsoft.com/office/drawing/2014/main" id="{40FD73F6-EF37-F426-4587-802152186B26}"/>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3121640" y="2156460"/>
          <a:ext cx="716280" cy="228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764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672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mita Chavan" refreshedDate="45589.614666898146" createdVersion="8" refreshedVersion="8" minRefreshableVersion="3" recordCount="9994" xr:uid="{295EDECE-1BDE-4613-93FB-4A06732889D0}">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40338620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EC3EEA2-0F97-4883-8E5B-B5AD8D2B5AC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C16" firstHeaderRow="0" firstDataRow="1" firstDataCol="1"/>
  <pivotFields count="26">
    <pivotField showAll="0"/>
    <pivotField showAll="0"/>
    <pivotField showAll="0">
      <items count="5">
        <item h="1" x="2"/>
        <item h="1" x="1"/>
        <item h="1"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sd="0" x="0"/>
        <item x="1"/>
        <item x="2"/>
        <item x="3"/>
        <item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2">
    <format dxfId="11">
      <pivotArea collapsedLevelsAreSubtotals="1" fieldPosition="0">
        <references count="1">
          <reference field="22" count="1">
            <x v="1"/>
          </reference>
        </references>
      </pivotArea>
    </format>
    <format dxfId="10">
      <pivotArea collapsedLevelsAreSubtotals="1" fieldPosition="0">
        <references count="1">
          <reference field="22" count="1">
            <x v="2"/>
          </reference>
        </references>
      </pivotArea>
    </format>
    <format dxfId="9">
      <pivotArea collapsedLevelsAreSubtotals="1" fieldPosition="0">
        <references count="1">
          <reference field="22" count="1">
            <x v="3"/>
          </reference>
        </references>
      </pivotArea>
    </format>
    <format dxfId="8">
      <pivotArea collapsedLevelsAreSubtotals="1" fieldPosition="0">
        <references count="1">
          <reference field="22" count="1">
            <x v="4"/>
          </reference>
        </references>
      </pivotArea>
    </format>
    <format dxfId="7">
      <pivotArea collapsedLevelsAreSubtotals="1" fieldPosition="0">
        <references count="1">
          <reference field="22" count="1">
            <x v="5"/>
          </reference>
        </references>
      </pivotArea>
    </format>
    <format dxfId="6">
      <pivotArea collapsedLevelsAreSubtotals="1" fieldPosition="0">
        <references count="1">
          <reference field="22" count="1">
            <x v="6"/>
          </reference>
        </references>
      </pivotArea>
    </format>
    <format dxfId="5">
      <pivotArea collapsedLevelsAreSubtotals="1" fieldPosition="0">
        <references count="1">
          <reference field="22" count="1">
            <x v="7"/>
          </reference>
        </references>
      </pivotArea>
    </format>
    <format dxfId="4">
      <pivotArea collapsedLevelsAreSubtotals="1" fieldPosition="0">
        <references count="1">
          <reference field="22" count="1">
            <x v="8"/>
          </reference>
        </references>
      </pivotArea>
    </format>
    <format dxfId="3">
      <pivotArea collapsedLevelsAreSubtotals="1" fieldPosition="0">
        <references count="1">
          <reference field="22" count="1">
            <x v="9"/>
          </reference>
        </references>
      </pivotArea>
    </format>
    <format dxfId="2">
      <pivotArea collapsedLevelsAreSubtotals="1" fieldPosition="0">
        <references count="1">
          <reference field="22" count="1">
            <x v="10"/>
          </reference>
        </references>
      </pivotArea>
    </format>
    <format dxfId="1">
      <pivotArea collapsedLevelsAreSubtotals="1" fieldPosition="0">
        <references count="1">
          <reference field="22" count="1">
            <x v="11"/>
          </reference>
        </references>
      </pivotArea>
    </format>
    <format dxfId="0">
      <pivotArea collapsedLevelsAreSubtotals="1" fieldPosition="0">
        <references count="1">
          <reference field="22" count="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1"/>
          </reference>
        </references>
      </pivotArea>
    </chartFormat>
    <chartFormat chart="7" format="5" series="1">
      <pivotArea type="data" outline="0" fieldPosition="0">
        <references count="1">
          <reference field="4294967294" count="1" selected="0">
            <x v="0"/>
          </reference>
        </references>
      </pivotArea>
    </chartFormat>
  </chart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850D3D4-9414-4356-B798-614A734D953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h="1"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1"/>
    </i>
    <i>
      <x v="2"/>
    </i>
    <i>
      <x/>
    </i>
    <i t="grand">
      <x/>
    </i>
  </rowItems>
  <colItems count="1">
    <i/>
  </colItems>
  <dataFields count="1">
    <dataField name="Sum of Profit" fld="21" baseField="0" baseItem="0"/>
  </dataField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E25CA1C-58E0-459B-9D46-7EBBCA644BCC}"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h="1"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0">
      <pivotArea type="data" outline="0" fieldPosition="0">
        <references count="2">
          <reference field="4294967294" count="1" selected="0">
            <x v="0"/>
          </reference>
          <reference field="15" count="1" selected="0">
            <x v="0"/>
          </reference>
        </references>
      </pivotArea>
    </chartFormat>
    <chartFormat chart="0" format="11">
      <pivotArea type="data" outline="0" fieldPosition="0">
        <references count="2">
          <reference field="4294967294" count="1" selected="0">
            <x v="0"/>
          </reference>
          <reference field="15" count="1" selected="0">
            <x v="1"/>
          </reference>
        </references>
      </pivotArea>
    </chartFormat>
    <chartFormat chart="0" format="12">
      <pivotArea type="data" outline="0" fieldPosition="0">
        <references count="2">
          <reference field="4294967294" count="1" selected="0">
            <x v="0"/>
          </reference>
          <reference field="15" count="1" selected="0">
            <x v="2"/>
          </reference>
        </references>
      </pivotArea>
    </chartFormat>
    <chartFormat chart="4" format="17" series="1">
      <pivotArea type="data" outline="0" fieldPosition="0">
        <references count="1">
          <reference field="4294967294" count="1" selected="0">
            <x v="0"/>
          </reference>
        </references>
      </pivotArea>
    </chartFormat>
    <chartFormat chart="4" format="18">
      <pivotArea type="data" outline="0" fieldPosition="0">
        <references count="2">
          <reference field="4294967294" count="1" selected="0">
            <x v="0"/>
          </reference>
          <reference field="15" count="1" selected="0">
            <x v="0"/>
          </reference>
        </references>
      </pivotArea>
    </chartFormat>
    <chartFormat chart="4" format="19">
      <pivotArea type="data" outline="0" fieldPosition="0">
        <references count="2">
          <reference field="4294967294" count="1" selected="0">
            <x v="0"/>
          </reference>
          <reference field="15" count="1" selected="0">
            <x v="1"/>
          </reference>
        </references>
      </pivotArea>
    </chartFormat>
    <chartFormat chart="4" format="20">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DB94AC8-066F-4E5D-95A2-4D474E480C41}"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4"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11">
    <i>
      <x v="1"/>
    </i>
    <i>
      <x v="3"/>
    </i>
    <i>
      <x v="4"/>
    </i>
    <i>
      <x v="10"/>
    </i>
    <i>
      <x v="24"/>
    </i>
    <i>
      <x v="26"/>
    </i>
    <i>
      <x v="29"/>
    </i>
    <i>
      <x v="35"/>
    </i>
    <i>
      <x v="42"/>
    </i>
    <i>
      <x v="45"/>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6B17F74-1025-47A0-BF4A-825B65584312}"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9"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1"/>
    </i>
    <i>
      <x v="5"/>
    </i>
    <i>
      <x v="14"/>
    </i>
    <i>
      <x/>
    </i>
    <i>
      <x v="3"/>
    </i>
    <i t="grand">
      <x/>
    </i>
  </rowItems>
  <colItems count="1">
    <i/>
  </colItems>
  <dataFields count="1">
    <dataField name="Sum of Sales" fld="18" baseField="0" baseItem="0"/>
  </dataFields>
  <chartFormats count="5">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0A6602A-F634-4FFA-B7F6-FBD4DB63B1EA}"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N3:O16"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5">
    <chartFormat chart="19" format="0" series="1">
      <pivotArea type="data" outline="0" fieldPosition="0">
        <references count="1">
          <reference field="4294967294" count="1" selected="0">
            <x v="0"/>
          </reference>
        </references>
      </pivotArea>
    </chartFormat>
    <chartFormat chart="20" format="1"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2" format="3">
      <pivotArea type="data" outline="0" fieldPosition="0">
        <references count="2">
          <reference field="4294967294" count="1" selected="0">
            <x v="0"/>
          </reference>
          <reference field="22" count="1" selected="0">
            <x v="1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2D9894B-C503-4B31-8510-B01E0319C3AD}"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K3:L16" firstHeaderRow="1" firstDataRow="1" firstDataCol="1"/>
  <pivotFields count="26">
    <pivotField showAll="0"/>
    <pivotField dataField="1"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12" format="0" series="1">
      <pivotArea type="data" outline="0" fieldPosition="0">
        <references count="1">
          <reference field="4294967294" count="1" selected="0">
            <x v="0"/>
          </reference>
        </references>
      </pivotArea>
    </chartFormat>
    <chartFormat chart="20"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0B9A6A8-6386-45E0-B390-1F8FA18A90D9}"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H3:I16"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11"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Medium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1287338-7343-438B-98D1-AB35FBEE32B2}"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E3:F16"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5"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7F5B0F4-E235-4FFF-AF3F-582AE4712323}"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16" firstHeaderRow="1" firstDataRow="1" firstDataCol="1"/>
  <pivotFields count="26">
    <pivotField showAll="0"/>
    <pivotField showAll="0"/>
    <pivotField showAll="0">
      <items count="5">
        <item h="1" x="2"/>
        <item h="1" x="1"/>
        <item h="1"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5">
    <chartFormat chart="2"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99C1D81-1B7C-46D6-A21C-DFC95347E44A}" name="PivotTable2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showAll="0"/>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dataField="1"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sd="0" x="1"/>
        <item sd="0" x="2"/>
        <item sd="0" x="3"/>
        <item sd="0" x="4"/>
        <item sd="0" x="5"/>
      </items>
    </pivotField>
    <pivotField axis="axisRow" showAll="0" defaultSubtotal="0">
      <items count="7">
        <item sd="0" x="0"/>
        <item sd="0" x="1"/>
        <item sd="0" x="2"/>
        <item sd="0" x="3"/>
        <item sd="0" x="4"/>
        <item sd="0" x="5"/>
        <item sd="0" x="6"/>
      </items>
    </pivotField>
    <pivotField dataField="1" dragToRow="0" dragToCol="0" dragToPage="0" showAll="0" defaultSubtotal="0"/>
  </pivotFields>
  <rowFields count="4">
    <field x="24"/>
    <field x="23"/>
    <field x="22"/>
    <field x="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name="PivotStyleMedium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CBF7185-726D-46F9-825F-C09583BB2CAD}" sourceName="Year">
  <pivotTables>
    <pivotTable tabId="4" name="PivotTable2"/>
    <pivotTable tabId="3" name="PivotTable1"/>
    <pivotTable tabId="10" name="PivotTable14"/>
    <pivotTable tabId="10" name="PivotTable15"/>
    <pivotTable tabId="10" name="PivotTable16"/>
    <pivotTable tabId="10" name="PivotTable18"/>
    <pivotTable tabId="10" name="PivotTable19"/>
    <pivotTable tabId="6" name="PivotTable6"/>
    <pivotTable tabId="5" name="PivotTable5"/>
    <pivotTable tabId="8" name="PivotTable10"/>
  </pivotTables>
  <data>
    <tabular pivotCacheId="403386207">
      <items count="4">
        <i x="2"/>
        <i x="1"/>
        <i x="0"/>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FC1F7356-78B0-4782-A37F-E7D5D0E73467}" sourceName="Segment">
  <pivotTables>
    <pivotTable tabId="4" name="PivotTable2"/>
    <pivotTable tabId="3" name="PivotTable1"/>
    <pivotTable tabId="10" name="PivotTable14"/>
    <pivotTable tabId="10" name="PivotTable15"/>
    <pivotTable tabId="10" name="PivotTable16"/>
    <pivotTable tabId="10" name="PivotTable18"/>
    <pivotTable tabId="10" name="PivotTable19"/>
    <pivotTable tabId="11" name="PivotTable20"/>
    <pivotTable tabId="6" name="PivotTable6"/>
    <pivotTable tabId="5" name="PivotTable5"/>
    <pivotTable tabId="8" name="PivotTable10"/>
  </pivotTables>
  <data>
    <tabular pivotCacheId="403386207">
      <items count="3">
        <i x="0"/>
        <i x="1" s="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6DEA833-0752-4911-907D-85935AC99652}" sourceName="Region">
  <pivotTables>
    <pivotTable tabId="4" name="PivotTable2"/>
    <pivotTable tabId="3" name="PivotTable1"/>
    <pivotTable tabId="10" name="PivotTable14"/>
    <pivotTable tabId="10" name="PivotTable15"/>
    <pivotTable tabId="10" name="PivotTable16"/>
    <pivotTable tabId="10" name="PivotTable18"/>
    <pivotTable tabId="10" name="PivotTable19"/>
    <pivotTable tabId="11" name="PivotTable20"/>
    <pivotTable tabId="6" name="PivotTable6"/>
    <pivotTable tabId="5" name="PivotTable5"/>
    <pivotTable tabId="8" name="PivotTable10"/>
  </pivotTables>
  <data>
    <tabular pivotCacheId="403386207">
      <items count="4">
        <i x="2"/>
        <i x="3"/>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6552BAB-328B-4E8B-90A8-A3256538B207}" cache="Slicer_Year" caption="Year" rowHeight="234950"/>
  <slicer name="Segment" xr10:uid="{73E98ABD-696E-476D-8A61-2D848440785A}" cache="Slicer_Segment" caption="Segment" rowHeight="234950"/>
  <slicer name="Region" xr10:uid="{03F245BF-E470-4768-9F94-11596A57A42F}"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0E22B93-4ACE-4E48-95BD-1E47A8D88D43}" cache="Slicer_Year" caption="Year" startItem="1" style="1" rowHeight="234950"/>
  <slicer name="Segment 1" xr10:uid="{A2D7BC26-F8FC-44FE-AAC4-C9F08F9ACAC1}" cache="Slicer_Segment" caption="Segment" style="1" rowHeight="234950"/>
  <slicer name="Region 1" xr10:uid="{C7278032-2B38-45AB-A2E8-BF2C001A52A8}" cache="Slicer_Region" caption="Region" style="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Light16"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6.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7.bin"/><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microsoft.com/office/2007/relationships/slicer" Target="../slicers/slicer2.xml"/></Relationships>
</file>

<file path=xl/worksheets/_rels/sheet9.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EE5784-8316-4EC0-AD8A-5A1AA70E8B6B}">
  <dimension ref="A3:C16"/>
  <sheetViews>
    <sheetView workbookViewId="0">
      <selection activeCell="C26" sqref="C26"/>
    </sheetView>
  </sheetViews>
  <sheetFormatPr defaultRowHeight="14.4" x14ac:dyDescent="0.3"/>
  <cols>
    <col min="1" max="1" width="12.5546875" bestFit="1" customWidth="1"/>
    <col min="2" max="2" width="11.6640625" bestFit="1" customWidth="1"/>
    <col min="3" max="3" width="12.109375" bestFit="1" customWidth="1"/>
  </cols>
  <sheetData>
    <row r="3" spans="1:3" x14ac:dyDescent="0.3">
      <c r="A3" s="10" t="s">
        <v>10933</v>
      </c>
      <c r="B3" t="s">
        <v>10939</v>
      </c>
      <c r="C3" t="s">
        <v>10952</v>
      </c>
    </row>
    <row r="4" spans="1:3" x14ac:dyDescent="0.3">
      <c r="A4" s="11" t="s">
        <v>10940</v>
      </c>
      <c r="B4" s="12">
        <v>2399.4659999999999</v>
      </c>
      <c r="C4" s="12">
        <v>275.72499999999991</v>
      </c>
    </row>
    <row r="5" spans="1:3" x14ac:dyDescent="0.3">
      <c r="A5" s="11" t="s">
        <v>10941</v>
      </c>
      <c r="B5" s="12">
        <v>4203.1079999999993</v>
      </c>
      <c r="C5" s="12">
        <v>810.48109999999974</v>
      </c>
    </row>
    <row r="6" spans="1:3" x14ac:dyDescent="0.3">
      <c r="A6" s="11" t="s">
        <v>10942</v>
      </c>
      <c r="B6" s="12">
        <v>4602.71</v>
      </c>
      <c r="C6" s="12">
        <v>703.06299999999999</v>
      </c>
    </row>
    <row r="7" spans="1:3" x14ac:dyDescent="0.3">
      <c r="A7" s="11" t="s">
        <v>10943</v>
      </c>
      <c r="B7" s="12">
        <v>6925.8419999999987</v>
      </c>
      <c r="C7" s="12">
        <v>826.85759999999948</v>
      </c>
    </row>
    <row r="8" spans="1:3" x14ac:dyDescent="0.3">
      <c r="A8" s="11" t="s">
        <v>10944</v>
      </c>
      <c r="B8" s="12">
        <v>3516.5010000000002</v>
      </c>
      <c r="C8" s="12">
        <v>174.77179999999993</v>
      </c>
    </row>
    <row r="9" spans="1:3" x14ac:dyDescent="0.3">
      <c r="A9" s="11" t="s">
        <v>10945</v>
      </c>
      <c r="B9" s="12">
        <v>4445.1720000000005</v>
      </c>
      <c r="C9" s="12">
        <v>1118.5989</v>
      </c>
    </row>
    <row r="10" spans="1:3" x14ac:dyDescent="0.3">
      <c r="A10" s="11" t="s">
        <v>10946</v>
      </c>
      <c r="B10" s="12">
        <v>10073.535</v>
      </c>
      <c r="C10" s="12">
        <v>2339.3099000000002</v>
      </c>
    </row>
    <row r="11" spans="1:3" x14ac:dyDescent="0.3">
      <c r="A11" s="11" t="s">
        <v>10947</v>
      </c>
      <c r="B11" s="12">
        <v>14270.828</v>
      </c>
      <c r="C11" s="12">
        <v>3954.9062999999987</v>
      </c>
    </row>
    <row r="12" spans="1:3" x14ac:dyDescent="0.3">
      <c r="A12" s="11" t="s">
        <v>10948</v>
      </c>
      <c r="B12" s="12">
        <v>9043.4299999999967</v>
      </c>
      <c r="C12" s="12">
        <v>1186.4350999999997</v>
      </c>
    </row>
    <row r="13" spans="1:3" x14ac:dyDescent="0.3">
      <c r="A13" s="11" t="s">
        <v>10949</v>
      </c>
      <c r="B13" s="12">
        <v>11167.941999999997</v>
      </c>
      <c r="C13" s="12">
        <v>2687.6038999999996</v>
      </c>
    </row>
    <row r="14" spans="1:3" x14ac:dyDescent="0.3">
      <c r="A14" s="11" t="s">
        <v>10950</v>
      </c>
      <c r="B14" s="12">
        <v>5956.9160000000002</v>
      </c>
      <c r="C14" s="12">
        <v>475.58399999999955</v>
      </c>
    </row>
    <row r="15" spans="1:3" x14ac:dyDescent="0.3">
      <c r="A15" s="11" t="s">
        <v>10951</v>
      </c>
      <c r="B15" s="12">
        <v>9949.8169999999973</v>
      </c>
      <c r="C15" s="12">
        <v>1290.3247999999999</v>
      </c>
    </row>
    <row r="16" spans="1:3" x14ac:dyDescent="0.3">
      <c r="A16" s="11" t="s">
        <v>10934</v>
      </c>
      <c r="B16" s="36">
        <v>86555.266999999993</v>
      </c>
      <c r="C16" s="36">
        <v>15843.661399999997</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650BA1-B1C0-4209-9A6F-C65635071150}">
  <dimension ref="A3:E7"/>
  <sheetViews>
    <sheetView workbookViewId="0">
      <selection activeCell="R33" sqref="R33"/>
    </sheetView>
  </sheetViews>
  <sheetFormatPr defaultRowHeight="14.4" x14ac:dyDescent="0.3"/>
  <cols>
    <col min="1" max="1" width="13.109375" bestFit="1" customWidth="1"/>
    <col min="2" max="2" width="12.109375" bestFit="1" customWidth="1"/>
    <col min="4" max="4" width="13.109375" bestFit="1" customWidth="1"/>
    <col min="5" max="5" width="12" bestFit="1" customWidth="1"/>
  </cols>
  <sheetData>
    <row r="3" spans="1:5" x14ac:dyDescent="0.3">
      <c r="A3" s="10" t="s">
        <v>10933</v>
      </c>
      <c r="B3" t="s">
        <v>10952</v>
      </c>
      <c r="D3" s="14" t="s">
        <v>10953</v>
      </c>
      <c r="E3" s="14" t="s">
        <v>10954</v>
      </c>
    </row>
    <row r="4" spans="1:5" x14ac:dyDescent="0.3">
      <c r="A4" s="11" t="s">
        <v>46</v>
      </c>
      <c r="B4" s="36">
        <v>10036.7219</v>
      </c>
      <c r="D4" s="14" t="s">
        <v>32</v>
      </c>
      <c r="E4" s="26">
        <v>18450</v>
      </c>
    </row>
    <row r="5" spans="1:5" x14ac:dyDescent="0.3">
      <c r="A5" s="11" t="s">
        <v>71</v>
      </c>
      <c r="B5" s="36">
        <v>5592.1871000000001</v>
      </c>
      <c r="D5" s="14" t="s">
        <v>46</v>
      </c>
      <c r="E5" s="15">
        <v>122490.8008000001</v>
      </c>
    </row>
    <row r="6" spans="1:5" x14ac:dyDescent="0.3">
      <c r="A6" s="11" t="s">
        <v>32</v>
      </c>
      <c r="B6" s="36">
        <v>214.75239999999928</v>
      </c>
      <c r="D6" s="14" t="s">
        <v>71</v>
      </c>
      <c r="E6" s="15">
        <v>145454.9480999998</v>
      </c>
    </row>
    <row r="7" spans="1:5" x14ac:dyDescent="0.3">
      <c r="A7" s="11" t="s">
        <v>10934</v>
      </c>
      <c r="B7" s="36">
        <v>15843.661400000001</v>
      </c>
      <c r="D7" s="14" t="s">
        <v>10934</v>
      </c>
      <c r="E7" s="16">
        <v>286397.02169999992</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A62743-0333-4E68-8919-A212590B8363}">
  <dimension ref="A3:B7"/>
  <sheetViews>
    <sheetView workbookViewId="0">
      <selection activeCell="O19" sqref="O19"/>
    </sheetView>
  </sheetViews>
  <sheetFormatPr defaultRowHeight="14.4" x14ac:dyDescent="0.3"/>
  <cols>
    <col min="1" max="1" width="13.109375" bestFit="1" customWidth="1"/>
    <col min="2" max="2" width="11.21875" bestFit="1" customWidth="1"/>
  </cols>
  <sheetData>
    <row r="3" spans="1:2" x14ac:dyDescent="0.3">
      <c r="A3" s="28" t="s">
        <v>10933</v>
      </c>
      <c r="B3" s="29" t="s">
        <v>10939</v>
      </c>
    </row>
    <row r="4" spans="1:2" x14ac:dyDescent="0.3">
      <c r="A4" s="30" t="s">
        <v>32</v>
      </c>
      <c r="B4" s="33">
        <v>0.24453515925264258</v>
      </c>
    </row>
    <row r="5" spans="1:2" x14ac:dyDescent="0.3">
      <c r="A5" s="32" t="s">
        <v>46</v>
      </c>
      <c r="B5" s="34">
        <v>0.40443111336020715</v>
      </c>
    </row>
    <row r="6" spans="1:2" x14ac:dyDescent="0.3">
      <c r="A6" s="32" t="s">
        <v>71</v>
      </c>
      <c r="B6" s="34">
        <v>0.35103372738715033</v>
      </c>
    </row>
    <row r="7" spans="1:2" x14ac:dyDescent="0.3">
      <c r="A7" s="31" t="s">
        <v>10934</v>
      </c>
      <c r="B7" s="35">
        <v>1</v>
      </c>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C32167-A4AE-443E-9231-5E659F012DA0}">
  <dimension ref="A3:F53"/>
  <sheetViews>
    <sheetView topLeftCell="A3" workbookViewId="0">
      <selection activeCell="J26" sqref="J26"/>
    </sheetView>
  </sheetViews>
  <sheetFormatPr defaultRowHeight="14.4" x14ac:dyDescent="0.3"/>
  <cols>
    <col min="1" max="1" width="12.44140625" bestFit="1" customWidth="1"/>
    <col min="2" max="2" width="11.21875" bestFit="1" customWidth="1"/>
  </cols>
  <sheetData>
    <row r="3" spans="1:6" x14ac:dyDescent="0.3">
      <c r="A3" s="28" t="s">
        <v>10933</v>
      </c>
      <c r="B3" s="29" t="s">
        <v>10939</v>
      </c>
      <c r="E3" s="14" t="s">
        <v>10955</v>
      </c>
      <c r="F3" s="14" t="s">
        <v>10956</v>
      </c>
    </row>
    <row r="4" spans="1:6" x14ac:dyDescent="0.3">
      <c r="A4" s="30" t="s">
        <v>310</v>
      </c>
      <c r="B4" s="37">
        <v>3054.9260000000004</v>
      </c>
      <c r="E4" s="6" t="s">
        <v>358</v>
      </c>
      <c r="F4" s="5">
        <v>19510.639999999992</v>
      </c>
    </row>
    <row r="5" spans="1:6" x14ac:dyDescent="0.3">
      <c r="A5" s="32" t="s">
        <v>43</v>
      </c>
      <c r="B5" s="39">
        <v>58999.572000000007</v>
      </c>
      <c r="E5" s="13" t="s">
        <v>310</v>
      </c>
      <c r="F5" s="9">
        <v>35282.000999999997</v>
      </c>
    </row>
    <row r="6" spans="1:6" x14ac:dyDescent="0.3">
      <c r="A6" s="32" t="s">
        <v>457</v>
      </c>
      <c r="B6" s="39">
        <v>2310.0120000000002</v>
      </c>
      <c r="E6" s="13" t="s">
        <v>1707</v>
      </c>
      <c r="F6" s="9">
        <v>11678.129999999997</v>
      </c>
    </row>
    <row r="7" spans="1:6" x14ac:dyDescent="0.3">
      <c r="A7" s="32" t="s">
        <v>6260</v>
      </c>
      <c r="B7" s="39">
        <v>21.312000000000005</v>
      </c>
      <c r="E7" s="13" t="s">
        <v>43</v>
      </c>
      <c r="F7" s="9">
        <v>457687.63150000101</v>
      </c>
    </row>
    <row r="8" spans="1:6" x14ac:dyDescent="0.3">
      <c r="A8" s="32" t="s">
        <v>1762</v>
      </c>
      <c r="B8" s="39">
        <v>39.900000000000006</v>
      </c>
      <c r="E8" s="13" t="s">
        <v>457</v>
      </c>
      <c r="F8" s="9">
        <v>32108.117999999995</v>
      </c>
    </row>
    <row r="9" spans="1:6" x14ac:dyDescent="0.3">
      <c r="A9" s="32" t="s">
        <v>1392</v>
      </c>
      <c r="B9" s="39">
        <v>359.85799999999995</v>
      </c>
      <c r="E9" s="13" t="s">
        <v>747</v>
      </c>
      <c r="F9" s="9">
        <v>13384.356999999996</v>
      </c>
    </row>
    <row r="10" spans="1:6" x14ac:dyDescent="0.3">
      <c r="A10" s="32" t="s">
        <v>668</v>
      </c>
      <c r="B10" s="39">
        <v>989.02200000000005</v>
      </c>
      <c r="E10" s="13" t="s">
        <v>245</v>
      </c>
      <c r="F10" s="9">
        <v>27451.068999999992</v>
      </c>
    </row>
    <row r="11" spans="1:6" x14ac:dyDescent="0.3">
      <c r="A11" s="32" t="s">
        <v>420</v>
      </c>
      <c r="B11" s="39">
        <v>1541.021</v>
      </c>
      <c r="E11" s="13" t="s">
        <v>3034</v>
      </c>
      <c r="F11" s="9">
        <v>2865.0199999999995</v>
      </c>
    </row>
    <row r="12" spans="1:6" x14ac:dyDescent="0.3">
      <c r="A12" s="32" t="s">
        <v>121</v>
      </c>
      <c r="B12" s="39">
        <v>1793.7840000000003</v>
      </c>
      <c r="E12" s="13" t="s">
        <v>54</v>
      </c>
      <c r="F12" s="9">
        <v>89473.707999999999</v>
      </c>
    </row>
    <row r="13" spans="1:6" x14ac:dyDescent="0.3">
      <c r="A13" s="32" t="s">
        <v>96</v>
      </c>
      <c r="B13" s="39">
        <v>17445.859999999997</v>
      </c>
      <c r="E13" s="13" t="s">
        <v>1272</v>
      </c>
      <c r="F13" s="9">
        <v>49095.840000000004</v>
      </c>
    </row>
    <row r="14" spans="1:6" x14ac:dyDescent="0.3">
      <c r="A14" s="31" t="s">
        <v>10934</v>
      </c>
      <c r="B14" s="38">
        <v>86555.267000000007</v>
      </c>
      <c r="E14" s="13" t="s">
        <v>6260</v>
      </c>
      <c r="F14" s="9">
        <v>4382.4860000000017</v>
      </c>
    </row>
    <row r="15" spans="1:6" x14ac:dyDescent="0.3">
      <c r="E15" s="13" t="s">
        <v>211</v>
      </c>
      <c r="F15" s="9">
        <v>80166.10099999985</v>
      </c>
    </row>
    <row r="16" spans="1:6" x14ac:dyDescent="0.3">
      <c r="E16" s="13" t="s">
        <v>254</v>
      </c>
      <c r="F16" s="9">
        <v>53555.360000000001</v>
      </c>
    </row>
    <row r="17" spans="5:6" x14ac:dyDescent="0.3">
      <c r="E17" s="13" t="s">
        <v>489</v>
      </c>
      <c r="F17" s="9">
        <v>4579.7599999999993</v>
      </c>
    </row>
    <row r="18" spans="5:6" x14ac:dyDescent="0.3">
      <c r="E18" s="13" t="s">
        <v>4530</v>
      </c>
      <c r="F18" s="9">
        <v>2914.31</v>
      </c>
    </row>
    <row r="19" spans="5:6" x14ac:dyDescent="0.3">
      <c r="E19" s="13" t="s">
        <v>29</v>
      </c>
      <c r="F19" s="9">
        <v>36591.749999999971</v>
      </c>
    </row>
    <row r="20" spans="5:6" x14ac:dyDescent="0.3">
      <c r="E20" s="13" t="s">
        <v>736</v>
      </c>
      <c r="F20" s="9">
        <v>9217.0299999999988</v>
      </c>
    </row>
    <row r="21" spans="5:6" x14ac:dyDescent="0.3">
      <c r="E21" s="13" t="s">
        <v>5235</v>
      </c>
      <c r="F21" s="9">
        <v>1270.53</v>
      </c>
    </row>
    <row r="22" spans="5:6" x14ac:dyDescent="0.3">
      <c r="E22" s="13" t="s">
        <v>2735</v>
      </c>
      <c r="F22" s="9">
        <v>23705.523000000005</v>
      </c>
    </row>
    <row r="23" spans="5:6" x14ac:dyDescent="0.3">
      <c r="E23" s="13" t="s">
        <v>1245</v>
      </c>
      <c r="F23" s="9">
        <v>28634.43399999999</v>
      </c>
    </row>
    <row r="24" spans="5:6" x14ac:dyDescent="0.3">
      <c r="E24" s="13" t="s">
        <v>238</v>
      </c>
      <c r="F24" s="9">
        <v>76269.614000000016</v>
      </c>
    </row>
    <row r="25" spans="5:6" x14ac:dyDescent="0.3">
      <c r="E25" s="13" t="s">
        <v>229</v>
      </c>
      <c r="F25" s="9">
        <v>29863.149999999994</v>
      </c>
    </row>
    <row r="26" spans="5:6" x14ac:dyDescent="0.3">
      <c r="E26" s="13" t="s">
        <v>1487</v>
      </c>
      <c r="F26" s="9">
        <v>10771.34</v>
      </c>
    </row>
    <row r="27" spans="5:6" x14ac:dyDescent="0.3">
      <c r="E27" s="13" t="s">
        <v>596</v>
      </c>
      <c r="F27" s="9">
        <v>22205.149999999998</v>
      </c>
    </row>
    <row r="28" spans="5:6" x14ac:dyDescent="0.3">
      <c r="E28" s="13" t="s">
        <v>1762</v>
      </c>
      <c r="F28" s="9">
        <v>5589.3519999999971</v>
      </c>
    </row>
    <row r="29" spans="5:6" x14ac:dyDescent="0.3">
      <c r="E29" s="13" t="s">
        <v>138</v>
      </c>
      <c r="F29" s="9">
        <v>7464.9299999999985</v>
      </c>
    </row>
    <row r="30" spans="5:6" x14ac:dyDescent="0.3">
      <c r="E30" s="13" t="s">
        <v>1392</v>
      </c>
      <c r="F30" s="9">
        <v>16729.101999999999</v>
      </c>
    </row>
    <row r="31" spans="5:6" x14ac:dyDescent="0.3">
      <c r="E31" s="13" t="s">
        <v>2694</v>
      </c>
      <c r="F31" s="9">
        <v>7292.5239999999994</v>
      </c>
    </row>
    <row r="32" spans="5:6" x14ac:dyDescent="0.3">
      <c r="E32" s="13" t="s">
        <v>788</v>
      </c>
      <c r="F32" s="9">
        <v>35764.312000000013</v>
      </c>
    </row>
    <row r="33" spans="5:6" x14ac:dyDescent="0.3">
      <c r="E33" s="13" t="s">
        <v>668</v>
      </c>
      <c r="F33" s="9">
        <v>4783.5220000000008</v>
      </c>
    </row>
    <row r="34" spans="5:6" x14ac:dyDescent="0.3">
      <c r="E34" s="13" t="s">
        <v>267</v>
      </c>
      <c r="F34" s="9">
        <v>310876.27099999978</v>
      </c>
    </row>
    <row r="35" spans="5:6" x14ac:dyDescent="0.3">
      <c r="E35" s="13" t="s">
        <v>88</v>
      </c>
      <c r="F35" s="9">
        <v>55603.163999999968</v>
      </c>
    </row>
    <row r="36" spans="5:6" x14ac:dyDescent="0.3">
      <c r="E36" s="13" t="s">
        <v>7449</v>
      </c>
      <c r="F36" s="9">
        <v>919.91</v>
      </c>
    </row>
    <row r="37" spans="5:6" x14ac:dyDescent="0.3">
      <c r="E37" s="13" t="s">
        <v>498</v>
      </c>
      <c r="F37" s="9">
        <v>78258.135999999926</v>
      </c>
    </row>
    <row r="38" spans="5:6" x14ac:dyDescent="0.3">
      <c r="E38" s="13" t="s">
        <v>649</v>
      </c>
      <c r="F38" s="9">
        <v>19683.390000000003</v>
      </c>
    </row>
    <row r="39" spans="5:6" x14ac:dyDescent="0.3">
      <c r="E39" s="13" t="s">
        <v>420</v>
      </c>
      <c r="F39" s="9">
        <v>17431.149999999991</v>
      </c>
    </row>
    <row r="40" spans="5:6" x14ac:dyDescent="0.3">
      <c r="E40" s="13" t="s">
        <v>147</v>
      </c>
      <c r="F40" s="9">
        <v>116511.91400000003</v>
      </c>
    </row>
    <row r="41" spans="5:6" x14ac:dyDescent="0.3">
      <c r="E41" s="13" t="s">
        <v>1399</v>
      </c>
      <c r="F41" s="9">
        <v>22627.955999999995</v>
      </c>
    </row>
    <row r="42" spans="5:6" x14ac:dyDescent="0.3">
      <c r="E42" s="13" t="s">
        <v>383</v>
      </c>
      <c r="F42" s="9">
        <v>8481.7099999999991</v>
      </c>
    </row>
    <row r="43" spans="5:6" x14ac:dyDescent="0.3">
      <c r="E43" s="13" t="s">
        <v>5326</v>
      </c>
      <c r="F43" s="9">
        <v>1315.5600000000002</v>
      </c>
    </row>
    <row r="44" spans="5:6" x14ac:dyDescent="0.3">
      <c r="E44" s="13" t="s">
        <v>335</v>
      </c>
      <c r="F44" s="9">
        <v>30661.872999999981</v>
      </c>
    </row>
    <row r="45" spans="5:6" x14ac:dyDescent="0.3">
      <c r="E45" s="13" t="s">
        <v>104</v>
      </c>
      <c r="F45" s="9">
        <v>170188.04580000002</v>
      </c>
    </row>
    <row r="46" spans="5:6" x14ac:dyDescent="0.3">
      <c r="E46" s="13" t="s">
        <v>121</v>
      </c>
      <c r="F46" s="9">
        <v>11220.055999999999</v>
      </c>
    </row>
    <row r="47" spans="5:6" x14ac:dyDescent="0.3">
      <c r="E47" s="13" t="s">
        <v>5203</v>
      </c>
      <c r="F47" s="9">
        <v>8929.369999999999</v>
      </c>
    </row>
    <row r="48" spans="5:6" x14ac:dyDescent="0.3">
      <c r="E48" s="13" t="s">
        <v>319</v>
      </c>
      <c r="F48" s="9">
        <v>70636.719999999987</v>
      </c>
    </row>
    <row r="49" spans="5:6" x14ac:dyDescent="0.3">
      <c r="E49" s="13" t="s">
        <v>96</v>
      </c>
      <c r="F49" s="9">
        <v>138641.26999999993</v>
      </c>
    </row>
    <row r="50" spans="5:6" x14ac:dyDescent="0.3">
      <c r="E50" s="13" t="s">
        <v>9726</v>
      </c>
      <c r="F50" s="9">
        <v>1209.8240000000001</v>
      </c>
    </row>
    <row r="51" spans="5:6" x14ac:dyDescent="0.3">
      <c r="E51" s="13" t="s">
        <v>114</v>
      </c>
      <c r="F51" s="9">
        <v>32114.610000000019</v>
      </c>
    </row>
    <row r="52" spans="5:6" x14ac:dyDescent="0.3">
      <c r="E52" s="13" t="s">
        <v>8542</v>
      </c>
      <c r="F52" s="9">
        <v>1603.1360000000002</v>
      </c>
    </row>
    <row r="53" spans="5:6" x14ac:dyDescent="0.3">
      <c r="E53" s="7" t="s">
        <v>10934</v>
      </c>
      <c r="F53" s="8">
        <v>2297200.8603000003</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16CEE-1265-4B1F-AC86-CED48289A63B}">
  <dimension ref="A3:B9"/>
  <sheetViews>
    <sheetView workbookViewId="0">
      <selection activeCell="P16" sqref="P16"/>
    </sheetView>
  </sheetViews>
  <sheetFormatPr defaultRowHeight="14.4" x14ac:dyDescent="0.3"/>
  <cols>
    <col min="1" max="1" width="12.44140625" bestFit="1" customWidth="1"/>
    <col min="2" max="2" width="11.21875" bestFit="1" customWidth="1"/>
  </cols>
  <sheetData>
    <row r="3" spans="1:2" x14ac:dyDescent="0.3">
      <c r="A3" s="28" t="s">
        <v>10933</v>
      </c>
      <c r="B3" s="29" t="s">
        <v>10939</v>
      </c>
    </row>
    <row r="4" spans="1:2" x14ac:dyDescent="0.3">
      <c r="A4" s="30" t="s">
        <v>682</v>
      </c>
      <c r="B4" s="37">
        <v>8094.9379999999992</v>
      </c>
    </row>
    <row r="5" spans="1:2" x14ac:dyDescent="0.3">
      <c r="A5" s="32" t="s">
        <v>36</v>
      </c>
      <c r="B5" s="39">
        <v>9530.2959999999985</v>
      </c>
    </row>
    <row r="6" spans="1:2" x14ac:dyDescent="0.3">
      <c r="A6" s="32" t="s">
        <v>59</v>
      </c>
      <c r="B6" s="39">
        <v>11283.831999999999</v>
      </c>
    </row>
    <row r="7" spans="1:2" x14ac:dyDescent="0.3">
      <c r="A7" s="32" t="s">
        <v>161</v>
      </c>
      <c r="B7" s="39">
        <v>12161.655999999999</v>
      </c>
    </row>
    <row r="8" spans="1:2" x14ac:dyDescent="0.3">
      <c r="A8" s="32" t="s">
        <v>75</v>
      </c>
      <c r="B8" s="39">
        <v>12738.565000000001</v>
      </c>
    </row>
    <row r="9" spans="1:2" x14ac:dyDescent="0.3">
      <c r="A9" s="31" t="s">
        <v>10934</v>
      </c>
      <c r="B9" s="38">
        <v>53809.286999999997</v>
      </c>
    </row>
  </sheetData>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9D84B9-AB60-471F-990C-DAF27D10EA16}">
  <dimension ref="A3:Q17"/>
  <sheetViews>
    <sheetView workbookViewId="0">
      <selection activeCell="K26" sqref="K26"/>
    </sheetView>
  </sheetViews>
  <sheetFormatPr defaultRowHeight="14.4" x14ac:dyDescent="0.3"/>
  <cols>
    <col min="1" max="1" width="12.44140625" bestFit="1" customWidth="1"/>
    <col min="2" max="2" width="11.21875" bestFit="1" customWidth="1"/>
    <col min="5" max="5" width="12.44140625" bestFit="1" customWidth="1"/>
    <col min="6" max="6" width="11.6640625" bestFit="1" customWidth="1"/>
    <col min="7" max="7" width="12" bestFit="1" customWidth="1"/>
    <col min="8" max="8" width="12.44140625" customWidth="1"/>
    <col min="9" max="9" width="14.21875" bestFit="1" customWidth="1"/>
    <col min="11" max="11" width="12.44140625" bestFit="1" customWidth="1"/>
    <col min="12" max="12" width="15.5546875" bestFit="1" customWidth="1"/>
    <col min="14" max="14" width="12.44140625" bestFit="1" customWidth="1"/>
    <col min="15" max="15" width="18" bestFit="1" customWidth="1"/>
  </cols>
  <sheetData>
    <row r="3" spans="1:17" x14ac:dyDescent="0.3">
      <c r="A3" s="28" t="s">
        <v>10933</v>
      </c>
      <c r="B3" s="29" t="s">
        <v>10939</v>
      </c>
      <c r="E3" s="28" t="s">
        <v>10933</v>
      </c>
      <c r="F3" s="29" t="s">
        <v>10952</v>
      </c>
      <c r="H3" s="10" t="s">
        <v>10933</v>
      </c>
      <c r="I3" t="s">
        <v>10957</v>
      </c>
      <c r="K3" s="28" t="s">
        <v>10933</v>
      </c>
      <c r="L3" s="29" t="s">
        <v>10958</v>
      </c>
      <c r="N3" s="28" t="s">
        <v>10933</v>
      </c>
      <c r="O3" s="29" t="s">
        <v>10959</v>
      </c>
    </row>
    <row r="4" spans="1:17" x14ac:dyDescent="0.3">
      <c r="A4" s="30" t="s">
        <v>10940</v>
      </c>
      <c r="B4" s="37">
        <v>2399.4659999999999</v>
      </c>
      <c r="E4" s="30" t="s">
        <v>10940</v>
      </c>
      <c r="F4" s="37">
        <v>275.72499999999991</v>
      </c>
      <c r="H4" s="11" t="s">
        <v>10940</v>
      </c>
      <c r="I4" s="36">
        <v>64</v>
      </c>
      <c r="K4" s="30" t="s">
        <v>10940</v>
      </c>
      <c r="L4" s="37">
        <v>16</v>
      </c>
      <c r="N4" s="30" t="s">
        <v>10940</v>
      </c>
      <c r="O4" s="37">
        <v>0.11491098436068689</v>
      </c>
    </row>
    <row r="5" spans="1:17" x14ac:dyDescent="0.3">
      <c r="A5" s="30" t="s">
        <v>10941</v>
      </c>
      <c r="B5" s="37">
        <v>4203.1079999999993</v>
      </c>
      <c r="E5" s="32" t="s">
        <v>10941</v>
      </c>
      <c r="F5" s="39">
        <v>810.48109999999974</v>
      </c>
      <c r="H5" s="11" t="s">
        <v>10941</v>
      </c>
      <c r="I5" s="36">
        <v>58</v>
      </c>
      <c r="K5" s="32" t="s">
        <v>10941</v>
      </c>
      <c r="L5" s="39">
        <v>17</v>
      </c>
      <c r="N5" s="32" t="s">
        <v>10941</v>
      </c>
      <c r="O5" s="39">
        <v>0.19282899701839684</v>
      </c>
    </row>
    <row r="6" spans="1:17" x14ac:dyDescent="0.3">
      <c r="A6" s="30" t="s">
        <v>10942</v>
      </c>
      <c r="B6" s="37">
        <v>4602.71</v>
      </c>
      <c r="C6" s="24"/>
      <c r="E6" s="32" t="s">
        <v>10942</v>
      </c>
      <c r="F6" s="39">
        <v>703.06299999999999</v>
      </c>
      <c r="H6" s="11" t="s">
        <v>10942</v>
      </c>
      <c r="I6" s="36">
        <v>109</v>
      </c>
      <c r="K6" s="32" t="s">
        <v>10942</v>
      </c>
      <c r="L6" s="39">
        <v>27</v>
      </c>
      <c r="N6" s="32" t="s">
        <v>10942</v>
      </c>
      <c r="O6" s="39">
        <v>0.1527497930566992</v>
      </c>
    </row>
    <row r="7" spans="1:17" x14ac:dyDescent="0.3">
      <c r="A7" s="30" t="s">
        <v>10943</v>
      </c>
      <c r="B7" s="37">
        <v>6925.8419999999987</v>
      </c>
      <c r="E7" s="32" t="s">
        <v>10943</v>
      </c>
      <c r="F7" s="39">
        <v>826.85759999999948</v>
      </c>
      <c r="H7" s="11" t="s">
        <v>10943</v>
      </c>
      <c r="I7" s="36">
        <v>33</v>
      </c>
      <c r="K7" s="32" t="s">
        <v>10943</v>
      </c>
      <c r="L7" s="39">
        <v>8</v>
      </c>
      <c r="N7" s="32" t="s">
        <v>10943</v>
      </c>
      <c r="O7" s="39">
        <v>0.11938730337769755</v>
      </c>
    </row>
    <row r="8" spans="1:17" x14ac:dyDescent="0.3">
      <c r="A8" s="30" t="s">
        <v>10944</v>
      </c>
      <c r="B8" s="37">
        <v>3516.5010000000002</v>
      </c>
      <c r="E8" s="32" t="s">
        <v>10944</v>
      </c>
      <c r="F8" s="39">
        <v>174.77179999999993</v>
      </c>
      <c r="H8" s="11" t="s">
        <v>10944</v>
      </c>
      <c r="I8" s="36">
        <v>89</v>
      </c>
      <c r="K8" s="32" t="s">
        <v>10944</v>
      </c>
      <c r="L8" s="39">
        <v>22</v>
      </c>
      <c r="N8" s="32" t="s">
        <v>10944</v>
      </c>
      <c r="O8" s="39">
        <v>4.9700483520408477E-2</v>
      </c>
    </row>
    <row r="9" spans="1:17" x14ac:dyDescent="0.3">
      <c r="A9" s="30" t="s">
        <v>10945</v>
      </c>
      <c r="B9" s="37">
        <v>4445.1720000000005</v>
      </c>
      <c r="C9" s="20"/>
      <c r="E9" s="32" t="s">
        <v>10945</v>
      </c>
      <c r="F9" s="39">
        <v>1118.5989</v>
      </c>
      <c r="H9" s="11" t="s">
        <v>10945</v>
      </c>
      <c r="I9" s="36">
        <v>56</v>
      </c>
      <c r="K9" s="32" t="s">
        <v>10945</v>
      </c>
      <c r="L9" s="39">
        <v>12</v>
      </c>
      <c r="N9" s="32" t="s">
        <v>10945</v>
      </c>
      <c r="O9" s="39">
        <v>0.25164355844948177</v>
      </c>
    </row>
    <row r="10" spans="1:17" x14ac:dyDescent="0.3">
      <c r="A10" s="30" t="s">
        <v>10946</v>
      </c>
      <c r="B10" s="37">
        <v>10073.535</v>
      </c>
      <c r="E10" s="32" t="s">
        <v>10946</v>
      </c>
      <c r="F10" s="39">
        <v>2339.3099000000002</v>
      </c>
      <c r="H10" s="11" t="s">
        <v>10946</v>
      </c>
      <c r="I10" s="36">
        <v>74</v>
      </c>
      <c r="K10" s="32" t="s">
        <v>10946</v>
      </c>
      <c r="L10" s="39">
        <v>17</v>
      </c>
      <c r="N10" s="32" t="s">
        <v>10946</v>
      </c>
      <c r="O10" s="39">
        <v>0.23222333570092329</v>
      </c>
      <c r="Q10" s="25">
        <f>GETPIVOTDATA("Profit Margin",$N$3)</f>
        <v>0.18304676248067067</v>
      </c>
    </row>
    <row r="11" spans="1:17" x14ac:dyDescent="0.3">
      <c r="A11" s="30" t="s">
        <v>10947</v>
      </c>
      <c r="B11" s="37">
        <v>14270.828</v>
      </c>
      <c r="E11" s="32" t="s">
        <v>10947</v>
      </c>
      <c r="F11" s="39">
        <v>3954.9062999999987</v>
      </c>
      <c r="H11" s="11" t="s">
        <v>10947</v>
      </c>
      <c r="I11" s="36">
        <v>125</v>
      </c>
      <c r="K11" s="32" t="s">
        <v>10947</v>
      </c>
      <c r="L11" s="39">
        <v>33</v>
      </c>
      <c r="N11" s="32" t="s">
        <v>10947</v>
      </c>
      <c r="O11" s="39">
        <v>0.27713222386255365</v>
      </c>
    </row>
    <row r="12" spans="1:17" x14ac:dyDescent="0.3">
      <c r="A12" s="30" t="s">
        <v>10948</v>
      </c>
      <c r="B12" s="37">
        <v>9043.4299999999967</v>
      </c>
      <c r="E12" s="32" t="s">
        <v>10948</v>
      </c>
      <c r="F12" s="39">
        <v>1186.4350999999997</v>
      </c>
      <c r="H12" s="11" t="s">
        <v>10948</v>
      </c>
      <c r="I12" s="36">
        <v>167</v>
      </c>
      <c r="K12" s="32" t="s">
        <v>10948</v>
      </c>
      <c r="L12" s="39">
        <v>48</v>
      </c>
      <c r="N12" s="32" t="s">
        <v>10948</v>
      </c>
      <c r="O12" s="39">
        <v>0.13119304290518091</v>
      </c>
    </row>
    <row r="13" spans="1:17" x14ac:dyDescent="0.3">
      <c r="A13" s="30" t="s">
        <v>10949</v>
      </c>
      <c r="B13" s="37">
        <v>11167.941999999997</v>
      </c>
      <c r="E13" s="32" t="s">
        <v>10949</v>
      </c>
      <c r="F13" s="39">
        <v>2687.6038999999996</v>
      </c>
      <c r="H13" s="11" t="s">
        <v>10949</v>
      </c>
      <c r="I13" s="36">
        <v>154</v>
      </c>
      <c r="K13" s="32" t="s">
        <v>10949</v>
      </c>
      <c r="L13" s="39">
        <v>45</v>
      </c>
      <c r="N13" s="32" t="s">
        <v>10949</v>
      </c>
      <c r="O13" s="39">
        <v>0.24065346148824915</v>
      </c>
    </row>
    <row r="14" spans="1:17" x14ac:dyDescent="0.3">
      <c r="A14" s="30" t="s">
        <v>10950</v>
      </c>
      <c r="B14" s="37">
        <v>5956.9160000000002</v>
      </c>
      <c r="E14" s="32" t="s">
        <v>10950</v>
      </c>
      <c r="F14" s="39">
        <v>475.58399999999955</v>
      </c>
      <c r="H14" s="11" t="s">
        <v>10950</v>
      </c>
      <c r="I14" s="36">
        <v>120</v>
      </c>
      <c r="K14" s="32" t="s">
        <v>10950</v>
      </c>
      <c r="L14" s="39">
        <v>29</v>
      </c>
      <c r="N14" s="32" t="s">
        <v>10950</v>
      </c>
      <c r="O14" s="39">
        <v>7.983728493065867E-2</v>
      </c>
    </row>
    <row r="15" spans="1:17" x14ac:dyDescent="0.3">
      <c r="A15" s="30" t="s">
        <v>10951</v>
      </c>
      <c r="B15" s="37">
        <v>9949.8169999999973</v>
      </c>
      <c r="E15" s="32" t="s">
        <v>10951</v>
      </c>
      <c r="F15" s="39">
        <v>1290.3247999999999</v>
      </c>
      <c r="H15" s="11" t="s">
        <v>10951</v>
      </c>
      <c r="I15" s="36">
        <v>235</v>
      </c>
      <c r="K15" s="32" t="s">
        <v>10951</v>
      </c>
      <c r="L15" s="39">
        <v>62</v>
      </c>
      <c r="N15" s="32" t="s">
        <v>10951</v>
      </c>
      <c r="O15" s="39">
        <v>0.12968326955159076</v>
      </c>
    </row>
    <row r="16" spans="1:17" x14ac:dyDescent="0.3">
      <c r="A16" s="31" t="s">
        <v>10934</v>
      </c>
      <c r="B16" s="38">
        <v>86555.266999999993</v>
      </c>
      <c r="E16" s="31" t="s">
        <v>10934</v>
      </c>
      <c r="F16" s="38">
        <v>15843.661399999997</v>
      </c>
      <c r="H16" s="11" t="s">
        <v>10934</v>
      </c>
      <c r="I16" s="36">
        <v>1284</v>
      </c>
      <c r="K16" s="31" t="s">
        <v>10934</v>
      </c>
      <c r="L16" s="38">
        <v>336</v>
      </c>
      <c r="N16" s="31" t="s">
        <v>10934</v>
      </c>
      <c r="O16" s="38">
        <v>0.18304676248067067</v>
      </c>
    </row>
    <row r="17" spans="2:15" x14ac:dyDescent="0.3">
      <c r="B17" s="17">
        <f>GETPIVOTDATA("Sales",$A$3)</f>
        <v>86555.266999999993</v>
      </c>
      <c r="F17" s="18">
        <f>GETPIVOTDATA("Profit",$E$3)</f>
        <v>15843.661399999997</v>
      </c>
      <c r="I17" s="20">
        <f>GETPIVOTDATA("Quantity",$H$3)</f>
        <v>1284</v>
      </c>
      <c r="L17" s="20">
        <f>GETPIVOTDATA("Order ID",$K$3)</f>
        <v>336</v>
      </c>
      <c r="O17" s="19">
        <f>GETPIVOTDATA("Profit Margin",$N$3)</f>
        <v>0.18304676248067067</v>
      </c>
    </row>
  </sheetData>
  <pageMargins left="0.7" right="0.7" top="0.75" bottom="0.75" header="0.3" footer="0.3"/>
  <pageSetup orientation="portrait" r:id="rId6"/>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AFB0F4-FF3A-40EC-9838-780933ACE90F}">
  <dimension ref="A3:L14"/>
  <sheetViews>
    <sheetView workbookViewId="0">
      <selection activeCell="L10" sqref="L10"/>
    </sheetView>
  </sheetViews>
  <sheetFormatPr defaultRowHeight="14.4" x14ac:dyDescent="0.3"/>
  <cols>
    <col min="1" max="1" width="12.44140625" bestFit="1" customWidth="1"/>
    <col min="2" max="2" width="11.21875" bestFit="1" customWidth="1"/>
    <col min="3" max="3" width="11.6640625" bestFit="1" customWidth="1"/>
    <col min="4" max="4" width="14.21875" bestFit="1" customWidth="1"/>
    <col min="5" max="5" width="15.5546875" bestFit="1" customWidth="1"/>
    <col min="6" max="6" width="18" bestFit="1" customWidth="1"/>
    <col min="8" max="12" width="11.6640625" bestFit="1" customWidth="1"/>
  </cols>
  <sheetData>
    <row r="3" spans="1:12" x14ac:dyDescent="0.3">
      <c r="A3" s="10" t="s">
        <v>10933</v>
      </c>
      <c r="B3" t="s">
        <v>10939</v>
      </c>
      <c r="C3" t="s">
        <v>10952</v>
      </c>
      <c r="D3" t="s">
        <v>10957</v>
      </c>
      <c r="E3" t="s">
        <v>10958</v>
      </c>
      <c r="F3" t="s">
        <v>10959</v>
      </c>
    </row>
    <row r="4" spans="1:12" x14ac:dyDescent="0.3">
      <c r="A4" s="11" t="s">
        <v>10935</v>
      </c>
      <c r="B4" s="36">
        <v>36208.14049999998</v>
      </c>
      <c r="C4" s="36">
        <v>5257.181099999998</v>
      </c>
      <c r="D4" s="36">
        <v>751</v>
      </c>
      <c r="E4" s="36">
        <v>199</v>
      </c>
      <c r="F4" s="36">
        <v>0.14519334678343951</v>
      </c>
    </row>
    <row r="5" spans="1:12" x14ac:dyDescent="0.3">
      <c r="A5" s="11" t="s">
        <v>10936</v>
      </c>
      <c r="B5" s="36">
        <v>36853.2065</v>
      </c>
      <c r="C5" s="36">
        <v>6785.7479000000003</v>
      </c>
      <c r="D5" s="36">
        <v>663</v>
      </c>
      <c r="E5" s="36">
        <v>176</v>
      </c>
      <c r="F5" s="36">
        <v>0.184129104206984</v>
      </c>
    </row>
    <row r="6" spans="1:12" x14ac:dyDescent="0.3">
      <c r="A6" s="11" t="s">
        <v>10937</v>
      </c>
      <c r="B6" s="36">
        <v>66238.660499999954</v>
      </c>
      <c r="C6" s="36">
        <v>6550.8395000000037</v>
      </c>
      <c r="D6" s="36">
        <v>932</v>
      </c>
      <c r="E6" s="36">
        <v>249</v>
      </c>
      <c r="F6" s="36">
        <v>9.8897523750499275E-2</v>
      </c>
    </row>
    <row r="7" spans="1:12" x14ac:dyDescent="0.3">
      <c r="A7" s="11" t="s">
        <v>10938</v>
      </c>
      <c r="B7" s="36">
        <v>86555.267000000051</v>
      </c>
      <c r="C7" s="36">
        <v>15843.661400000005</v>
      </c>
      <c r="D7" s="36">
        <v>1284</v>
      </c>
      <c r="E7" s="36">
        <v>336</v>
      </c>
      <c r="F7" s="36">
        <v>0.18304676248067026</v>
      </c>
    </row>
    <row r="10" spans="1:12" ht="17.399999999999999" x14ac:dyDescent="0.45">
      <c r="H10" s="23">
        <f>GETPIVOTDATA("Sum of Sales",$A$3,"Years (Order Date)",2014)/GETPIVOTDATA("Sum of Sales",$A$3,"Years (Order Date)",2013)-1</f>
        <v>0.30671825708190625</v>
      </c>
      <c r="I10" s="23">
        <f>GETPIVOTDATA("Sum of Profit",$A$3,"Years (Order Date)",2014)/GETPIVOTDATA("Sum of Profit",$A$3,"Years (Order Date)",2013)-1</f>
        <v>1.4185696199700812</v>
      </c>
      <c r="J10" s="23">
        <f>GETPIVOTDATA("Sum of Quantity",$A$3,"Years (Order Date)",2014)/GETPIVOTDATA("Sum of Quantity",$A$3,"Years (Order Date)",2013)-1</f>
        <v>0.37768240343347648</v>
      </c>
      <c r="K10" s="23">
        <f>GETPIVOTDATA("Count of Order ID",$A$3,"Years (Order Date)",2014)/GETPIVOTDATA("Count of Order ID",$A$3,"Years (Order Date)",2013)-1</f>
        <v>0.34939759036144569</v>
      </c>
      <c r="L10" s="23">
        <f>GETPIVOTDATA("Sum of Profit Margin",$A$3,"Years (Order Date)",2014)/GETPIVOTDATA("Sum of Profit Margin",$A$3,"Years (Order Date)",2013)-1</f>
        <v>0.85087306070943125</v>
      </c>
    </row>
    <row r="11" spans="1:12" ht="16.8" x14ac:dyDescent="0.4">
      <c r="I11" s="21"/>
      <c r="J11" s="21"/>
      <c r="K11" s="21"/>
      <c r="L11" s="21"/>
    </row>
    <row r="14" spans="1:12" ht="17.399999999999999" x14ac:dyDescent="0.45">
      <c r="D14" s="22"/>
    </row>
  </sheetData>
  <pageMargins left="0.7" right="0.7" top="0.75" bottom="0.75" header="0.3" footer="0.3"/>
  <pageSetup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86BC1-0FD8-48E6-A90D-6CF0165CF0FC}">
  <sheetPr>
    <pageSetUpPr fitToPage="1"/>
  </sheetPr>
  <dimension ref="A1:P60"/>
  <sheetViews>
    <sheetView showGridLines="0" showRowColHeaders="0" tabSelected="1" zoomScaleNormal="100" workbookViewId="0">
      <selection activeCell="M60" sqref="M60"/>
    </sheetView>
  </sheetViews>
  <sheetFormatPr defaultRowHeight="14.4" x14ac:dyDescent="0.3"/>
  <sheetData>
    <row r="1" spans="1:1" x14ac:dyDescent="0.3">
      <c r="A1" cm="1">
        <f t="array" aca="1" ref="A1" ca="1">A1:X52</f>
        <v>0</v>
      </c>
    </row>
    <row r="22" spans="7:7" x14ac:dyDescent="0.3">
      <c r="G22" s="18"/>
    </row>
    <row r="52" spans="15:16" x14ac:dyDescent="0.3">
      <c r="O52" t="s">
        <v>10960</v>
      </c>
    </row>
    <row r="55" spans="15:16" x14ac:dyDescent="0.3">
      <c r="P55" t="s">
        <v>10961</v>
      </c>
    </row>
    <row r="60" spans="15:16" x14ac:dyDescent="0.3">
      <c r="O60" s="27" t="s">
        <v>10962</v>
      </c>
    </row>
  </sheetData>
  <pageMargins left="0.7" right="0.7" top="0.75" bottom="0.75" header="0.3" footer="0.3"/>
  <pageSetup scale="42" fitToHeight="0" orientation="portrait" r:id="rId1"/>
  <drawing r:id="rId2"/>
  <picture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4625" workbookViewId="0">
      <selection activeCell="B3" sqref="B3"/>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4" t="s">
        <v>10932</v>
      </c>
      <c r="B11" s="2"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waterfall chart</vt:lpstr>
      <vt:lpstr>pie chart</vt:lpstr>
      <vt:lpstr>Map Chart</vt:lpstr>
      <vt:lpstr>Top 5</vt:lpstr>
      <vt:lpstr>kpi</vt:lpstr>
      <vt:lpstr>kpi YoY</vt:lpstr>
      <vt:lpstr>Sheet10</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aschavan_b22@pe.vjti.ac.in</cp:lastModifiedBy>
  <cp:lastPrinted>2024-10-26T19:22:55Z</cp:lastPrinted>
  <dcterms:created xsi:type="dcterms:W3CDTF">2015-06-05T18:17:20Z</dcterms:created>
  <dcterms:modified xsi:type="dcterms:W3CDTF">2024-10-28T07:52:57Z</dcterms:modified>
</cp:coreProperties>
</file>