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ashunsuke/Library/Mobile Documents/3L68KQB4HG~com~readdle~CommonDocuments/Documents/DS勉強/市場リスク/"/>
    </mc:Choice>
  </mc:AlternateContent>
  <xr:revisionPtr revIDLastSave="0" documentId="13_ncr:20001_{05EFCBF8-D46C-0E4D-B222-FD88C07A580D}" xr6:coauthVersionLast="36" xr6:coauthVersionMax="36" xr10:uidLastSave="{00000000-0000-0000-0000-000000000000}"/>
  <bookViews>
    <workbookView xWindow="0" yWindow="500" windowWidth="25600" windowHeight="15500" activeTab="2" xr2:uid="{15BCC845-0B33-EF40-A653-8A2C05FB771F}"/>
  </bookViews>
  <sheets>
    <sheet name="4.2" sheetId="5" r:id="rId1"/>
    <sheet name="4.3" sheetId="6" r:id="rId2"/>
    <sheet name="4.4" sheetId="7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7" l="1"/>
  <c r="H5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G5" i="7" s="1"/>
  <c r="C4" i="7"/>
  <c r="F5" i="7" s="1"/>
  <c r="C3" i="7"/>
  <c r="C2" i="7"/>
  <c r="F2" i="7" s="1"/>
  <c r="J9" i="6"/>
  <c r="I9" i="6"/>
  <c r="H9" i="6"/>
  <c r="H6" i="6"/>
  <c r="J6" i="6"/>
  <c r="I6" i="6"/>
  <c r="F12" i="6"/>
  <c r="F11" i="6"/>
  <c r="F10" i="6"/>
  <c r="F9" i="6"/>
  <c r="F8" i="6"/>
  <c r="F7" i="6"/>
  <c r="F6" i="6"/>
  <c r="F5" i="6"/>
  <c r="F4" i="6"/>
  <c r="F3" i="6"/>
  <c r="E12" i="6"/>
  <c r="E11" i="6"/>
  <c r="E10" i="6"/>
  <c r="E9" i="6"/>
  <c r="E8" i="6"/>
  <c r="E7" i="6"/>
  <c r="E6" i="6"/>
  <c r="E5" i="6"/>
  <c r="E4" i="6"/>
  <c r="E3" i="6"/>
  <c r="H3" i="6"/>
  <c r="D12" i="6"/>
  <c r="D11" i="6"/>
  <c r="D10" i="6"/>
  <c r="D9" i="6"/>
  <c r="D8" i="6"/>
  <c r="D7" i="6"/>
  <c r="D6" i="6"/>
  <c r="D5" i="6"/>
  <c r="D4" i="6"/>
  <c r="D3" i="6"/>
  <c r="J3" i="6" s="1"/>
  <c r="C12" i="6"/>
  <c r="C11" i="6"/>
  <c r="C10" i="6"/>
  <c r="C9" i="6"/>
  <c r="C8" i="6"/>
  <c r="C7" i="6"/>
  <c r="C6" i="6"/>
  <c r="C5" i="6"/>
  <c r="C4" i="6"/>
  <c r="C3" i="6"/>
  <c r="I3" i="6" s="1"/>
  <c r="C13" i="5"/>
  <c r="D12" i="5"/>
  <c r="D11" i="5"/>
  <c r="D9" i="5"/>
  <c r="D8" i="5"/>
  <c r="D7" i="5"/>
  <c r="D5" i="5"/>
  <c r="D4" i="5"/>
  <c r="D3" i="5"/>
  <c r="J3" i="5"/>
  <c r="D10" i="5" s="1"/>
  <c r="C12" i="5"/>
  <c r="C11" i="5"/>
  <c r="C10" i="5"/>
  <c r="C9" i="5"/>
  <c r="C8" i="5"/>
  <c r="C7" i="5"/>
  <c r="C6" i="5"/>
  <c r="C5" i="5"/>
  <c r="C4" i="5"/>
  <c r="C3" i="5"/>
  <c r="G2" i="7" l="1"/>
  <c r="D6" i="5"/>
  <c r="D13" i="5" s="1"/>
</calcChain>
</file>

<file path=xl/sharedStrings.xml><?xml version="1.0" encoding="utf-8"?>
<sst xmlns="http://schemas.openxmlformats.org/spreadsheetml/2006/main" count="29" uniqueCount="29">
  <si>
    <t>時刻</t>
    <rPh sb="0" eb="2">
      <t>ジコク</t>
    </rPh>
    <phoneticPr fontId="2"/>
  </si>
  <si>
    <t>重み</t>
    <rPh sb="0" eb="1">
      <t>オモミ</t>
    </rPh>
    <phoneticPr fontId="2"/>
  </si>
  <si>
    <t>減衰係数</t>
    <phoneticPr fontId="2"/>
  </si>
  <si>
    <t>累積</t>
    <rPh sb="0" eb="2">
      <t>ルイセキ</t>
    </rPh>
    <phoneticPr fontId="2"/>
  </si>
  <si>
    <t>残分ウエイト累積和</t>
    <rPh sb="0" eb="2">
      <t>ザブングル</t>
    </rPh>
    <phoneticPr fontId="2"/>
  </si>
  <si>
    <t>修正ウエイト</t>
    <rPh sb="0" eb="2">
      <t>シュウセイ</t>
    </rPh>
    <phoneticPr fontId="2"/>
  </si>
  <si>
    <t>ウエイト付き標準偏差</t>
    <rPh sb="0" eb="1">
      <t>ツキ</t>
    </rPh>
    <phoneticPr fontId="2"/>
  </si>
  <si>
    <t>修正ウエイト付き標準偏差</t>
    <rPh sb="0" eb="2">
      <t>シュウセイ</t>
    </rPh>
    <phoneticPr fontId="2"/>
  </si>
  <si>
    <t>ウエイトなし平均</t>
    <rPh sb="0" eb="4">
      <t>ヒョウジュンヘンサ</t>
    </rPh>
    <phoneticPr fontId="2"/>
  </si>
  <si>
    <t>ウエイト付き平均</t>
    <rPh sb="0" eb="1">
      <t>ツキ</t>
    </rPh>
    <phoneticPr fontId="2"/>
  </si>
  <si>
    <t>修正ウエイト付き平均</t>
    <rPh sb="0" eb="2">
      <t>シュウセイ</t>
    </rPh>
    <phoneticPr fontId="2"/>
  </si>
  <si>
    <t>10日間収益率(x)</t>
    <rPh sb="0" eb="2">
      <t>ニチカン</t>
    </rPh>
    <phoneticPr fontId="2"/>
  </si>
  <si>
    <t>ウエイト付き(w*x)</t>
    <rPh sb="0" eb="1">
      <t>ツキ</t>
    </rPh>
    <phoneticPr fontId="2"/>
  </si>
  <si>
    <t>修正ウエイト付き(w'*x)</t>
    <rPh sb="0" eb="2">
      <t>シュウセイ</t>
    </rPh>
    <phoneticPr fontId="2"/>
  </si>
  <si>
    <t>ウエイトなし標準偏差</t>
    <rPh sb="0" eb="4">
      <t>ヒョウジュン</t>
    </rPh>
    <phoneticPr fontId="2"/>
  </si>
  <si>
    <t>ウエイト付き(w(x-mu))</t>
    <rPh sb="0" eb="1">
      <t>ツキ</t>
    </rPh>
    <phoneticPr fontId="2"/>
  </si>
  <si>
    <t>修正ウエイト付き(w'(x-mu))</t>
    <rPh sb="45" eb="46">
      <t>ツキ</t>
    </rPh>
    <phoneticPr fontId="2"/>
  </si>
  <si>
    <t>ウエイトなし分散</t>
    <rPh sb="0" eb="4">
      <t>ヒョウジュン</t>
    </rPh>
    <phoneticPr fontId="2"/>
  </si>
  <si>
    <t>ウエイト付き分散</t>
    <rPh sb="0" eb="1">
      <t>ツキ</t>
    </rPh>
    <phoneticPr fontId="2"/>
  </si>
  <si>
    <t>修正ウエイト付き分散</t>
    <rPh sb="0" eb="2">
      <t>シュウセイ</t>
    </rPh>
    <phoneticPr fontId="2"/>
  </si>
  <si>
    <t>日次収益率</t>
    <rPh sb="0" eb="2">
      <t>ニチジ</t>
    </rPh>
    <phoneticPr fontId="2"/>
  </si>
  <si>
    <t>Box-Car法</t>
    <rPh sb="0" eb="1">
      <t>ホウ</t>
    </rPh>
    <phoneticPr fontId="2"/>
  </si>
  <si>
    <t>Moving-Windows法</t>
    <rPh sb="0" eb="1">
      <t>ホウ</t>
    </rPh>
    <phoneticPr fontId="2"/>
  </si>
  <si>
    <t>Box-Car法の平均</t>
    <rPh sb="0" eb="1">
      <t>ホウ</t>
    </rPh>
    <phoneticPr fontId="2"/>
  </si>
  <si>
    <t>Moving-Windows法の平均</t>
    <rPh sb="0" eb="1">
      <t>ホウ</t>
    </rPh>
    <phoneticPr fontId="2"/>
  </si>
  <si>
    <t>ルートt倍法の平均</t>
    <rPh sb="0" eb="2">
      <t>バイホウ</t>
    </rPh>
    <phoneticPr fontId="2"/>
  </si>
  <si>
    <t>Box-Car法の標準偏差</t>
    <rPh sb="0" eb="1">
      <t>ホウ</t>
    </rPh>
    <phoneticPr fontId="2"/>
  </si>
  <si>
    <t>Moving-Windows法の標準偏差</t>
    <rPh sb="0" eb="1">
      <t>ホウ</t>
    </rPh>
    <phoneticPr fontId="2"/>
  </si>
  <si>
    <t>ルートt倍法の標準偏差</t>
    <rPh sb="0" eb="2">
      <t>バイホウ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</si>
</sst>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1">
      <alignment vertical="center"/>
    </xf>
    <xf numFmtId="0" fontId="3" fillId="3" borderId="0" xfId="2">
      <alignment vertical="center"/>
    </xf>
    <xf numFmtId="0" fontId="0" fillId="2" borderId="0" xfId="1" applyFont="1">
      <alignment vertical="center"/>
    </xf>
  </cellXfs>
  <cellStyles count="3">
    <cellStyle name="20% - アクセント 1" xfId="1" builtinId="30"/>
    <cellStyle name="アクセント 1" xfId="2" builtinId="29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E88E-CE2A-F84A-85A0-4BC7082FD5DD}">
  <dimension ref="B2:J13"/>
  <sheetViews>
    <sheetView workbookViewId="0">
      <selection activeCell="C13" sqref="C13"/>
    </sheetView>
  </sheetViews>
  <sheetFormatPr baseColWidth="10" defaultRowHeight="20"/>
  <sheetData>
    <row r="2" spans="2:10">
      <c r="B2" s="1" t="s">
        <v>0</v>
      </c>
      <c r="C2" s="1" t="s">
        <v>1</v>
      </c>
      <c r="D2" s="1" t="s">
        <v>5</v>
      </c>
      <c r="I2" s="2" t="s">
        <v>2</v>
      </c>
      <c r="J2" s="2" t="s">
        <v>4</v>
      </c>
    </row>
    <row r="3" spans="2:10">
      <c r="B3">
        <v>0</v>
      </c>
      <c r="C3">
        <f>$I$3^$B3*(1-$I$3)</f>
        <v>0.30000000000000004</v>
      </c>
      <c r="D3">
        <f>$C3/(1-$J$3)</f>
        <v>0.30872059262738488</v>
      </c>
      <c r="I3">
        <v>0.7</v>
      </c>
      <c r="J3">
        <f>1-$C$13</f>
        <v>2.8247524900000043E-2</v>
      </c>
    </row>
    <row r="4" spans="2:10">
      <c r="B4">
        <v>1</v>
      </c>
      <c r="C4">
        <f t="shared" ref="C4:C12" si="0">$I$3^$B4*(1-$I$3)</f>
        <v>0.21000000000000002</v>
      </c>
      <c r="D4">
        <f t="shared" ref="D4:D12" si="1">$C4/(1-$J$3)</f>
        <v>0.2161044148391694</v>
      </c>
    </row>
    <row r="5" spans="2:10">
      <c r="B5">
        <v>2</v>
      </c>
      <c r="C5">
        <f t="shared" si="0"/>
        <v>0.14699999999999999</v>
      </c>
      <c r="D5">
        <f t="shared" si="1"/>
        <v>0.15127309038741857</v>
      </c>
    </row>
    <row r="6" spans="2:10">
      <c r="B6">
        <v>3</v>
      </c>
      <c r="C6">
        <f t="shared" si="0"/>
        <v>0.10289999999999999</v>
      </c>
      <c r="D6">
        <f t="shared" si="1"/>
        <v>0.10589116327119298</v>
      </c>
    </row>
    <row r="7" spans="2:10">
      <c r="B7">
        <v>4</v>
      </c>
      <c r="C7">
        <f t="shared" si="0"/>
        <v>7.2029999999999983E-2</v>
      </c>
      <c r="D7">
        <f t="shared" si="1"/>
        <v>7.4123814289835083E-2</v>
      </c>
    </row>
    <row r="8" spans="2:10">
      <c r="B8">
        <v>5</v>
      </c>
      <c r="C8">
        <f t="shared" si="0"/>
        <v>5.0420999999999987E-2</v>
      </c>
      <c r="D8">
        <f t="shared" si="1"/>
        <v>5.1886670002884556E-2</v>
      </c>
    </row>
    <row r="9" spans="2:10">
      <c r="B9">
        <v>6</v>
      </c>
      <c r="C9">
        <f t="shared" si="0"/>
        <v>3.5294699999999991E-2</v>
      </c>
      <c r="D9">
        <f t="shared" si="1"/>
        <v>3.632066900201919E-2</v>
      </c>
    </row>
    <row r="10" spans="2:10">
      <c r="B10">
        <v>7</v>
      </c>
      <c r="C10">
        <f t="shared" si="0"/>
        <v>2.4706289999999988E-2</v>
      </c>
      <c r="D10">
        <f t="shared" si="1"/>
        <v>2.5424468301413428E-2</v>
      </c>
    </row>
    <row r="11" spans="2:10">
      <c r="B11">
        <v>8</v>
      </c>
      <c r="C11">
        <f t="shared" si="0"/>
        <v>1.7294402999999993E-2</v>
      </c>
      <c r="D11">
        <f t="shared" si="1"/>
        <v>1.77971278109894E-2</v>
      </c>
    </row>
    <row r="12" spans="2:10">
      <c r="B12">
        <v>9</v>
      </c>
      <c r="C12">
        <f t="shared" si="0"/>
        <v>1.2106082099999993E-2</v>
      </c>
      <c r="D12">
        <f t="shared" si="1"/>
        <v>1.2457989467692578E-2</v>
      </c>
    </row>
    <row r="13" spans="2:10">
      <c r="B13" s="1" t="s">
        <v>3</v>
      </c>
      <c r="C13">
        <f>SUM(C$3:C$12)</f>
        <v>0.97175247509999996</v>
      </c>
      <c r="D13">
        <f>SUM(D$3:D$12)</f>
        <v>1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C7F6-1207-4A47-BF5B-948B6F0385AE}">
  <dimension ref="B2:J12"/>
  <sheetViews>
    <sheetView workbookViewId="0">
      <selection activeCell="H9" sqref="H9"/>
    </sheetView>
  </sheetViews>
  <sheetFormatPr baseColWidth="10" defaultRowHeight="20"/>
  <cols>
    <col min="2" max="2" width="14.42578125" bestFit="1" customWidth="1"/>
    <col min="3" max="3" width="16.7109375" bestFit="1" customWidth="1"/>
    <col min="4" max="4" width="20.85546875" bestFit="1" customWidth="1"/>
    <col min="5" max="5" width="20.85546875" customWidth="1"/>
    <col min="6" max="6" width="25" bestFit="1" customWidth="1"/>
    <col min="8" max="9" width="19.5703125" bestFit="1" customWidth="1"/>
    <col min="10" max="10" width="23.28515625" bestFit="1" customWidth="1"/>
  </cols>
  <sheetData>
    <row r="2" spans="2:10">
      <c r="B2" s="3" t="s">
        <v>11</v>
      </c>
      <c r="C2" s="3" t="s">
        <v>12</v>
      </c>
      <c r="D2" s="3" t="s">
        <v>13</v>
      </c>
      <c r="E2" s="3" t="s">
        <v>15</v>
      </c>
      <c r="F2" s="3" t="s">
        <v>16</v>
      </c>
      <c r="H2" s="2" t="s">
        <v>8</v>
      </c>
      <c r="I2" s="2" t="s">
        <v>9</v>
      </c>
      <c r="J2" s="2" t="s">
        <v>10</v>
      </c>
    </row>
    <row r="3" spans="2:10">
      <c r="B3">
        <v>1.5</v>
      </c>
      <c r="C3">
        <f>$B3*'4.2'!C3</f>
        <v>0.45000000000000007</v>
      </c>
      <c r="D3">
        <f>$B3*'4.2'!D3</f>
        <v>0.46308088894107735</v>
      </c>
      <c r="E3">
        <f>'4.2'!$C3*($B3-$I$3)^2</f>
        <v>0.76216380198798295</v>
      </c>
      <c r="F3">
        <f>'4.2'!$D3*($B3-$J$3)^2</f>
        <v>0.78700769650177049</v>
      </c>
      <c r="H3">
        <f>AVERAGE(B$3:B$12)</f>
        <v>-0.23999999999999994</v>
      </c>
      <c r="I3">
        <f>SUM(C$3:C$12)</f>
        <v>-9.3909033359999922E-2</v>
      </c>
      <c r="J3">
        <f t="shared" ref="J3" si="0">SUM(D$3:D$12)</f>
        <v>-9.6638841439880122E-2</v>
      </c>
    </row>
    <row r="4" spans="2:10">
      <c r="B4">
        <v>-2.5</v>
      </c>
      <c r="C4">
        <f>$B4*'4.2'!C4</f>
        <v>-0.52500000000000002</v>
      </c>
      <c r="D4">
        <f>$B4*'4.2'!D4</f>
        <v>-0.5402610370979235</v>
      </c>
      <c r="E4">
        <f>'4.2'!$C4*($B4-$I$3)^2</f>
        <v>1.215747485346788</v>
      </c>
      <c r="F4">
        <f>'4.2'!$D4*($B4-$J$3)^2</f>
        <v>1.2482504046671123</v>
      </c>
    </row>
    <row r="5" spans="2:10">
      <c r="B5">
        <v>0.1</v>
      </c>
      <c r="C5">
        <f>$B5*'4.2'!C5</f>
        <v>1.47E-2</v>
      </c>
      <c r="D5">
        <f>$B5*'4.2'!D5</f>
        <v>1.5127309038741857E-2</v>
      </c>
      <c r="E5">
        <f>'4.2'!$C5*($B5-$I$3)^2</f>
        <v>5.527304843135605E-3</v>
      </c>
      <c r="F5">
        <f>'4.2'!$D5*($B5-$J$3)^2</f>
        <v>5.8492514690527226E-3</v>
      </c>
      <c r="H5" s="2" t="s">
        <v>17</v>
      </c>
      <c r="I5" s="2" t="s">
        <v>18</v>
      </c>
      <c r="J5" s="2" t="s">
        <v>19</v>
      </c>
    </row>
    <row r="6" spans="2:10">
      <c r="B6">
        <v>0.2</v>
      </c>
      <c r="C6">
        <f>$B6*'4.2'!C6</f>
        <v>2.0580000000000001E-2</v>
      </c>
      <c r="D6">
        <f>$B6*'4.2'!D6</f>
        <v>2.1178232654238599E-2</v>
      </c>
      <c r="E6">
        <f>'4.2'!$C6*($B6-$I$3)^2</f>
        <v>8.8887612967437236E-3</v>
      </c>
      <c r="F6">
        <f>'4.2'!$D6*($B6-$J$3)^2</f>
        <v>9.3178507939225483E-3</v>
      </c>
      <c r="H6">
        <f>_xlfn.VAR.P($B$3:$B$12)</f>
        <v>1.6383999999999999</v>
      </c>
      <c r="I6">
        <f>ROWS($B$3:$B$12)/(ROWS($B$3:$B$12)-1)*SUM($E$3:$E$12)</f>
        <v>2.6746894049968049</v>
      </c>
      <c r="J6">
        <f>ROWS($B$3:$B$12)/(ROWS($B$3:$B$12)-1)*SUM($F$3:$F$12)</f>
        <v>2.7524307141802784</v>
      </c>
    </row>
    <row r="7" spans="2:10">
      <c r="B7">
        <v>1.1000000000000001</v>
      </c>
      <c r="C7">
        <f>$B7*'4.2'!C7</f>
        <v>7.9232999999999984E-2</v>
      </c>
      <c r="D7">
        <f>$B7*'4.2'!D7</f>
        <v>8.1536195718818594E-2</v>
      </c>
      <c r="E7">
        <f>'4.2'!$C7*($B7-$I$3)^2</f>
        <v>0.10267291471897802</v>
      </c>
      <c r="F7">
        <f>'4.2'!$D7*($B7-$J$3)^2</f>
        <v>0.10614118943978695</v>
      </c>
    </row>
    <row r="8" spans="2:10">
      <c r="B8">
        <v>-2.5</v>
      </c>
      <c r="C8">
        <f>$B8*'4.2'!C8</f>
        <v>-0.12605249999999996</v>
      </c>
      <c r="D8">
        <f>$B8*'4.2'!D8</f>
        <v>-0.1297166750072114</v>
      </c>
      <c r="E8">
        <f>'4.2'!$C8*($B8-$I$3)^2</f>
        <v>0.29190097123176373</v>
      </c>
      <c r="F8">
        <f>'4.2'!$D8*($B8-$J$3)^2</f>
        <v>0.29970492216057359</v>
      </c>
      <c r="H8" s="2" t="s">
        <v>14</v>
      </c>
      <c r="I8" s="2" t="s">
        <v>6</v>
      </c>
      <c r="J8" s="2" t="s">
        <v>7</v>
      </c>
    </row>
    <row r="9" spans="2:10">
      <c r="B9">
        <v>-0.5</v>
      </c>
      <c r="C9">
        <f>$B9*'4.2'!C9</f>
        <v>-1.7647349999999996E-2</v>
      </c>
      <c r="D9">
        <f>$B9*'4.2'!D9</f>
        <v>-1.8160334501009595E-2</v>
      </c>
      <c r="E9">
        <f>'4.2'!$C9*($B9-$I$3)^2</f>
        <v>5.8204445011594318E-3</v>
      </c>
      <c r="F9">
        <f>'4.2'!$D9*($B9-$J$3)^2</f>
        <v>5.9093809909923625E-3</v>
      </c>
      <c r="H9">
        <f>SQRT(H6)</f>
        <v>1.28</v>
      </c>
      <c r="I9">
        <f t="shared" ref="I9:J9" si="1">SQRT(I6)</f>
        <v>1.6354477689601723</v>
      </c>
      <c r="J9">
        <f t="shared" si="1"/>
        <v>1.6590451212008306</v>
      </c>
    </row>
    <row r="10" spans="2:10">
      <c r="B10">
        <v>0.5</v>
      </c>
      <c r="C10">
        <f>$B10*'4.2'!C10</f>
        <v>1.2353144999999994E-2</v>
      </c>
      <c r="D10">
        <f>$B10*'4.2'!D10</f>
        <v>1.2712234150706714E-2</v>
      </c>
      <c r="E10">
        <f>'4.2'!$C10*($B10-$I$3)^2</f>
        <v>8.7145987744352612E-3</v>
      </c>
      <c r="F10">
        <f>'4.2'!$D10*($B10-$J$3)^2</f>
        <v>9.0505490154417518E-3</v>
      </c>
    </row>
    <row r="11" spans="2:10">
      <c r="B11">
        <v>0.3</v>
      </c>
      <c r="C11">
        <f>$B11*'4.2'!C11</f>
        <v>5.1883208999999979E-3</v>
      </c>
      <c r="D11">
        <f>$B11*'4.2'!D11</f>
        <v>5.33913834329682E-3</v>
      </c>
      <c r="E11">
        <f>'4.2'!$C11*($B11-$I$3)^2</f>
        <v>2.6834743947973731E-3</v>
      </c>
      <c r="F11">
        <f>'4.2'!$D11*($B11-$J$3)^2</f>
        <v>2.7998863360063292E-3</v>
      </c>
    </row>
    <row r="12" spans="2:10">
      <c r="B12">
        <v>-0.6</v>
      </c>
      <c r="C12">
        <f>$B12*'4.2'!C12</f>
        <v>-7.263649259999996E-3</v>
      </c>
      <c r="D12">
        <f>$B12*'4.2'!D12</f>
        <v>-7.474793680615547E-3</v>
      </c>
      <c r="E12">
        <f>'4.2'!$C12*($B12-$I$3)^2</f>
        <v>3.1007074013401238E-3</v>
      </c>
      <c r="F12">
        <f>'4.2'!$D12*($B12-$J$3)^2</f>
        <v>3.1565113875909553E-3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B2DC-A196-B549-A013-41506E0BE00F}">
  <dimension ref="B1:H31"/>
  <sheetViews>
    <sheetView tabSelected="1" workbookViewId="0">
      <selection activeCell="H2" sqref="H2"/>
    </sheetView>
  </sheetViews>
  <sheetFormatPr baseColWidth="10" defaultRowHeight="20"/>
  <cols>
    <col min="4" max="4" width="17.5703125" bestFit="1" customWidth="1"/>
    <col min="6" max="6" width="19" bestFit="1" customWidth="1"/>
    <col min="7" max="7" width="27" bestFit="1" customWidth="1"/>
    <col min="8" max="8" width="20.140625" bestFit="1" customWidth="1"/>
  </cols>
  <sheetData>
    <row r="1" spans="2:8">
      <c r="B1" s="1" t="s">
        <v>20</v>
      </c>
      <c r="C1" s="1" t="s">
        <v>21</v>
      </c>
      <c r="D1" s="1" t="s">
        <v>22</v>
      </c>
      <c r="F1" s="2" t="s">
        <v>23</v>
      </c>
      <c r="G1" s="2" t="s">
        <v>24</v>
      </c>
      <c r="H1" s="2" t="s">
        <v>25</v>
      </c>
    </row>
    <row r="2" spans="2:8">
      <c r="B2">
        <v>1.5</v>
      </c>
      <c r="C2">
        <f>SUM($B$2:$B$11)</f>
        <v>-2.3999999999999995</v>
      </c>
      <c r="D2">
        <f>SUM($B2:$B11)</f>
        <v>-2.3999999999999995</v>
      </c>
      <c r="F2">
        <f>AVERAGE($C$2:$C$4)</f>
        <v>1.3333333333333333</v>
      </c>
      <c r="G2">
        <f>AVERAGE($D$2:$D$22)</f>
        <v>1.8476190476190475</v>
      </c>
      <c r="H2">
        <f>AVERAGE(B2:B31)</f>
        <v>0.13333333333333336</v>
      </c>
    </row>
    <row r="3" spans="2:8">
      <c r="B3">
        <v>0.1</v>
      </c>
      <c r="C3">
        <f>SUM($B$12:$B$21)</f>
        <v>5.0999999999999996</v>
      </c>
      <c r="D3">
        <f t="shared" ref="D3:D22" si="0">SUM($B3:$B12)</f>
        <v>-3.9</v>
      </c>
    </row>
    <row r="4" spans="2:8">
      <c r="B4">
        <v>0.2</v>
      </c>
      <c r="C4">
        <f>SUM($B$22:$B$31)</f>
        <v>1.3000000000000003</v>
      </c>
      <c r="D4">
        <f t="shared" si="0"/>
        <v>-3.7</v>
      </c>
      <c r="F4" s="2" t="s">
        <v>26</v>
      </c>
      <c r="G4" s="2" t="s">
        <v>27</v>
      </c>
      <c r="H4" s="2" t="s">
        <v>28</v>
      </c>
    </row>
    <row r="5" spans="2:8">
      <c r="B5">
        <v>1.1000000000000001</v>
      </c>
      <c r="D5">
        <f t="shared" si="0"/>
        <v>-1.7000000000000002</v>
      </c>
      <c r="F5">
        <f>_xlfn.STDEV.P($C$2:$C$4)</f>
        <v>3.0619528989773102</v>
      </c>
      <c r="G5">
        <f>_xlfn.STDEV.P($D$2:$D$22)</f>
        <v>3.0137176926622971</v>
      </c>
      <c r="H5">
        <f>SQRT(10)*_xlfn.STDEV.S(B2:B31)</f>
        <v>3.6627983774735657</v>
      </c>
    </row>
    <row r="6" spans="2:8">
      <c r="B6">
        <v>-2.5</v>
      </c>
      <c r="D6">
        <f t="shared" si="0"/>
        <v>-3.0999999999999996</v>
      </c>
    </row>
    <row r="7" spans="2:8">
      <c r="B7">
        <v>-2.5</v>
      </c>
      <c r="D7">
        <f t="shared" si="0"/>
        <v>0.39999999999999969</v>
      </c>
    </row>
    <row r="8" spans="2:8">
      <c r="B8">
        <v>-0.5</v>
      </c>
      <c r="D8">
        <f t="shared" si="0"/>
        <v>2.7</v>
      </c>
    </row>
    <row r="9" spans="2:8">
      <c r="B9">
        <v>0.5</v>
      </c>
      <c r="D9">
        <f t="shared" si="0"/>
        <v>4.7</v>
      </c>
    </row>
    <row r="10" spans="2:8">
      <c r="B10">
        <v>0.3</v>
      </c>
      <c r="D10">
        <f t="shared" si="0"/>
        <v>4.8</v>
      </c>
    </row>
    <row r="11" spans="2:8">
      <c r="B11">
        <v>-0.6</v>
      </c>
      <c r="D11">
        <f t="shared" si="0"/>
        <v>4.7</v>
      </c>
    </row>
    <row r="12" spans="2:8">
      <c r="B12">
        <v>0</v>
      </c>
      <c r="D12">
        <f t="shared" si="0"/>
        <v>5.0999999999999996</v>
      </c>
    </row>
    <row r="13" spans="2:8">
      <c r="B13">
        <v>0.3</v>
      </c>
      <c r="D13">
        <f t="shared" si="0"/>
        <v>3.8</v>
      </c>
    </row>
    <row r="14" spans="2:8">
      <c r="B14">
        <v>2.2000000000000002</v>
      </c>
      <c r="D14">
        <f t="shared" si="0"/>
        <v>2.9</v>
      </c>
    </row>
    <row r="15" spans="2:8">
      <c r="B15">
        <v>-0.3</v>
      </c>
      <c r="D15">
        <f t="shared" si="0"/>
        <v>3.7</v>
      </c>
    </row>
    <row r="16" spans="2:8">
      <c r="B16">
        <v>1</v>
      </c>
      <c r="D16">
        <f t="shared" si="0"/>
        <v>5</v>
      </c>
    </row>
    <row r="17" spans="2:4">
      <c r="B17">
        <v>-0.2</v>
      </c>
      <c r="D17">
        <f t="shared" si="0"/>
        <v>4.2</v>
      </c>
    </row>
    <row r="18" spans="2:4">
      <c r="B18">
        <v>1.5</v>
      </c>
      <c r="D18">
        <f t="shared" si="0"/>
        <v>4.4000000000000004</v>
      </c>
    </row>
    <row r="19" spans="2:4">
      <c r="B19">
        <v>0.6</v>
      </c>
      <c r="D19">
        <f t="shared" si="0"/>
        <v>3.3000000000000003</v>
      </c>
    </row>
    <row r="20" spans="2:4">
      <c r="B20">
        <v>0.2</v>
      </c>
      <c r="D20">
        <f t="shared" si="0"/>
        <v>1.5000000000000002</v>
      </c>
    </row>
    <row r="21" spans="2:4">
      <c r="B21">
        <v>-0.2</v>
      </c>
      <c r="D21">
        <f t="shared" si="0"/>
        <v>1.1000000000000001</v>
      </c>
    </row>
    <row r="22" spans="2:4">
      <c r="B22">
        <v>-1.3</v>
      </c>
      <c r="D22">
        <f t="shared" si="0"/>
        <v>1.3000000000000003</v>
      </c>
    </row>
    <row r="23" spans="2:4">
      <c r="B23">
        <v>-0.6</v>
      </c>
    </row>
    <row r="24" spans="2:4">
      <c r="B24">
        <v>3</v>
      </c>
    </row>
    <row r="25" spans="2:4">
      <c r="B25">
        <v>1</v>
      </c>
    </row>
    <row r="26" spans="2:4">
      <c r="B26">
        <v>0.2</v>
      </c>
    </row>
    <row r="27" spans="2:4">
      <c r="B27">
        <v>0</v>
      </c>
    </row>
    <row r="28" spans="2:4">
      <c r="B28">
        <v>0.4</v>
      </c>
    </row>
    <row r="29" spans="2:4">
      <c r="B29">
        <v>-1.2</v>
      </c>
    </row>
    <row r="30" spans="2:4">
      <c r="B30">
        <v>-0.2</v>
      </c>
    </row>
    <row r="31" spans="2:4">
      <c r="B31">
        <v>0</v>
      </c>
    </row>
  </sheetData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4.2</vt:lpstr>
      <vt:lpstr>4.3</vt:lpstr>
      <vt:lpstr>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t.shunsuke.1117@outlook.jp</dc:creator>
  <cp:lastModifiedBy>t.shunsuke.1117@outlook.jp</cp:lastModifiedBy>
  <dcterms:created xsi:type="dcterms:W3CDTF">2021-02-21T09:14:25Z</dcterms:created>
  <dcterms:modified xsi:type="dcterms:W3CDTF">2021-03-07T10:34:39Z</dcterms:modified>
</cp:coreProperties>
</file>