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shunsuke/Library/Mobile Documents/3L68KQB4HG~com~readdle~CommonDocuments/Documents/DS勉強/市場リスク/"/>
    </mc:Choice>
  </mc:AlternateContent>
  <xr:revisionPtr revIDLastSave="0" documentId="8_{8B7AA863-C6BF-C548-AAA8-4B65EABBE141}" xr6:coauthVersionLast="36" xr6:coauthVersionMax="36" xr10:uidLastSave="{00000000-0000-0000-0000-000000000000}"/>
  <bookViews>
    <workbookView xWindow="0" yWindow="500" windowWidth="25600" windowHeight="15500" xr2:uid="{257CB1D7-2A42-3845-83F8-F42E6D5D23F2}"/>
  </bookViews>
  <sheets>
    <sheet name="2.1" sheetId="1" r:id="rId1"/>
    <sheet name="2.3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J11" i="1" l="1"/>
  <c r="J10" i="1"/>
  <c r="J9" i="1"/>
  <c r="J8" i="1"/>
  <c r="J7" i="1"/>
  <c r="J6" i="1"/>
  <c r="J5" i="1"/>
  <c r="J4" i="1"/>
  <c r="J3" i="1"/>
  <c r="J2" i="1"/>
  <c r="O2" i="2"/>
  <c r="G2" i="2"/>
  <c r="H2" i="2" s="1"/>
  <c r="D2" i="1"/>
  <c r="E9" i="1" s="1"/>
  <c r="L51" i="2"/>
  <c r="L50" i="2"/>
  <c r="L49" i="2"/>
  <c r="M49" i="2" s="1"/>
  <c r="L48" i="2"/>
  <c r="M48" i="2" s="1"/>
  <c r="L47" i="2"/>
  <c r="L46" i="2"/>
  <c r="L45" i="2"/>
  <c r="M45" i="2" s="1"/>
  <c r="L44" i="2"/>
  <c r="M44" i="2" s="1"/>
  <c r="L43" i="2"/>
  <c r="L42" i="2"/>
  <c r="L41" i="2"/>
  <c r="M41" i="2" s="1"/>
  <c r="L40" i="2"/>
  <c r="M40" i="2" s="1"/>
  <c r="L39" i="2"/>
  <c r="L38" i="2"/>
  <c r="L37" i="2"/>
  <c r="M37" i="2" s="1"/>
  <c r="L36" i="2"/>
  <c r="M36" i="2" s="1"/>
  <c r="L35" i="2"/>
  <c r="L34" i="2"/>
  <c r="L33" i="2"/>
  <c r="M33" i="2" s="1"/>
  <c r="L32" i="2"/>
  <c r="M32" i="2" s="1"/>
  <c r="L31" i="2"/>
  <c r="L30" i="2"/>
  <c r="L29" i="2"/>
  <c r="M29" i="2" s="1"/>
  <c r="L28" i="2"/>
  <c r="M28" i="2" s="1"/>
  <c r="L27" i="2"/>
  <c r="L26" i="2"/>
  <c r="L25" i="2"/>
  <c r="M25" i="2" s="1"/>
  <c r="L24" i="2"/>
  <c r="M24" i="2" s="1"/>
  <c r="L23" i="2"/>
  <c r="L22" i="2"/>
  <c r="L21" i="2"/>
  <c r="M21" i="2" s="1"/>
  <c r="L20" i="2"/>
  <c r="M20" i="2" s="1"/>
  <c r="L19" i="2"/>
  <c r="L18" i="2"/>
  <c r="L17" i="2"/>
  <c r="M17" i="2" s="1"/>
  <c r="L16" i="2"/>
  <c r="M16" i="2" s="1"/>
  <c r="L15" i="2"/>
  <c r="L14" i="2"/>
  <c r="L13" i="2"/>
  <c r="M13" i="2" s="1"/>
  <c r="L12" i="2"/>
  <c r="M12" i="2" s="1"/>
  <c r="L11" i="2"/>
  <c r="L10" i="2"/>
  <c r="L9" i="2"/>
  <c r="M9" i="2" s="1"/>
  <c r="L8" i="2"/>
  <c r="M8" i="2" s="1"/>
  <c r="L7" i="2"/>
  <c r="L6" i="2"/>
  <c r="L5" i="2"/>
  <c r="M5" i="2" s="1"/>
  <c r="L4" i="2"/>
  <c r="M4" i="2" s="1"/>
  <c r="L3" i="2"/>
  <c r="L2" i="2"/>
  <c r="M51" i="2"/>
  <c r="M50" i="2"/>
  <c r="M47" i="2"/>
  <c r="M46" i="2"/>
  <c r="M43" i="2"/>
  <c r="M42" i="2"/>
  <c r="M39" i="2"/>
  <c r="M38" i="2"/>
  <c r="M35" i="2"/>
  <c r="M34" i="2"/>
  <c r="M31" i="2"/>
  <c r="M30" i="2"/>
  <c r="M27" i="2"/>
  <c r="M26" i="2"/>
  <c r="M23" i="2"/>
  <c r="M22" i="2"/>
  <c r="M19" i="2"/>
  <c r="M18" i="2"/>
  <c r="M15" i="2"/>
  <c r="M14" i="2"/>
  <c r="M11" i="2"/>
  <c r="M10" i="2"/>
  <c r="M7" i="2"/>
  <c r="M6" i="2"/>
  <c r="M3" i="2"/>
  <c r="M2" i="2"/>
  <c r="K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F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5" i="1" l="1"/>
  <c r="E2" i="1"/>
  <c r="E6" i="1"/>
  <c r="E10" i="1"/>
  <c r="E3" i="1"/>
  <c r="E7" i="1"/>
  <c r="E11" i="1"/>
  <c r="E4" i="1"/>
  <c r="E8" i="1"/>
  <c r="K2" i="1"/>
  <c r="N2" i="2"/>
  <c r="P2" i="2" s="1"/>
  <c r="F2" i="1" l="1"/>
  <c r="G2" i="1" s="1"/>
</calcChain>
</file>

<file path=xl/sharedStrings.xml><?xml version="1.0" encoding="utf-8"?>
<sst xmlns="http://schemas.openxmlformats.org/spreadsheetml/2006/main" count="53" uniqueCount="48">
  <si>
    <t>日付</t>
  </si>
  <si>
    <t>株式ポートフォリオの日次収益率</t>
    <phoneticPr fontId="1"/>
  </si>
  <si>
    <t>TOPIXの日次収益率</t>
    <phoneticPr fontId="1"/>
  </si>
  <si>
    <t>株式ポートフォリオの日次収益率の平均</t>
    <rPh sb="0" eb="2">
      <t>ノ</t>
    </rPh>
    <phoneticPr fontId="1"/>
  </si>
  <si>
    <t>株式ポートフォリオの日次収益率の２乗偏差</t>
    <rPh sb="0" eb="2">
      <t>ノ</t>
    </rPh>
    <phoneticPr fontId="1"/>
  </si>
  <si>
    <t>株式ポートフォリオの日次収益率のボラティリティ</t>
    <rPh sb="0" eb="2">
      <t>ノ</t>
    </rPh>
    <phoneticPr fontId="1"/>
  </si>
  <si>
    <t>株式ポートフォリオの日次収益率のVAR99</t>
    <rPh sb="0" eb="2">
      <t>ショウモン</t>
    </rPh>
    <phoneticPr fontId="1"/>
  </si>
  <si>
    <t>TOPIXに対するリスク感応度</t>
    <rPh sb="0" eb="1">
      <t>タイスルカンノウド</t>
    </rPh>
    <phoneticPr fontId="1"/>
  </si>
  <si>
    <t>１０日間平均</t>
    <rPh sb="0" eb="2">
      <t>ヘイキン</t>
    </rPh>
    <phoneticPr fontId="1"/>
  </si>
  <si>
    <t>ベータ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</si>
  <si>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</si>
  <si>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</si>
  <si>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</si>
  <si>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</si>
  <si>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</si>
  <si>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</si>
  <si>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</si>
  <si>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</si>
  <si>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</si>
  <si>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</si>
  <si>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</si>
  <si>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</si>
  <si>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</si>
  <si>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</si>
  <si>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</si>
  <si>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</si>
  <si>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</si>
  <si>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</si>
  <si>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</si>
  <si>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</si>
  <si>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</si>
  <si>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</si>
  <si>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</si>
  <si>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</si>
  <si>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</si>
  <si>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TOPIXの終値</t>
    <rPh sb="0" eb="2">
      <t>オワリネ</t>
    </rPh>
    <phoneticPr fontId="1"/>
  </si>
  <si>
    <t>算術収益率</t>
    <rPh sb="0" eb="2">
      <t>サンジュツ</t>
    </rPh>
    <phoneticPr fontId="1"/>
  </si>
  <si>
    <t>算術収益率の平均</t>
    <rPh sb="0" eb="2">
      <t>シュウエキリツノ</t>
    </rPh>
    <phoneticPr fontId="1"/>
  </si>
  <si>
    <t>分子</t>
    <rPh sb="0" eb="2">
      <t>ブンシ</t>
    </rPh>
    <phoneticPr fontId="1"/>
  </si>
  <si>
    <t>分母</t>
    <rPh sb="0" eb="2">
      <t>ブンボ</t>
    </rPh>
    <phoneticPr fontId="1"/>
  </si>
  <si>
    <t>偏差の絶対値</t>
    <rPh sb="0" eb="2">
      <t>ヘンサ</t>
    </rPh>
    <phoneticPr fontId="1"/>
  </si>
  <si>
    <t>偏差の２乗</t>
    <phoneticPr fontId="1"/>
  </si>
  <si>
    <t>対数収益率の平均</t>
    <phoneticPr fontId="1"/>
  </si>
  <si>
    <t>対数収益率</t>
    <phoneticPr fontId="1"/>
  </si>
  <si>
    <t>算術収益率での統計量</t>
    <rPh sb="0" eb="2">
      <t>シュウエキリツ</t>
    </rPh>
    <phoneticPr fontId="1"/>
  </si>
  <si>
    <t>対数収益率での統計量</t>
    <rPh sb="0" eb="2">
      <t>シュウエキリツ</t>
    </rPh>
    <phoneticPr fontId="1"/>
  </si>
  <si>
    <t>株式ポートフォリオの日次収益率の変化率</t>
    <rPh sb="0" eb="2">
      <t>ノ</t>
    </rPh>
    <phoneticPr fontId="1"/>
  </si>
  <si>
    <t>TOPIXの日次収益率の変化率</t>
    <rPh sb="0" eb="3">
      <t>ヘンカリツ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</si>
</sst>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2" fillId="2" borderId="0" xfId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9BAB-6D5F-5E44-A564-DDC45B0B2725}">
  <dimension ref="A1:V18"/>
  <sheetViews>
    <sheetView tabSelected="1" topLeftCell="I1" workbookViewId="0">
      <selection activeCell="H3" sqref="H3"/>
    </sheetView>
  </sheetViews>
  <sheetFormatPr baseColWidth="10" defaultRowHeight="20"/>
  <cols>
    <col min="2" max="2" width="29" bestFit="1" customWidth="1"/>
    <col min="3" max="3" width="17.5703125" bestFit="1" customWidth="1"/>
    <col min="4" max="4" width="34.5703125" bestFit="1" customWidth="1"/>
    <col min="5" max="5" width="38.42578125" bestFit="1" customWidth="1"/>
    <col min="6" max="6" width="44" bestFit="1" customWidth="1"/>
    <col min="7" max="7" width="36.5703125" bestFit="1" customWidth="1"/>
    <col min="8" max="9" width="36.5703125" customWidth="1"/>
    <col min="10" max="10" width="25.140625" bestFit="1" customWidth="1"/>
    <col min="11" max="11" width="12.71093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46</v>
      </c>
      <c r="I1" t="s">
        <v>47</v>
      </c>
      <c r="J1" s="2" t="s">
        <v>7</v>
      </c>
      <c r="K1" s="2" t="s">
        <v>8</v>
      </c>
      <c r="L1" s="2" t="s">
        <v>9</v>
      </c>
      <c r="N1" t="s">
        <v>10</v>
      </c>
    </row>
    <row r="2" spans="1:22" ht="21" thickBot="1">
      <c r="A2" s="1">
        <v>44200</v>
      </c>
      <c r="B2">
        <v>-1.4</v>
      </c>
      <c r="C2">
        <v>-0.4</v>
      </c>
      <c r="D2">
        <f>AVERAGE(B2:B11)</f>
        <v>-3.9999999999999994E-2</v>
      </c>
      <c r="E2">
        <f>(B2-$D$2)^2</f>
        <v>1.8495999999999997</v>
      </c>
      <c r="F2" s="2">
        <f>SQRT(SUM(E2:E11)/(ROWS(B2:B11)-1))</f>
        <v>0.90700973901423276</v>
      </c>
      <c r="G2" s="2">
        <f>2.336*F2</f>
        <v>2.1187747503372476</v>
      </c>
      <c r="H2">
        <f>B2</f>
        <v>-1.4</v>
      </c>
      <c r="I2">
        <f>C2</f>
        <v>-0.4</v>
      </c>
      <c r="J2" s="2">
        <f>B2/C2</f>
        <v>3.4999999999999996</v>
      </c>
      <c r="K2" s="2">
        <f>AVERAGE(J2:J11)</f>
        <v>2.8223015873015869</v>
      </c>
      <c r="L2" s="3">
        <v>1.3640699523052464</v>
      </c>
    </row>
    <row r="3" spans="1:22">
      <c r="A3" s="1">
        <v>44201</v>
      </c>
      <c r="B3">
        <v>0.1</v>
      </c>
      <c r="C3">
        <v>-0.3</v>
      </c>
      <c r="E3">
        <f t="shared" ref="E3:E11" si="0">(B3-$D$2)^2</f>
        <v>1.9600000000000003E-2</v>
      </c>
      <c r="J3">
        <f>(B3-B2)/(C3-C2)</f>
        <v>14.999999999999995</v>
      </c>
      <c r="L3" s="7"/>
      <c r="M3" s="7"/>
      <c r="N3" s="6" t="s">
        <v>11</v>
      </c>
      <c r="O3" s="6"/>
    </row>
    <row r="4" spans="1:22">
      <c r="A4" s="1">
        <v>44202</v>
      </c>
      <c r="B4">
        <v>1.2</v>
      </c>
      <c r="C4">
        <v>0.7</v>
      </c>
      <c r="E4">
        <f t="shared" si="0"/>
        <v>1.5376000000000001</v>
      </c>
      <c r="J4">
        <f t="shared" ref="J4:J11" si="1">(B4-B3)/(C4-C3)</f>
        <v>1.0999999999999999</v>
      </c>
      <c r="L4" s="8"/>
      <c r="M4" s="8"/>
      <c r="N4" s="3" t="s">
        <v>12</v>
      </c>
      <c r="O4" s="3">
        <v>0.79516774614199415</v>
      </c>
    </row>
    <row r="5" spans="1:22">
      <c r="A5" s="1">
        <v>44203</v>
      </c>
      <c r="B5">
        <v>0.7</v>
      </c>
      <c r="C5">
        <v>0.2</v>
      </c>
      <c r="E5">
        <f t="shared" si="0"/>
        <v>0.54759999999999998</v>
      </c>
      <c r="J5">
        <f t="shared" si="1"/>
        <v>1</v>
      </c>
      <c r="L5" s="3"/>
      <c r="M5" s="3"/>
      <c r="N5" s="3" t="s">
        <v>13</v>
      </c>
      <c r="O5" s="3">
        <v>0.63229174450453884</v>
      </c>
    </row>
    <row r="6" spans="1:22">
      <c r="A6" s="1">
        <v>44204</v>
      </c>
      <c r="B6">
        <v>0.8</v>
      </c>
      <c r="C6">
        <v>1.1000000000000001</v>
      </c>
      <c r="E6">
        <f t="shared" si="0"/>
        <v>0.70560000000000012</v>
      </c>
      <c r="J6">
        <f t="shared" si="1"/>
        <v>0.11111111111111119</v>
      </c>
      <c r="L6" s="3"/>
      <c r="M6" s="3"/>
      <c r="N6" s="3" t="s">
        <v>14</v>
      </c>
      <c r="O6" s="3">
        <v>0.58632821256760614</v>
      </c>
    </row>
    <row r="7" spans="1:22">
      <c r="A7" s="1">
        <v>44207</v>
      </c>
      <c r="B7">
        <v>-0.1</v>
      </c>
      <c r="C7">
        <v>-0.1</v>
      </c>
      <c r="E7">
        <f t="shared" si="0"/>
        <v>3.6000000000000012E-3</v>
      </c>
      <c r="J7">
        <f t="shared" si="1"/>
        <v>0.74999999999999989</v>
      </c>
      <c r="L7" s="3"/>
      <c r="M7" s="3"/>
      <c r="N7" s="3" t="s">
        <v>15</v>
      </c>
      <c r="O7" s="3">
        <v>0.58336437195036972</v>
      </c>
    </row>
    <row r="8" spans="1:22" ht="21" thickBot="1">
      <c r="A8" s="1">
        <v>44208</v>
      </c>
      <c r="B8">
        <v>0.2</v>
      </c>
      <c r="C8">
        <v>-0.2</v>
      </c>
      <c r="E8">
        <f t="shared" si="0"/>
        <v>5.7599999999999998E-2</v>
      </c>
      <c r="J8">
        <f t="shared" si="1"/>
        <v>-3.0000000000000004</v>
      </c>
      <c r="L8" s="3"/>
      <c r="M8" s="3"/>
      <c r="N8" s="4" t="s">
        <v>16</v>
      </c>
      <c r="O8" s="4">
        <v>10</v>
      </c>
    </row>
    <row r="9" spans="1:22">
      <c r="A9" s="1">
        <v>44209</v>
      </c>
      <c r="B9">
        <v>-1.5</v>
      </c>
      <c r="C9">
        <v>-0.5</v>
      </c>
      <c r="E9">
        <f t="shared" si="0"/>
        <v>2.1315999999999997</v>
      </c>
      <c r="J9">
        <f t="shared" si="1"/>
        <v>5.666666666666667</v>
      </c>
      <c r="L9" s="3"/>
      <c r="M9" s="3"/>
    </row>
    <row r="10" spans="1:22" ht="21" thickBot="1">
      <c r="A10" s="1">
        <v>44210</v>
      </c>
      <c r="B10">
        <v>-0.7</v>
      </c>
      <c r="C10">
        <v>-0.2</v>
      </c>
      <c r="E10">
        <f t="shared" si="0"/>
        <v>0.43559999999999988</v>
      </c>
      <c r="J10">
        <f t="shared" si="1"/>
        <v>2.666666666666667</v>
      </c>
      <c r="L10" s="7"/>
      <c r="M10" s="7"/>
      <c r="N10" t="s">
        <v>17</v>
      </c>
    </row>
    <row r="11" spans="1:22">
      <c r="A11" s="1">
        <v>44211</v>
      </c>
      <c r="B11">
        <v>0.3</v>
      </c>
      <c r="C11">
        <v>0.5</v>
      </c>
      <c r="E11">
        <f t="shared" si="0"/>
        <v>0.11559999999999998</v>
      </c>
      <c r="J11">
        <f t="shared" si="1"/>
        <v>1.4285714285714286</v>
      </c>
      <c r="L11" s="7"/>
      <c r="M11" s="7"/>
      <c r="N11" s="5"/>
      <c r="O11" s="5" t="s">
        <v>22</v>
      </c>
      <c r="P11" s="5" t="s">
        <v>23</v>
      </c>
      <c r="Q11" s="5" t="s">
        <v>24</v>
      </c>
      <c r="R11" s="5" t="s">
        <v>25</v>
      </c>
      <c r="S11" s="5" t="s">
        <v>26</v>
      </c>
    </row>
    <row r="12" spans="1:22">
      <c r="L12" s="9"/>
      <c r="M12" s="9"/>
      <c r="N12" s="3" t="s">
        <v>18</v>
      </c>
      <c r="O12" s="3">
        <v>1</v>
      </c>
      <c r="P12" s="3">
        <v>4.6814880763116049</v>
      </c>
      <c r="Q12" s="3">
        <v>4.6814880763116049</v>
      </c>
      <c r="R12" s="3">
        <v>13.756378543148452</v>
      </c>
      <c r="S12" s="3">
        <v>5.9652633019332321E-3</v>
      </c>
    </row>
    <row r="13" spans="1:22">
      <c r="L13" s="3"/>
      <c r="M13" s="3"/>
      <c r="N13" s="3" t="s">
        <v>19</v>
      </c>
      <c r="O13" s="3">
        <v>8</v>
      </c>
      <c r="P13" s="3">
        <v>2.7225119236883941</v>
      </c>
      <c r="Q13" s="3">
        <v>0.34031399046104926</v>
      </c>
      <c r="R13" s="3"/>
      <c r="S13" s="3"/>
    </row>
    <row r="14" spans="1:22" ht="21" thickBot="1">
      <c r="L14" s="3"/>
      <c r="M14" s="3"/>
      <c r="N14" s="4" t="s">
        <v>20</v>
      </c>
      <c r="O14" s="4">
        <v>9</v>
      </c>
      <c r="P14" s="4">
        <v>7.403999999999999</v>
      </c>
      <c r="Q14" s="4"/>
      <c r="R14" s="4"/>
      <c r="S14" s="4"/>
    </row>
    <row r="15" spans="1:22" ht="21" thickBot="1">
      <c r="L15" s="3"/>
      <c r="M15" s="3"/>
    </row>
    <row r="16" spans="1:22">
      <c r="L16" s="7"/>
      <c r="M16" s="7"/>
      <c r="N16" s="5"/>
      <c r="O16" s="5" t="s">
        <v>27</v>
      </c>
      <c r="P16" s="5" t="s">
        <v>15</v>
      </c>
      <c r="Q16" s="5" t="s">
        <v>28</v>
      </c>
      <c r="R16" s="5" t="s">
        <v>29</v>
      </c>
      <c r="S16" s="5" t="s">
        <v>30</v>
      </c>
      <c r="T16" s="5" t="s">
        <v>31</v>
      </c>
      <c r="U16" s="5" t="s">
        <v>32</v>
      </c>
      <c r="V16" s="5" t="s">
        <v>33</v>
      </c>
    </row>
    <row r="17" spans="12:22">
      <c r="L17" s="7"/>
      <c r="M17" s="7"/>
      <c r="N17" s="3" t="s">
        <v>21</v>
      </c>
      <c r="O17" s="3">
        <v>-0.14912559618441973</v>
      </c>
      <c r="P17" s="3">
        <v>0.18680755502614255</v>
      </c>
      <c r="Q17" s="3">
        <v>-0.79828460986789607</v>
      </c>
      <c r="R17" s="3">
        <v>0.4477523422050701</v>
      </c>
      <c r="S17" s="3">
        <v>-0.57990459056208443</v>
      </c>
      <c r="T17" s="3">
        <v>0.28165339819324497</v>
      </c>
      <c r="U17" s="3">
        <v>-0.57990459056208443</v>
      </c>
      <c r="V17" s="3">
        <v>0.28165339819324497</v>
      </c>
    </row>
    <row r="18" spans="12:22" ht="21" thickBot="1">
      <c r="N18" s="4" t="s">
        <v>34</v>
      </c>
      <c r="O18" s="4">
        <v>1.3640699523052464</v>
      </c>
      <c r="P18" s="4">
        <v>0.36777701480065245</v>
      </c>
      <c r="Q18" s="4">
        <v>3.7089592264068441</v>
      </c>
      <c r="R18" s="4">
        <v>5.965263301933219E-3</v>
      </c>
      <c r="S18" s="4">
        <v>0.51597463534189769</v>
      </c>
      <c r="T18" s="4">
        <v>2.2121652692685951</v>
      </c>
      <c r="U18" s="4">
        <v>0.51597463534189769</v>
      </c>
      <c r="V18" s="4">
        <v>2.2121652692685951</v>
      </c>
    </row>
  </sheetData>
  <dataConsolidate/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1784-9E6D-CA43-9007-4977544A4BDE}">
  <dimension ref="A1:P52"/>
  <sheetViews>
    <sheetView topLeftCell="D1" workbookViewId="0">
      <selection activeCell="F4" sqref="F4"/>
    </sheetView>
  </sheetViews>
  <sheetFormatPr baseColWidth="10" defaultRowHeight="20"/>
  <cols>
    <col min="1" max="1" width="12" bestFit="1" customWidth="1"/>
    <col min="2" max="2" width="13.5703125" bestFit="1" customWidth="1"/>
    <col min="3" max="3" width="15.7109375" bestFit="1" customWidth="1"/>
    <col min="8" max="8" width="19.5703125" bestFit="1" customWidth="1"/>
    <col min="10" max="10" width="15.7109375" bestFit="1" customWidth="1"/>
    <col min="11" max="11" width="12.7109375" bestFit="1" customWidth="1"/>
    <col min="12" max="13" width="13" bestFit="1" customWidth="1"/>
    <col min="14" max="14" width="11.7109375" bestFit="1" customWidth="1"/>
    <col min="15" max="15" width="12.7109375" bestFit="1" customWidth="1"/>
    <col min="16" max="16" width="19.5703125" bestFit="1" customWidth="1"/>
  </cols>
  <sheetData>
    <row r="1" spans="1:16">
      <c r="A1" t="s">
        <v>35</v>
      </c>
      <c r="B1" t="s">
        <v>36</v>
      </c>
      <c r="C1" t="s">
        <v>37</v>
      </c>
      <c r="D1" t="s">
        <v>40</v>
      </c>
      <c r="E1" t="s">
        <v>41</v>
      </c>
      <c r="F1" t="s">
        <v>38</v>
      </c>
      <c r="G1" t="s">
        <v>39</v>
      </c>
      <c r="H1" s="2" t="s">
        <v>44</v>
      </c>
      <c r="J1" t="s">
        <v>43</v>
      </c>
      <c r="K1" t="s">
        <v>42</v>
      </c>
      <c r="L1" t="s">
        <v>40</v>
      </c>
      <c r="M1" t="s">
        <v>41</v>
      </c>
      <c r="N1" t="s">
        <v>38</v>
      </c>
      <c r="O1" t="s">
        <v>39</v>
      </c>
      <c r="P1" s="2" t="s">
        <v>45</v>
      </c>
    </row>
    <row r="2" spans="1:16">
      <c r="A2">
        <v>1064</v>
      </c>
      <c r="B2">
        <f>(A3-A2)/A2</f>
        <v>-1.5037593984962405E-2</v>
      </c>
      <c r="C2">
        <f>AVERAGE(B2:B51)</f>
        <v>3.4383306163380399E-3</v>
      </c>
      <c r="D2">
        <f>ABS(B2-$C$2)</f>
        <v>1.8475924601300445E-2</v>
      </c>
      <c r="E2">
        <f>D2^2</f>
        <v>3.4135978987293898E-4</v>
      </c>
      <c r="F2">
        <f>SUM(D2:D51)</f>
        <v>0.40131876695745611</v>
      </c>
      <c r="G2">
        <f>SQRT(ROWS(B2:B51)*SUM(E2:E51))</f>
        <v>0.50726690537000863</v>
      </c>
      <c r="H2" s="2">
        <f>F2/G2</f>
        <v>0.79113926556026315</v>
      </c>
      <c r="J2">
        <f>LOG(A3/A2)</f>
        <v>-6.5803453113215307E-3</v>
      </c>
      <c r="K2">
        <f>AVERAGE(J2:J51)</f>
        <v>1.468578343170668E-3</v>
      </c>
      <c r="L2">
        <f>ABS(J2-$K$2)</f>
        <v>8.0489236544921995E-3</v>
      </c>
      <c r="M2">
        <f>L2^2</f>
        <v>6.4785171995844064E-5</v>
      </c>
      <c r="N2">
        <f>SUM(L2:L51)</f>
        <v>0.17355533034282575</v>
      </c>
      <c r="O2">
        <f>SQRT(ROWS(B2:B51)*SUM(M2:M51))</f>
        <v>0.21889015087283772</v>
      </c>
      <c r="P2" s="2">
        <f>N2/O2</f>
        <v>0.79288780080219856</v>
      </c>
    </row>
    <row r="3" spans="1:16">
      <c r="A3">
        <v>1048</v>
      </c>
      <c r="B3">
        <f t="shared" ref="B3:B51" si="0">(A4-A3)/A3</f>
        <v>9.5419847328244278E-3</v>
      </c>
      <c r="D3">
        <f t="shared" ref="D3:D51" si="1">ABS(B3-$C$2)</f>
        <v>6.1036541164863883E-3</v>
      </c>
      <c r="E3">
        <f t="shared" ref="E3:E51" si="2">D3^2</f>
        <v>3.7254593573701231E-5</v>
      </c>
      <c r="J3">
        <f t="shared" ref="J3:J51" si="3">LOG(A4/A3)</f>
        <v>4.1243850514591012E-3</v>
      </c>
      <c r="L3">
        <f t="shared" ref="L3:L51" si="4">ABS(J3-$K$2)</f>
        <v>2.6558067082884333E-3</v>
      </c>
      <c r="M3">
        <f t="shared" ref="M3:M51" si="5">L3^2</f>
        <v>7.0533092717898431E-6</v>
      </c>
    </row>
    <row r="4" spans="1:16">
      <c r="A4">
        <v>1058</v>
      </c>
      <c r="B4">
        <f t="shared" si="0"/>
        <v>1.0396975425330813E-2</v>
      </c>
      <c r="D4">
        <f t="shared" si="1"/>
        <v>6.9586448089927738E-3</v>
      </c>
      <c r="E4">
        <f t="shared" si="2"/>
        <v>4.8422737577722075E-5</v>
      </c>
      <c r="J4">
        <f t="shared" si="3"/>
        <v>4.4920375096110599E-3</v>
      </c>
      <c r="L4">
        <f t="shared" si="4"/>
        <v>3.0234591664403919E-3</v>
      </c>
      <c r="M4">
        <f t="shared" si="5"/>
        <v>9.1413053311324285E-6</v>
      </c>
    </row>
    <row r="5" spans="1:16">
      <c r="A5">
        <v>1069</v>
      </c>
      <c r="B5">
        <f t="shared" si="0"/>
        <v>-1.028999064546305E-2</v>
      </c>
      <c r="D5">
        <f t="shared" si="1"/>
        <v>1.3728321261801089E-2</v>
      </c>
      <c r="E5">
        <f t="shared" si="2"/>
        <v>1.8846680466721985E-4</v>
      </c>
      <c r="J5">
        <f t="shared" si="3"/>
        <v>-4.4920375096110859E-3</v>
      </c>
      <c r="L5">
        <f t="shared" si="4"/>
        <v>5.9606158527817539E-3</v>
      </c>
      <c r="M5">
        <f t="shared" si="5"/>
        <v>3.5528941344433158E-5</v>
      </c>
    </row>
    <row r="6" spans="1:16">
      <c r="A6">
        <v>1058</v>
      </c>
      <c r="B6">
        <f t="shared" si="0"/>
        <v>-9.4517958412098301E-4</v>
      </c>
      <c r="D6">
        <f t="shared" si="1"/>
        <v>4.3835102004590228E-3</v>
      </c>
      <c r="E6">
        <f t="shared" si="2"/>
        <v>1.9215161677528304E-5</v>
      </c>
      <c r="J6">
        <f t="shared" si="3"/>
        <v>-4.1068039174068928E-4</v>
      </c>
      <c r="L6">
        <f t="shared" si="4"/>
        <v>1.8792587349113572E-3</v>
      </c>
      <c r="M6">
        <f t="shared" si="5"/>
        <v>3.5316133927406347E-6</v>
      </c>
    </row>
    <row r="7" spans="1:16">
      <c r="A7">
        <v>1057</v>
      </c>
      <c r="B7">
        <f t="shared" si="0"/>
        <v>-1.8921475875118259E-3</v>
      </c>
      <c r="D7">
        <f t="shared" si="1"/>
        <v>5.3304782038498654E-3</v>
      </c>
      <c r="E7">
        <f t="shared" si="2"/>
        <v>2.8413997881718487E-5</v>
      </c>
      <c r="J7">
        <f t="shared" si="3"/>
        <v>-8.2252767371477427E-4</v>
      </c>
      <c r="L7">
        <f t="shared" si="4"/>
        <v>2.291106016885442E-3</v>
      </c>
      <c r="M7">
        <f t="shared" si="5"/>
        <v>5.2491667806086752E-6</v>
      </c>
    </row>
    <row r="8" spans="1:16">
      <c r="A8">
        <v>1055</v>
      </c>
      <c r="B8">
        <f t="shared" si="0"/>
        <v>1.8957345971563982E-3</v>
      </c>
      <c r="D8">
        <f t="shared" si="1"/>
        <v>1.5425960191816418E-3</v>
      </c>
      <c r="E8">
        <f t="shared" si="2"/>
        <v>2.3796024783950481E-6</v>
      </c>
      <c r="J8">
        <f t="shared" si="3"/>
        <v>8.2252767371480615E-4</v>
      </c>
      <c r="L8">
        <f t="shared" si="4"/>
        <v>6.4605066945586185E-4</v>
      </c>
      <c r="M8">
        <f t="shared" si="5"/>
        <v>4.1738146750436727E-7</v>
      </c>
    </row>
    <row r="9" spans="1:16">
      <c r="A9">
        <v>1057</v>
      </c>
      <c r="B9">
        <f t="shared" si="0"/>
        <v>1.1352885525070956E-2</v>
      </c>
      <c r="D9">
        <f t="shared" si="1"/>
        <v>7.914554908732916E-3</v>
      </c>
      <c r="E9">
        <f t="shared" si="2"/>
        <v>6.2640179403348294E-5</v>
      </c>
      <c r="J9">
        <f t="shared" si="3"/>
        <v>4.9027179013517068E-3</v>
      </c>
      <c r="L9">
        <f t="shared" si="4"/>
        <v>3.4341395581810388E-3</v>
      </c>
      <c r="M9">
        <f t="shared" si="5"/>
        <v>1.179331450506386E-5</v>
      </c>
    </row>
    <row r="10" spans="1:16">
      <c r="A10">
        <v>1069</v>
      </c>
      <c r="B10">
        <f t="shared" si="0"/>
        <v>5.6127221702525721E-3</v>
      </c>
      <c r="D10">
        <f t="shared" si="1"/>
        <v>2.1743915539145322E-3</v>
      </c>
      <c r="E10">
        <f t="shared" si="2"/>
        <v>4.7279786297348542E-6</v>
      </c>
      <c r="J10">
        <f t="shared" si="3"/>
        <v>2.4307590428461561E-3</v>
      </c>
      <c r="L10">
        <f t="shared" si="4"/>
        <v>9.621806996754881E-4</v>
      </c>
      <c r="M10">
        <f t="shared" si="5"/>
        <v>9.2579169882801182E-7</v>
      </c>
    </row>
    <row r="11" spans="1:16">
      <c r="A11">
        <v>1075</v>
      </c>
      <c r="B11">
        <f t="shared" si="0"/>
        <v>-9.3023255813953494E-4</v>
      </c>
      <c r="D11">
        <f t="shared" si="1"/>
        <v>4.3685631744775745E-3</v>
      </c>
      <c r="E11">
        <f t="shared" si="2"/>
        <v>1.9084344209401584E-5</v>
      </c>
      <c r="J11">
        <f t="shared" si="3"/>
        <v>-4.0418288808732303E-4</v>
      </c>
      <c r="L11">
        <f t="shared" si="4"/>
        <v>1.872761231257991E-3</v>
      </c>
      <c r="M11">
        <f t="shared" si="5"/>
        <v>3.5072346293029462E-6</v>
      </c>
    </row>
    <row r="12" spans="1:16">
      <c r="A12">
        <v>1074</v>
      </c>
      <c r="B12">
        <f t="shared" si="0"/>
        <v>1.4897579143389199E-2</v>
      </c>
      <c r="D12">
        <f t="shared" si="1"/>
        <v>1.145924852705116E-2</v>
      </c>
      <c r="E12">
        <f t="shared" si="2"/>
        <v>1.3131437680472417E-4</v>
      </c>
      <c r="J12">
        <f t="shared" si="3"/>
        <v>6.4222165770868268E-3</v>
      </c>
      <c r="L12">
        <f t="shared" si="4"/>
        <v>4.9536382339161588E-3</v>
      </c>
      <c r="M12">
        <f t="shared" si="5"/>
        <v>2.4538531752516E-5</v>
      </c>
    </row>
    <row r="13" spans="1:16">
      <c r="A13">
        <v>1090</v>
      </c>
      <c r="B13">
        <f t="shared" si="0"/>
        <v>1.2844036697247707E-2</v>
      </c>
      <c r="D13">
        <f t="shared" si="1"/>
        <v>9.4057060809096676E-3</v>
      </c>
      <c r="E13">
        <f t="shared" si="2"/>
        <v>8.8467306880461098E-5</v>
      </c>
      <c r="J13">
        <f t="shared" si="3"/>
        <v>5.5425754525564863E-3</v>
      </c>
      <c r="L13">
        <f t="shared" si="4"/>
        <v>4.0739971093858183E-3</v>
      </c>
      <c r="M13">
        <f t="shared" si="5"/>
        <v>1.6597452447284005E-5</v>
      </c>
    </row>
    <row r="14" spans="1:16">
      <c r="A14">
        <v>1104</v>
      </c>
      <c r="B14">
        <f t="shared" si="0"/>
        <v>-6.3405797101449279E-3</v>
      </c>
      <c r="D14">
        <f t="shared" si="1"/>
        <v>9.7789103264829674E-3</v>
      </c>
      <c r="E14">
        <f t="shared" si="2"/>
        <v>9.5627087173395223E-5</v>
      </c>
      <c r="J14">
        <f t="shared" si="3"/>
        <v>-2.7624458184689529E-3</v>
      </c>
      <c r="L14">
        <f t="shared" si="4"/>
        <v>4.2310241616396209E-3</v>
      </c>
      <c r="M14">
        <f t="shared" si="5"/>
        <v>1.7901565456378258E-5</v>
      </c>
    </row>
    <row r="15" spans="1:16">
      <c r="A15">
        <v>1097</v>
      </c>
      <c r="B15">
        <f t="shared" si="0"/>
        <v>9.1157702825888785E-4</v>
      </c>
      <c r="D15">
        <f t="shared" si="1"/>
        <v>2.5267535880791519E-3</v>
      </c>
      <c r="E15">
        <f t="shared" si="2"/>
        <v>6.3844836948708684E-6</v>
      </c>
      <c r="J15">
        <f t="shared" si="3"/>
        <v>3.9571253936194914E-4</v>
      </c>
      <c r="L15">
        <f t="shared" si="4"/>
        <v>1.0728658038087189E-3</v>
      </c>
      <c r="M15">
        <f t="shared" si="5"/>
        <v>1.1510410329821286E-6</v>
      </c>
    </row>
    <row r="16" spans="1:16">
      <c r="A16">
        <v>1098</v>
      </c>
      <c r="B16">
        <f t="shared" si="0"/>
        <v>1.0018214936247723E-2</v>
      </c>
      <c r="D16">
        <f t="shared" si="1"/>
        <v>6.5798843199096832E-3</v>
      </c>
      <c r="E16">
        <f t="shared" si="2"/>
        <v>4.3294877663393312E-5</v>
      </c>
      <c r="J16">
        <f t="shared" si="3"/>
        <v>4.3292060350869814E-3</v>
      </c>
      <c r="L16">
        <f t="shared" si="4"/>
        <v>2.8606276919163134E-3</v>
      </c>
      <c r="M16">
        <f t="shared" si="5"/>
        <v>8.1831907917584545E-6</v>
      </c>
    </row>
    <row r="17" spans="1:13">
      <c r="A17">
        <v>1109</v>
      </c>
      <c r="B17">
        <f t="shared" si="0"/>
        <v>5.4102795311091077E-3</v>
      </c>
      <c r="D17">
        <f t="shared" si="1"/>
        <v>1.9719489147710678E-3</v>
      </c>
      <c r="E17">
        <f t="shared" si="2"/>
        <v>3.8885825224667916E-6</v>
      </c>
      <c r="J17">
        <f t="shared" si="3"/>
        <v>2.3433212350193948E-3</v>
      </c>
      <c r="L17">
        <f t="shared" si="4"/>
        <v>8.7474289184872678E-4</v>
      </c>
      <c r="M17">
        <f t="shared" si="5"/>
        <v>7.6517512683987327E-7</v>
      </c>
    </row>
    <row r="18" spans="1:13">
      <c r="A18">
        <v>1115</v>
      </c>
      <c r="B18">
        <f t="shared" si="0"/>
        <v>-4.4843049327354259E-3</v>
      </c>
      <c r="D18">
        <f t="shared" si="1"/>
        <v>7.9226355490734663E-3</v>
      </c>
      <c r="E18">
        <f t="shared" si="2"/>
        <v>6.2768154043442626E-5</v>
      </c>
      <c r="J18">
        <f t="shared" si="3"/>
        <v>-1.9518885975220498E-3</v>
      </c>
      <c r="L18">
        <f t="shared" si="4"/>
        <v>3.4204669406927178E-3</v>
      </c>
      <c r="M18">
        <f t="shared" si="5"/>
        <v>1.16995940923718E-5</v>
      </c>
    </row>
    <row r="19" spans="1:13">
      <c r="A19">
        <v>1110</v>
      </c>
      <c r="B19">
        <f t="shared" si="0"/>
        <v>1.3513513513513514E-2</v>
      </c>
      <c r="D19">
        <f t="shared" si="1"/>
        <v>1.0075182897175475E-2</v>
      </c>
      <c r="E19">
        <f t="shared" si="2"/>
        <v>1.0150931041153719E-4</v>
      </c>
      <c r="J19">
        <f t="shared" si="3"/>
        <v>5.8295436607238909E-3</v>
      </c>
      <c r="L19">
        <f t="shared" si="4"/>
        <v>4.3609653175532229E-3</v>
      </c>
      <c r="M19">
        <f t="shared" si="5"/>
        <v>1.9018018500902084E-5</v>
      </c>
    </row>
    <row r="20" spans="1:13">
      <c r="A20">
        <v>1125</v>
      </c>
      <c r="B20">
        <f t="shared" si="0"/>
        <v>-5.3333333333333332E-3</v>
      </c>
      <c r="D20">
        <f t="shared" si="1"/>
        <v>8.7716639496713735E-3</v>
      </c>
      <c r="E20">
        <f t="shared" si="2"/>
        <v>7.6942088445964402E-5</v>
      </c>
      <c r="J20">
        <f t="shared" si="3"/>
        <v>-2.3224359190312321E-3</v>
      </c>
      <c r="L20">
        <f t="shared" si="4"/>
        <v>3.7910142622019001E-3</v>
      </c>
      <c r="M20">
        <f t="shared" si="5"/>
        <v>1.4371789136218216E-5</v>
      </c>
    </row>
    <row r="21" spans="1:13">
      <c r="A21">
        <v>1119</v>
      </c>
      <c r="B21">
        <f t="shared" si="0"/>
        <v>-5.3619302949061663E-3</v>
      </c>
      <c r="D21">
        <f t="shared" si="1"/>
        <v>8.8002609112442058E-3</v>
      </c>
      <c r="E21">
        <f t="shared" si="2"/>
        <v>7.7444592105972704E-5</v>
      </c>
      <c r="J21">
        <f t="shared" si="3"/>
        <v>-2.3349221936417308E-3</v>
      </c>
      <c r="L21">
        <f t="shared" si="4"/>
        <v>3.8035005368123988E-3</v>
      </c>
      <c r="M21">
        <f t="shared" si="5"/>
        <v>1.4466616333532206E-5</v>
      </c>
    </row>
    <row r="22" spans="1:13">
      <c r="A22">
        <v>1113</v>
      </c>
      <c r="B22">
        <f t="shared" si="0"/>
        <v>-1.4375561545372867E-2</v>
      </c>
      <c r="D22">
        <f t="shared" si="1"/>
        <v>1.7813892161710906E-2</v>
      </c>
      <c r="E22">
        <f t="shared" si="2"/>
        <v>3.1733475394906524E-4</v>
      </c>
      <c r="J22">
        <f t="shared" si="3"/>
        <v>-6.2885367599971936E-3</v>
      </c>
      <c r="L22">
        <f t="shared" si="4"/>
        <v>7.7571151031678616E-3</v>
      </c>
      <c r="M22">
        <f t="shared" si="5"/>
        <v>6.0172834723794946E-5</v>
      </c>
    </row>
    <row r="23" spans="1:13">
      <c r="A23">
        <v>1097</v>
      </c>
      <c r="B23">
        <f t="shared" si="0"/>
        <v>-6.3810391978122152E-3</v>
      </c>
      <c r="D23">
        <f t="shared" si="1"/>
        <v>9.8193698141502556E-3</v>
      </c>
      <c r="E23">
        <f t="shared" si="2"/>
        <v>9.6420023547045229E-5</v>
      </c>
      <c r="J23">
        <f t="shared" si="3"/>
        <v>-2.7801296340874853E-3</v>
      </c>
      <c r="L23">
        <f t="shared" si="4"/>
        <v>4.2487079772581537E-3</v>
      </c>
      <c r="M23">
        <f t="shared" si="5"/>
        <v>1.8051519476017073E-5</v>
      </c>
    </row>
    <row r="24" spans="1:13">
      <c r="A24">
        <v>1090</v>
      </c>
      <c r="B24">
        <f t="shared" si="0"/>
        <v>-5.5045871559633031E-3</v>
      </c>
      <c r="D24">
        <f t="shared" si="1"/>
        <v>8.9429177723013425E-3</v>
      </c>
      <c r="E24">
        <f t="shared" si="2"/>
        <v>7.9975778282143206E-5</v>
      </c>
      <c r="J24">
        <f t="shared" si="3"/>
        <v>-2.3972157382554913E-3</v>
      </c>
      <c r="L24">
        <f t="shared" si="4"/>
        <v>3.8657940814261593E-3</v>
      </c>
      <c r="M24">
        <f t="shared" si="5"/>
        <v>1.4944363879989523E-5</v>
      </c>
    </row>
    <row r="25" spans="1:13">
      <c r="A25">
        <v>1084</v>
      </c>
      <c r="B25">
        <f t="shared" si="0"/>
        <v>5.5350553505535052E-3</v>
      </c>
      <c r="D25">
        <f t="shared" si="1"/>
        <v>2.0967247342154652E-3</v>
      </c>
      <c r="E25">
        <f t="shared" si="2"/>
        <v>4.3962546110709131E-6</v>
      </c>
      <c r="J25">
        <f t="shared" si="3"/>
        <v>2.3972157382555308E-3</v>
      </c>
      <c r="L25">
        <f t="shared" si="4"/>
        <v>9.2863739508486278E-4</v>
      </c>
      <c r="M25">
        <f t="shared" si="5"/>
        <v>8.623674115499995E-7</v>
      </c>
    </row>
    <row r="26" spans="1:13">
      <c r="A26">
        <v>1090</v>
      </c>
      <c r="B26">
        <f t="shared" si="0"/>
        <v>-6.4220183486238536E-3</v>
      </c>
      <c r="D26">
        <f t="shared" si="1"/>
        <v>9.8603489649618931E-3</v>
      </c>
      <c r="E26">
        <f t="shared" si="2"/>
        <v>9.7226481710825072E-5</v>
      </c>
      <c r="J26">
        <f t="shared" si="3"/>
        <v>-2.7980413153032872E-3</v>
      </c>
      <c r="L26">
        <f t="shared" si="4"/>
        <v>4.2666196584739552E-3</v>
      </c>
      <c r="M26">
        <f t="shared" si="5"/>
        <v>1.8204043310076409E-5</v>
      </c>
    </row>
    <row r="27" spans="1:13">
      <c r="A27">
        <v>1083</v>
      </c>
      <c r="B27">
        <f t="shared" si="0"/>
        <v>-1.8467220683287165E-3</v>
      </c>
      <c r="D27">
        <f t="shared" si="1"/>
        <v>5.2850526846667566E-3</v>
      </c>
      <c r="E27">
        <f t="shared" si="2"/>
        <v>2.793178187970329E-5</v>
      </c>
      <c r="J27">
        <f t="shared" si="3"/>
        <v>-8.0276267201000943E-4</v>
      </c>
      <c r="L27">
        <f t="shared" si="4"/>
        <v>2.2713410151806775E-3</v>
      </c>
      <c r="M27">
        <f t="shared" si="5"/>
        <v>5.1589900072419905E-6</v>
      </c>
    </row>
    <row r="28" spans="1:13">
      <c r="A28">
        <v>1081</v>
      </c>
      <c r="B28">
        <f t="shared" si="0"/>
        <v>7.4005550416281225E-3</v>
      </c>
      <c r="D28">
        <f t="shared" si="1"/>
        <v>3.962224425290083E-3</v>
      </c>
      <c r="E28">
        <f t="shared" si="2"/>
        <v>1.5699222396365328E-5</v>
      </c>
      <c r="J28">
        <f t="shared" si="3"/>
        <v>3.2021858024645885E-3</v>
      </c>
      <c r="L28">
        <f t="shared" si="4"/>
        <v>1.7336074592939205E-3</v>
      </c>
      <c r="M28">
        <f t="shared" si="5"/>
        <v>3.0053948229195221E-6</v>
      </c>
    </row>
    <row r="29" spans="1:13">
      <c r="A29">
        <v>1089</v>
      </c>
      <c r="B29">
        <f t="shared" si="0"/>
        <v>5.5096418732782371E-3</v>
      </c>
      <c r="D29">
        <f t="shared" si="1"/>
        <v>2.0713112569401971E-3</v>
      </c>
      <c r="E29">
        <f t="shared" si="2"/>
        <v>4.2903303231271797E-6</v>
      </c>
      <c r="J29">
        <f t="shared" si="3"/>
        <v>2.3862394203622113E-3</v>
      </c>
      <c r="L29">
        <f t="shared" si="4"/>
        <v>9.1766107719154326E-4</v>
      </c>
      <c r="M29">
        <f t="shared" si="5"/>
        <v>8.4210185259234348E-7</v>
      </c>
    </row>
    <row r="30" spans="1:13">
      <c r="A30">
        <v>1095</v>
      </c>
      <c r="B30">
        <f t="shared" si="0"/>
        <v>5.4794520547945206E-3</v>
      </c>
      <c r="D30">
        <f t="shared" si="1"/>
        <v>2.0411214384564807E-3</v>
      </c>
      <c r="E30">
        <f t="shared" si="2"/>
        <v>4.1661767265266526E-6</v>
      </c>
      <c r="J30">
        <f t="shared" si="3"/>
        <v>2.3731997956146222E-3</v>
      </c>
      <c r="L30">
        <f t="shared" si="4"/>
        <v>9.0462145244395425E-4</v>
      </c>
      <c r="M30">
        <f t="shared" si="5"/>
        <v>8.1833997222180935E-7</v>
      </c>
    </row>
    <row r="31" spans="1:13">
      <c r="A31">
        <v>1101</v>
      </c>
      <c r="B31">
        <f t="shared" si="0"/>
        <v>-3.6330608537693005E-3</v>
      </c>
      <c r="D31">
        <f t="shared" si="1"/>
        <v>7.07139147010734E-3</v>
      </c>
      <c r="E31">
        <f t="shared" si="2"/>
        <v>5.0004577323506849E-5</v>
      </c>
      <c r="J31">
        <f t="shared" si="3"/>
        <v>-1.5806913970406664E-3</v>
      </c>
      <c r="L31">
        <f t="shared" si="4"/>
        <v>3.0492697402113344E-3</v>
      </c>
      <c r="M31">
        <f t="shared" si="5"/>
        <v>9.2980459485684988E-6</v>
      </c>
    </row>
    <row r="32" spans="1:13">
      <c r="A32">
        <v>1097</v>
      </c>
      <c r="B32">
        <f t="shared" si="0"/>
        <v>-1.8231540565177757E-3</v>
      </c>
      <c r="D32">
        <f t="shared" si="1"/>
        <v>5.2614846728558156E-3</v>
      </c>
      <c r="E32">
        <f t="shared" si="2"/>
        <v>2.7683220962696669E-5</v>
      </c>
      <c r="J32">
        <f t="shared" si="3"/>
        <v>-7.9250839857399264E-4</v>
      </c>
      <c r="L32">
        <f t="shared" si="4"/>
        <v>2.2610867417446607E-3</v>
      </c>
      <c r="M32">
        <f t="shared" si="5"/>
        <v>5.1125132536934865E-6</v>
      </c>
    </row>
    <row r="33" spans="1:13">
      <c r="A33">
        <v>1095</v>
      </c>
      <c r="B33">
        <f t="shared" si="0"/>
        <v>-9.1324200913242006E-4</v>
      </c>
      <c r="D33">
        <f t="shared" si="1"/>
        <v>4.3515726254704599E-3</v>
      </c>
      <c r="E33">
        <f t="shared" si="2"/>
        <v>1.893618431474387E-5</v>
      </c>
      <c r="J33">
        <f t="shared" si="3"/>
        <v>-3.9679717872518857E-4</v>
      </c>
      <c r="L33">
        <f t="shared" si="4"/>
        <v>1.8653755218958567E-3</v>
      </c>
      <c r="M33">
        <f t="shared" si="5"/>
        <v>3.4796258376882398E-6</v>
      </c>
    </row>
    <row r="34" spans="1:13">
      <c r="A34">
        <v>1094</v>
      </c>
      <c r="B34">
        <f t="shared" si="0"/>
        <v>1.2797074954296161E-2</v>
      </c>
      <c r="D34">
        <f t="shared" si="1"/>
        <v>9.358744337958122E-3</v>
      </c>
      <c r="E34">
        <f t="shared" si="2"/>
        <v>8.7586095583263213E-5</v>
      </c>
      <c r="J34">
        <f t="shared" si="3"/>
        <v>5.5224383949989278E-3</v>
      </c>
      <c r="L34">
        <f t="shared" si="4"/>
        <v>4.0538600518282598E-3</v>
      </c>
      <c r="M34">
        <f t="shared" si="5"/>
        <v>1.6433781319809022E-5</v>
      </c>
    </row>
    <row r="35" spans="1:13">
      <c r="A35">
        <v>1108</v>
      </c>
      <c r="B35">
        <f t="shared" si="0"/>
        <v>8.1227436823104685E-3</v>
      </c>
      <c r="D35">
        <f t="shared" si="1"/>
        <v>4.684413065972429E-3</v>
      </c>
      <c r="E35">
        <f t="shared" si="2"/>
        <v>2.1943725772653212E-5</v>
      </c>
      <c r="J35">
        <f t="shared" si="3"/>
        <v>3.513412723198067E-3</v>
      </c>
      <c r="L35">
        <f t="shared" si="4"/>
        <v>2.044834380027399E-3</v>
      </c>
      <c r="M35">
        <f t="shared" si="5"/>
        <v>4.1813476417420377E-6</v>
      </c>
    </row>
    <row r="36" spans="1:13">
      <c r="A36">
        <v>1117</v>
      </c>
      <c r="B36">
        <f t="shared" si="0"/>
        <v>2.6857654431512983E-3</v>
      </c>
      <c r="D36">
        <f t="shared" si="1"/>
        <v>7.525651731867416E-4</v>
      </c>
      <c r="E36">
        <f t="shared" si="2"/>
        <v>5.6635433989359038E-7</v>
      </c>
      <c r="J36">
        <f t="shared" si="3"/>
        <v>1.1648495545725794E-3</v>
      </c>
      <c r="L36">
        <f t="shared" si="4"/>
        <v>3.0372878859808859E-4</v>
      </c>
      <c r="M36">
        <f t="shared" si="5"/>
        <v>9.2251177023262387E-8</v>
      </c>
    </row>
    <row r="37" spans="1:13">
      <c r="A37">
        <v>1120</v>
      </c>
      <c r="B37">
        <f t="shared" si="0"/>
        <v>3.5714285714285713E-3</v>
      </c>
      <c r="D37">
        <f t="shared" si="1"/>
        <v>1.3309795509053139E-4</v>
      </c>
      <c r="E37">
        <f t="shared" si="2"/>
        <v>1.7715065649281113E-8</v>
      </c>
      <c r="J37">
        <f t="shared" si="3"/>
        <v>1.5482885628606662E-3</v>
      </c>
      <c r="L37">
        <f t="shared" si="4"/>
        <v>7.9710219689998162E-5</v>
      </c>
      <c r="M37">
        <f t="shared" si="5"/>
        <v>6.3537191230277702E-9</v>
      </c>
    </row>
    <row r="38" spans="1:13">
      <c r="A38">
        <v>1124</v>
      </c>
      <c r="B38">
        <f t="shared" si="0"/>
        <v>-3.5587188612099642E-3</v>
      </c>
      <c r="D38">
        <f t="shared" si="1"/>
        <v>6.9970494775480046E-3</v>
      </c>
      <c r="E38">
        <f t="shared" si="2"/>
        <v>4.8958701391254803E-5</v>
      </c>
      <c r="J38">
        <f t="shared" si="3"/>
        <v>-1.5482885628606668E-3</v>
      </c>
      <c r="L38">
        <f t="shared" si="4"/>
        <v>3.016866906031335E-3</v>
      </c>
      <c r="M38">
        <f t="shared" si="5"/>
        <v>9.1014859287070792E-6</v>
      </c>
    </row>
    <row r="39" spans="1:13">
      <c r="A39">
        <v>1120</v>
      </c>
      <c r="B39">
        <f t="shared" si="0"/>
        <v>-1.1607142857142858E-2</v>
      </c>
      <c r="D39">
        <f t="shared" si="1"/>
        <v>1.5045473473480897E-2</v>
      </c>
      <c r="E39">
        <f t="shared" si="2"/>
        <v>2.2636627204121733E-4</v>
      </c>
      <c r="J39">
        <f t="shared" si="3"/>
        <v>-5.070401791458787E-3</v>
      </c>
      <c r="L39">
        <f t="shared" si="4"/>
        <v>6.5389801346294549E-3</v>
      </c>
      <c r="M39">
        <f t="shared" si="5"/>
        <v>4.2758261201078642E-5</v>
      </c>
    </row>
    <row r="40" spans="1:13">
      <c r="A40">
        <v>1107</v>
      </c>
      <c r="B40">
        <f t="shared" si="0"/>
        <v>-1.3550135501355014E-2</v>
      </c>
      <c r="D40">
        <f t="shared" si="1"/>
        <v>1.6988466117693054E-2</v>
      </c>
      <c r="E40">
        <f t="shared" si="2"/>
        <v>2.886079810320049E-4</v>
      </c>
      <c r="J40">
        <f t="shared" si="3"/>
        <v>-5.9249825100043622E-3</v>
      </c>
      <c r="L40">
        <f t="shared" si="4"/>
        <v>7.3935608531750302E-3</v>
      </c>
      <c r="M40">
        <f t="shared" si="5"/>
        <v>5.4664742089602283E-5</v>
      </c>
    </row>
    <row r="41" spans="1:13">
      <c r="A41">
        <v>1092</v>
      </c>
      <c r="B41">
        <f t="shared" si="0"/>
        <v>6.41025641025641E-3</v>
      </c>
      <c r="D41">
        <f t="shared" si="1"/>
        <v>2.9719257939183701E-3</v>
      </c>
      <c r="E41">
        <f t="shared" si="2"/>
        <v>8.8323429245573345E-6</v>
      </c>
      <c r="J41">
        <f t="shared" si="3"/>
        <v>2.7750540547721299E-3</v>
      </c>
      <c r="L41">
        <f t="shared" si="4"/>
        <v>1.3064757116014619E-3</v>
      </c>
      <c r="M41">
        <f t="shared" si="5"/>
        <v>1.7068787850045462E-6</v>
      </c>
    </row>
    <row r="42" spans="1:13">
      <c r="A42">
        <v>1099</v>
      </c>
      <c r="B42">
        <f t="shared" si="0"/>
        <v>5.4595086442220204E-3</v>
      </c>
      <c r="D42">
        <f t="shared" si="1"/>
        <v>2.0211780278839805E-3</v>
      </c>
      <c r="E42">
        <f t="shared" si="2"/>
        <v>4.0851606204009762E-6</v>
      </c>
      <c r="J42">
        <f t="shared" si="3"/>
        <v>2.3645855976389073E-3</v>
      </c>
      <c r="L42">
        <f t="shared" si="4"/>
        <v>8.9600725446823933E-4</v>
      </c>
      <c r="M42">
        <f t="shared" si="5"/>
        <v>8.0282900005971214E-7</v>
      </c>
    </row>
    <row r="43" spans="1:13">
      <c r="A43">
        <v>1105</v>
      </c>
      <c r="B43">
        <f t="shared" si="0"/>
        <v>3.7104072398190045E-2</v>
      </c>
      <c r="D43">
        <f t="shared" si="1"/>
        <v>3.3665741781852006E-2</v>
      </c>
      <c r="E43">
        <f t="shared" si="2"/>
        <v>1.1333821697223358E-3</v>
      </c>
      <c r="J43">
        <f t="shared" si="3"/>
        <v>1.5822339610241706E-2</v>
      </c>
      <c r="L43">
        <f t="shared" si="4"/>
        <v>1.4353761267071038E-2</v>
      </c>
      <c r="M43">
        <f t="shared" si="5"/>
        <v>2.060304625120688E-4</v>
      </c>
    </row>
    <row r="44" spans="1:13">
      <c r="A44">
        <v>1146</v>
      </c>
      <c r="B44">
        <f t="shared" si="0"/>
        <v>8.7260034904013963E-4</v>
      </c>
      <c r="D44">
        <f t="shared" si="1"/>
        <v>2.5657302672979004E-3</v>
      </c>
      <c r="E44">
        <f t="shared" si="2"/>
        <v>6.5829718045285555E-6</v>
      </c>
      <c r="J44">
        <f t="shared" si="3"/>
        <v>3.788002698965509E-4</v>
      </c>
      <c r="L44">
        <f t="shared" si="4"/>
        <v>1.089778073274117E-3</v>
      </c>
      <c r="M44">
        <f t="shared" si="5"/>
        <v>1.1876162489890468E-6</v>
      </c>
    </row>
    <row r="45" spans="1:13">
      <c r="A45">
        <v>1147</v>
      </c>
      <c r="B45">
        <f t="shared" si="0"/>
        <v>1.3077593722755012E-2</v>
      </c>
      <c r="D45">
        <f t="shared" si="1"/>
        <v>9.6392631064169728E-3</v>
      </c>
      <c r="E45">
        <f t="shared" si="2"/>
        <v>9.2915393234731385E-5</v>
      </c>
      <c r="J45">
        <f t="shared" si="3"/>
        <v>5.6427101530442331E-3</v>
      </c>
      <c r="L45">
        <f t="shared" si="4"/>
        <v>4.1741318098735651E-3</v>
      </c>
      <c r="M45">
        <f t="shared" si="5"/>
        <v>1.7423376366198365E-5</v>
      </c>
    </row>
    <row r="46" spans="1:13">
      <c r="A46">
        <v>1162</v>
      </c>
      <c r="B46">
        <f t="shared" si="0"/>
        <v>2.1514629948364887E-2</v>
      </c>
      <c r="D46">
        <f t="shared" si="1"/>
        <v>1.8076299332026848E-2</v>
      </c>
      <c r="E46">
        <f t="shared" si="2"/>
        <v>3.2675259754103426E-4</v>
      </c>
      <c r="J46">
        <f t="shared" si="3"/>
        <v>9.24459090027927E-3</v>
      </c>
      <c r="L46">
        <f t="shared" si="4"/>
        <v>7.776012557108602E-3</v>
      </c>
      <c r="M46">
        <f t="shared" si="5"/>
        <v>6.0466371288310657E-5</v>
      </c>
    </row>
    <row r="47" spans="1:13">
      <c r="A47">
        <v>1187</v>
      </c>
      <c r="B47">
        <f t="shared" si="0"/>
        <v>7.582139848357203E-3</v>
      </c>
      <c r="D47">
        <f t="shared" si="1"/>
        <v>4.1438092320191626E-3</v>
      </c>
      <c r="E47">
        <f t="shared" si="2"/>
        <v>1.7171154951367244E-5</v>
      </c>
      <c r="J47">
        <f t="shared" si="3"/>
        <v>3.2804606978007714E-3</v>
      </c>
      <c r="L47">
        <f t="shared" si="4"/>
        <v>1.8118823546301034E-3</v>
      </c>
      <c r="M47">
        <f t="shared" si="5"/>
        <v>3.2829176670199279E-6</v>
      </c>
    </row>
    <row r="48" spans="1:13">
      <c r="A48">
        <v>1196</v>
      </c>
      <c r="B48">
        <f t="shared" si="0"/>
        <v>-8.3612040133779263E-4</v>
      </c>
      <c r="D48">
        <f t="shared" si="1"/>
        <v>4.2744510176758324E-3</v>
      </c>
      <c r="E48">
        <f t="shared" si="2"/>
        <v>1.827093150250996E-5</v>
      </c>
      <c r="J48">
        <f t="shared" si="3"/>
        <v>-3.6327436823557259E-4</v>
      </c>
      <c r="L48">
        <f t="shared" si="4"/>
        <v>1.8318527114062405E-3</v>
      </c>
      <c r="M48">
        <f t="shared" si="5"/>
        <v>3.3556843562863949E-6</v>
      </c>
    </row>
    <row r="49" spans="1:13">
      <c r="A49">
        <v>1195</v>
      </c>
      <c r="B49">
        <f t="shared" si="0"/>
        <v>1.3389121338912133E-2</v>
      </c>
      <c r="D49">
        <f t="shared" si="1"/>
        <v>9.9507907225740936E-3</v>
      </c>
      <c r="E49">
        <f t="shared" si="2"/>
        <v>9.9018236004466654E-5</v>
      </c>
      <c r="J49">
        <f t="shared" si="3"/>
        <v>5.7762378588957514E-3</v>
      </c>
      <c r="L49">
        <f t="shared" si="4"/>
        <v>4.3076595157250834E-3</v>
      </c>
      <c r="M49">
        <f t="shared" si="5"/>
        <v>1.855593050341686E-5</v>
      </c>
    </row>
    <row r="50" spans="1:13">
      <c r="A50">
        <v>1211</v>
      </c>
      <c r="B50">
        <f t="shared" si="0"/>
        <v>2.3947151114781174E-2</v>
      </c>
      <c r="D50">
        <f t="shared" si="1"/>
        <v>2.0508820498443135E-2</v>
      </c>
      <c r="E50">
        <f t="shared" si="2"/>
        <v>4.2061171823736128E-4</v>
      </c>
      <c r="J50">
        <f t="shared" si="3"/>
        <v>1.0277542019182783E-2</v>
      </c>
      <c r="L50">
        <f t="shared" si="4"/>
        <v>8.8089636760121139E-3</v>
      </c>
      <c r="M50">
        <f t="shared" si="5"/>
        <v>7.759784104530085E-5</v>
      </c>
    </row>
    <row r="51" spans="1:13">
      <c r="A51">
        <v>1240</v>
      </c>
      <c r="B51">
        <f t="shared" si="0"/>
        <v>1.6129032258064516E-2</v>
      </c>
      <c r="D51">
        <f t="shared" si="1"/>
        <v>1.2690701641726476E-2</v>
      </c>
      <c r="E51">
        <f t="shared" si="2"/>
        <v>1.6105390815931907E-4</v>
      </c>
      <c r="J51">
        <f t="shared" si="3"/>
        <v>6.9488599553278246E-3</v>
      </c>
      <c r="L51">
        <f t="shared" si="4"/>
        <v>5.4802816121571566E-3</v>
      </c>
      <c r="M51">
        <f t="shared" si="5"/>
        <v>3.0033486548547842E-5</v>
      </c>
    </row>
    <row r="52" spans="1:13">
      <c r="A52">
        <v>1260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2.1</vt:lpstr>
      <vt:lpstr>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t.shunsuke.1117@outlook.jp</dc:creator>
  <cp:lastModifiedBy>t.shunsuke.1117@outlook.jp</cp:lastModifiedBy>
  <dcterms:created xsi:type="dcterms:W3CDTF">2021-01-12T03:53:26Z</dcterms:created>
  <dcterms:modified xsi:type="dcterms:W3CDTF">2021-02-21T12:53:21Z</dcterms:modified>
</cp:coreProperties>
</file>