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fernando/Documents/UOC/M2.859 Visualización de datos/PEC4/parallel-set/data/"/>
    </mc:Choice>
  </mc:AlternateContent>
  <xr:revisionPtr revIDLastSave="0" documentId="13_ncr:9_{91EE4BB7-6FF1-E94E-9261-7A83F688B23F}" xr6:coauthVersionLast="40" xr6:coauthVersionMax="40" xr10:uidLastSave="{00000000-0000-0000-0000-000000000000}"/>
  <bookViews>
    <workbookView xWindow="-5360" yWindow="-21600" windowWidth="38400" windowHeight="21600" xr2:uid="{00000000-000D-0000-FFFF-FFFF00000000}"/>
  </bookViews>
  <sheets>
    <sheet name="data_breach" sheetId="1" r:id="rId1"/>
    <sheet name="Hoja1" sheetId="4" r:id="rId2"/>
    <sheet name="Jan 2015 update" sheetId="2" r:id="rId3"/>
    <sheet name="July 2013 update (old)" sheetId="3" r:id="rId4"/>
  </sheets>
  <calcPr calcId="191029"/>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 i="4"/>
  <c r="B294" i="4"/>
  <c r="A294" i="4"/>
  <c r="B293" i="4"/>
  <c r="A293" i="4"/>
  <c r="B292" i="4"/>
  <c r="A292" i="4"/>
  <c r="B291" i="4"/>
  <c r="A291" i="4"/>
  <c r="B290" i="4"/>
  <c r="A290" i="4"/>
  <c r="B289" i="4"/>
  <c r="A289" i="4"/>
  <c r="B288" i="4"/>
  <c r="A288" i="4"/>
  <c r="B287" i="4"/>
  <c r="A287" i="4"/>
  <c r="B286" i="4"/>
  <c r="A286" i="4"/>
  <c r="B285" i="4"/>
  <c r="A285" i="4"/>
  <c r="B284" i="4"/>
  <c r="A284" i="4"/>
  <c r="B283" i="4"/>
  <c r="A283" i="4"/>
  <c r="B282" i="4"/>
  <c r="A282" i="4"/>
  <c r="B281" i="4"/>
  <c r="A281" i="4"/>
  <c r="B280" i="4"/>
  <c r="A280" i="4"/>
  <c r="B279" i="4"/>
  <c r="A279" i="4"/>
  <c r="B278" i="4"/>
  <c r="A278" i="4"/>
  <c r="B277" i="4"/>
  <c r="A277" i="4"/>
  <c r="B276" i="4"/>
  <c r="A276" i="4"/>
  <c r="B275" i="4"/>
  <c r="A275" i="4"/>
  <c r="B274" i="4"/>
  <c r="A274" i="4"/>
  <c r="B273" i="4"/>
  <c r="A273" i="4"/>
  <c r="B272" i="4"/>
  <c r="A272" i="4"/>
  <c r="B271" i="4"/>
  <c r="A271" i="4"/>
  <c r="B270" i="4"/>
  <c r="A270" i="4"/>
  <c r="B269" i="4"/>
  <c r="A269" i="4"/>
  <c r="B268" i="4"/>
  <c r="A268" i="4"/>
  <c r="B267" i="4"/>
  <c r="A267" i="4"/>
  <c r="B266" i="4"/>
  <c r="A266" i="4"/>
  <c r="B265" i="4"/>
  <c r="A265" i="4"/>
  <c r="B264" i="4"/>
  <c r="A264" i="4"/>
  <c r="B263" i="4"/>
  <c r="A263" i="4"/>
  <c r="B262" i="4"/>
  <c r="A262" i="4"/>
  <c r="B261" i="4"/>
  <c r="A261" i="4"/>
  <c r="B260" i="4"/>
  <c r="A260" i="4"/>
  <c r="B259" i="4"/>
  <c r="A259" i="4"/>
  <c r="B258" i="4"/>
  <c r="A258" i="4"/>
  <c r="B257" i="4"/>
  <c r="A257" i="4"/>
  <c r="B256" i="4"/>
  <c r="A256" i="4"/>
  <c r="B255" i="4"/>
  <c r="A255" i="4"/>
  <c r="B254" i="4"/>
  <c r="A254" i="4"/>
  <c r="B253" i="4"/>
  <c r="A253" i="4"/>
  <c r="B252" i="4"/>
  <c r="A252" i="4"/>
  <c r="B251" i="4"/>
  <c r="A251" i="4"/>
  <c r="B250" i="4"/>
  <c r="A250" i="4"/>
  <c r="B249" i="4"/>
  <c r="A249" i="4"/>
  <c r="B248" i="4"/>
  <c r="A248" i="4"/>
  <c r="B247" i="4"/>
  <c r="A247" i="4"/>
  <c r="B246" i="4"/>
  <c r="A246" i="4"/>
  <c r="B245" i="4"/>
  <c r="A245" i="4"/>
  <c r="B244" i="4"/>
  <c r="A244" i="4"/>
  <c r="B243" i="4"/>
  <c r="A243" i="4"/>
  <c r="B242" i="4"/>
  <c r="A242" i="4"/>
  <c r="B241" i="4"/>
  <c r="A241" i="4"/>
  <c r="B240" i="4"/>
  <c r="A240" i="4"/>
  <c r="B239" i="4"/>
  <c r="A239" i="4"/>
  <c r="B238" i="4"/>
  <c r="A238" i="4"/>
  <c r="B237" i="4"/>
  <c r="A237" i="4"/>
  <c r="B236" i="4"/>
  <c r="A236" i="4"/>
  <c r="B235" i="4"/>
  <c r="A235" i="4"/>
  <c r="B234" i="4"/>
  <c r="A234" i="4"/>
  <c r="B233" i="4"/>
  <c r="A233" i="4"/>
  <c r="B232" i="4"/>
  <c r="A232" i="4"/>
  <c r="B231" i="4"/>
  <c r="A231" i="4"/>
  <c r="B230" i="4"/>
  <c r="A230" i="4"/>
  <c r="B229" i="4"/>
  <c r="A229" i="4"/>
  <c r="B228" i="4"/>
  <c r="A228" i="4"/>
  <c r="B227" i="4"/>
  <c r="A227" i="4"/>
  <c r="B226" i="4"/>
  <c r="A226" i="4"/>
  <c r="B225" i="4"/>
  <c r="A225" i="4"/>
  <c r="B224" i="4"/>
  <c r="A224" i="4"/>
  <c r="B223" i="4"/>
  <c r="A223" i="4"/>
  <c r="B222" i="4"/>
  <c r="A222" i="4"/>
  <c r="B221" i="4"/>
  <c r="A221" i="4"/>
  <c r="B220" i="4"/>
  <c r="A220" i="4"/>
  <c r="B219" i="4"/>
  <c r="A219" i="4"/>
  <c r="B218" i="4"/>
  <c r="A218" i="4"/>
  <c r="B217" i="4"/>
  <c r="A217" i="4"/>
  <c r="B216" i="4"/>
  <c r="A216" i="4"/>
  <c r="B215" i="4"/>
  <c r="A215" i="4"/>
  <c r="B214" i="4"/>
  <c r="A214" i="4"/>
  <c r="B213" i="4"/>
  <c r="A213" i="4"/>
  <c r="B212" i="4"/>
  <c r="A212" i="4"/>
  <c r="B211" i="4"/>
  <c r="A211" i="4"/>
  <c r="B210" i="4"/>
  <c r="A210" i="4"/>
  <c r="B209" i="4"/>
  <c r="A209" i="4"/>
  <c r="B208" i="4"/>
  <c r="A208" i="4"/>
  <c r="B207" i="4"/>
  <c r="A207" i="4"/>
  <c r="B206" i="4"/>
  <c r="A206" i="4"/>
  <c r="B205" i="4"/>
  <c r="A205" i="4"/>
  <c r="B204" i="4"/>
  <c r="A204" i="4"/>
  <c r="B203" i="4"/>
  <c r="A203" i="4"/>
  <c r="B202" i="4"/>
  <c r="A202" i="4"/>
  <c r="B201" i="4"/>
  <c r="A201" i="4"/>
  <c r="B200" i="4"/>
  <c r="A200" i="4"/>
  <c r="B199" i="4"/>
  <c r="A199" i="4"/>
  <c r="B198" i="4"/>
  <c r="A198" i="4"/>
  <c r="B197" i="4"/>
  <c r="A197" i="4"/>
  <c r="B196" i="4"/>
  <c r="A196" i="4"/>
  <c r="B195" i="4"/>
  <c r="A195" i="4"/>
  <c r="B194" i="4"/>
  <c r="A194" i="4"/>
  <c r="B193" i="4"/>
  <c r="A193" i="4"/>
  <c r="B192" i="4"/>
  <c r="A192" i="4"/>
  <c r="B191" i="4"/>
  <c r="A191" i="4"/>
  <c r="B190" i="4"/>
  <c r="A190" i="4"/>
  <c r="B189" i="4"/>
  <c r="A189" i="4"/>
  <c r="B188" i="4"/>
  <c r="A188" i="4"/>
  <c r="B187" i="4"/>
  <c r="A187" i="4"/>
  <c r="B186" i="4"/>
  <c r="A186" i="4"/>
  <c r="B185" i="4"/>
  <c r="A185" i="4"/>
  <c r="B184" i="4"/>
  <c r="A184" i="4"/>
  <c r="B183" i="4"/>
  <c r="A183" i="4"/>
  <c r="B182" i="4"/>
  <c r="A182" i="4"/>
  <c r="B181" i="4"/>
  <c r="A181" i="4"/>
  <c r="B180" i="4"/>
  <c r="A180" i="4"/>
  <c r="B179" i="4"/>
  <c r="A179" i="4"/>
  <c r="B178" i="4"/>
  <c r="A178" i="4"/>
  <c r="B177" i="4"/>
  <c r="A177" i="4"/>
  <c r="B176" i="4"/>
  <c r="A176" i="4"/>
  <c r="B175" i="4"/>
  <c r="A175" i="4"/>
  <c r="B174" i="4"/>
  <c r="A174" i="4"/>
  <c r="B173" i="4"/>
  <c r="A173" i="4"/>
  <c r="B172" i="4"/>
  <c r="A172" i="4"/>
  <c r="B171" i="4"/>
  <c r="A171" i="4"/>
  <c r="B170" i="4"/>
  <c r="A170" i="4"/>
  <c r="B169" i="4"/>
  <c r="A169" i="4"/>
  <c r="B168" i="4"/>
  <c r="A168" i="4"/>
  <c r="B167" i="4"/>
  <c r="A167" i="4"/>
  <c r="B166" i="4"/>
  <c r="A166" i="4"/>
  <c r="B165" i="4"/>
  <c r="A165" i="4"/>
  <c r="B164" i="4"/>
  <c r="A164" i="4"/>
  <c r="B163" i="4"/>
  <c r="A163" i="4"/>
  <c r="B162" i="4"/>
  <c r="A162" i="4"/>
  <c r="B161" i="4"/>
  <c r="A161" i="4"/>
  <c r="B160" i="4"/>
  <c r="A160" i="4"/>
  <c r="B159" i="4"/>
  <c r="A159" i="4"/>
  <c r="B158" i="4"/>
  <c r="A158" i="4"/>
  <c r="B157" i="4"/>
  <c r="A157" i="4"/>
  <c r="B156" i="4"/>
  <c r="A156" i="4"/>
  <c r="B155" i="4"/>
  <c r="A155" i="4"/>
  <c r="B154" i="4"/>
  <c r="A154" i="4"/>
  <c r="B153" i="4"/>
  <c r="A153" i="4"/>
  <c r="B152" i="4"/>
  <c r="A152" i="4"/>
  <c r="B151" i="4"/>
  <c r="A151" i="4"/>
  <c r="B150" i="4"/>
  <c r="A150" i="4"/>
  <c r="B149" i="4"/>
  <c r="A149" i="4"/>
  <c r="B148" i="4"/>
  <c r="A148" i="4"/>
  <c r="B147" i="4"/>
  <c r="A147" i="4"/>
  <c r="B146" i="4"/>
  <c r="A146" i="4"/>
  <c r="B145" i="4"/>
  <c r="A145" i="4"/>
  <c r="B144" i="4"/>
  <c r="A144" i="4"/>
  <c r="B143" i="4"/>
  <c r="A143" i="4"/>
  <c r="B142" i="4"/>
  <c r="A142" i="4"/>
  <c r="B141" i="4"/>
  <c r="A141" i="4"/>
  <c r="B140" i="4"/>
  <c r="A140" i="4"/>
  <c r="B139" i="4"/>
  <c r="A139" i="4"/>
  <c r="B138" i="4"/>
  <c r="A138" i="4"/>
  <c r="B137" i="4"/>
  <c r="A137" i="4"/>
  <c r="B136" i="4"/>
  <c r="A136" i="4"/>
  <c r="B135" i="4"/>
  <c r="A135" i="4"/>
  <c r="B134" i="4"/>
  <c r="A134" i="4"/>
  <c r="B133" i="4"/>
  <c r="A133" i="4"/>
  <c r="B132" i="4"/>
  <c r="A132" i="4"/>
  <c r="B131" i="4"/>
  <c r="A131" i="4"/>
  <c r="B130" i="4"/>
  <c r="A130" i="4"/>
  <c r="B129" i="4"/>
  <c r="A129" i="4"/>
  <c r="B128" i="4"/>
  <c r="A128" i="4"/>
  <c r="B127" i="4"/>
  <c r="A127" i="4"/>
  <c r="B126" i="4"/>
  <c r="A126" i="4"/>
  <c r="B125" i="4"/>
  <c r="A125" i="4"/>
  <c r="B124" i="4"/>
  <c r="A124" i="4"/>
  <c r="B123" i="4"/>
  <c r="A123" i="4"/>
  <c r="B122" i="4"/>
  <c r="A122" i="4"/>
  <c r="B121" i="4"/>
  <c r="A121" i="4"/>
  <c r="B120" i="4"/>
  <c r="A120" i="4"/>
  <c r="B119" i="4"/>
  <c r="A119" i="4"/>
  <c r="B118" i="4"/>
  <c r="A118" i="4"/>
  <c r="B117" i="4"/>
  <c r="A117" i="4"/>
  <c r="B116" i="4"/>
  <c r="A116" i="4"/>
  <c r="B115" i="4"/>
  <c r="A115" i="4"/>
  <c r="B114" i="4"/>
  <c r="A114" i="4"/>
  <c r="B113" i="4"/>
  <c r="A113" i="4"/>
  <c r="B112" i="4"/>
  <c r="A112" i="4"/>
  <c r="B111" i="4"/>
  <c r="A111" i="4"/>
  <c r="B110" i="4"/>
  <c r="A110" i="4"/>
  <c r="B109" i="4"/>
  <c r="A109" i="4"/>
  <c r="B108" i="4"/>
  <c r="A108" i="4"/>
  <c r="B107" i="4"/>
  <c r="A107" i="4"/>
  <c r="B106" i="4"/>
  <c r="A106" i="4"/>
  <c r="B105" i="4"/>
  <c r="A105" i="4"/>
  <c r="B104" i="4"/>
  <c r="A104" i="4"/>
  <c r="B103" i="4"/>
  <c r="A103" i="4"/>
  <c r="B102" i="4"/>
  <c r="A102" i="4"/>
  <c r="B101" i="4"/>
  <c r="A101" i="4"/>
  <c r="B100" i="4"/>
  <c r="A100" i="4"/>
  <c r="B99" i="4"/>
  <c r="A99" i="4"/>
  <c r="B98" i="4"/>
  <c r="A98" i="4"/>
  <c r="B97" i="4"/>
  <c r="A97" i="4"/>
  <c r="B96" i="4"/>
  <c r="A96" i="4"/>
  <c r="B95" i="4"/>
  <c r="A95" i="4"/>
  <c r="B94" i="4"/>
  <c r="A94" i="4"/>
  <c r="B93" i="4"/>
  <c r="A93" i="4"/>
  <c r="B92" i="4"/>
  <c r="A92" i="4"/>
  <c r="B91" i="4"/>
  <c r="A91" i="4"/>
  <c r="B90" i="4"/>
  <c r="A90" i="4"/>
  <c r="B89" i="4"/>
  <c r="A89" i="4"/>
  <c r="B88" i="4"/>
  <c r="A88" i="4"/>
  <c r="B87" i="4"/>
  <c r="A87" i="4"/>
  <c r="B86" i="4"/>
  <c r="A86" i="4"/>
  <c r="B85" i="4"/>
  <c r="A85" i="4"/>
  <c r="B84" i="4"/>
  <c r="A84" i="4"/>
  <c r="B83" i="4"/>
  <c r="A83" i="4"/>
  <c r="B82" i="4"/>
  <c r="A82" i="4"/>
  <c r="B81" i="4"/>
  <c r="A81" i="4"/>
  <c r="B80" i="4"/>
  <c r="A80" i="4"/>
  <c r="B79" i="4"/>
  <c r="A79" i="4"/>
  <c r="B78" i="4"/>
  <c r="A78" i="4"/>
  <c r="B77" i="4"/>
  <c r="A77" i="4"/>
  <c r="B76" i="4"/>
  <c r="A76" i="4"/>
  <c r="B75" i="4"/>
  <c r="A75" i="4"/>
  <c r="B74" i="4"/>
  <c r="A74" i="4"/>
  <c r="B73" i="4"/>
  <c r="A73" i="4"/>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B4" i="4"/>
  <c r="A4" i="4"/>
  <c r="B3" i="4"/>
  <c r="A3" i="4"/>
  <c r="B2" i="4"/>
  <c r="A2" i="4"/>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E94" i="3"/>
  <c r="I79" i="3"/>
  <c r="E79" i="3"/>
  <c r="E152" i="2"/>
  <c r="E105" i="2"/>
  <c r="F148" i="1"/>
  <c r="F108" i="1"/>
</calcChain>
</file>

<file path=xl/sharedStrings.xml><?xml version="1.0" encoding="utf-8"?>
<sst xmlns="http://schemas.openxmlformats.org/spreadsheetml/2006/main" count="4351" uniqueCount="1280">
  <si>
    <t>Entity</t>
  </si>
  <si>
    <t>alternative name</t>
  </si>
  <si>
    <t>story</t>
  </si>
  <si>
    <t>YEAR</t>
  </si>
  <si>
    <t>YEAR(2)</t>
  </si>
  <si>
    <t>records lost</t>
  </si>
  <si>
    <t>ORGANISATION</t>
  </si>
  <si>
    <t>METHOD OF LEAK</t>
  </si>
  <si>
    <t>interesting story</t>
  </si>
  <si>
    <t>NO OF RECORDS STOLEN</t>
  </si>
  <si>
    <t>DATA SENSITIVITY</t>
  </si>
  <si>
    <t>UNUSED</t>
  </si>
  <si>
    <t>Exclude</t>
  </si>
  <si>
    <t>1st source link</t>
  </si>
  <si>
    <t>2nd source link</t>
  </si>
  <si>
    <t>3rd source</t>
  </si>
  <si>
    <t>source name</t>
  </si>
  <si>
    <t>Elaboration if there's an interesting story or detail behind it</t>
  </si>
  <si>
    <t>name</t>
  </si>
  <si>
    <t>1. Just email address/Online information 20 SSN/Personal details 300 Credit card information 4000 Email password/Health records 50000 Full bank account details</t>
  </si>
  <si>
    <t>Show this item in the viz?</t>
  </si>
  <si>
    <t>AOL</t>
  </si>
  <si>
    <t>American Online</t>
  </si>
  <si>
    <t>A former America Online software engineer stole 92 million screen names and e-mail addresses and sold them to spammers who sent out up to 7 billion unsolicited e-mails.</t>
  </si>
  <si>
    <t>web</t>
  </si>
  <si>
    <t>inside job</t>
  </si>
  <si>
    <t>http://money.cnn.com/2004/06/23/technology/aol_spam/</t>
  </si>
  <si>
    <t>http://www.msnbc.msn.com/id/8985989/#.UFcN8RgUwaA</t>
  </si>
  <si>
    <t>CNN</t>
  </si>
  <si>
    <t xml:space="preserve">Cardsystems Solutions Inc. </t>
  </si>
  <si>
    <t>Third-party payment processor for Visa, Mastercard, Amex,  and Discover</t>
  </si>
  <si>
    <t xml:space="preserve">CardSystems was fingered by MasterCard after it spotted fraud on credit card accounts and found a common thread, tracing it back to CardSystems.  An unauthorized entity put a specific code into CardSystems' network, enabling the person or group to gain access to the data. It's not clear how many of the 40 million accounts were actually stolen. </t>
  </si>
  <si>
    <t>financial</t>
  </si>
  <si>
    <t>hacked</t>
  </si>
  <si>
    <t>y</t>
  </si>
  <si>
    <t>http://www.msnbc.msn.com/id/8260050/ns/technology_and_science-security/t/million-credit-cards-exposed/#.UFiz7aRYtmg</t>
  </si>
  <si>
    <t>MSNBC</t>
  </si>
  <si>
    <t>Ameritrade Inc.</t>
  </si>
  <si>
    <t xml:space="preserve">Computer backup tape containing personal information was lost. </t>
  </si>
  <si>
    <t>online broker</t>
  </si>
  <si>
    <t>lost / stolen device or media</t>
  </si>
  <si>
    <t>http://www.nbcnews.com/id/7561268/</t>
  </si>
  <si>
    <t>NBC</t>
  </si>
  <si>
    <t>Citigroup</t>
  </si>
  <si>
    <t>Blame the messenger! A box of computer tapes containing information on 3.9 million customers was lost by United Parcel Service (UPS) while in transit to a credit reporting agency.</t>
  </si>
  <si>
    <t>http://www.nytimes.com/2005/06/07/business/07data.html?pagewanted=all&amp;_moc.semityn.www</t>
  </si>
  <si>
    <t>NY Times</t>
  </si>
  <si>
    <t>Automatic Data Processing</t>
  </si>
  <si>
    <t>Business outsourcing, payrolls, benefits</t>
  </si>
  <si>
    <t>poor security</t>
  </si>
  <si>
    <t>http://abcnews.go.com/Technology/story?id=2160425&amp;page=1#.UFcROxgUwaA</t>
  </si>
  <si>
    <t>ABC</t>
  </si>
  <si>
    <t>Durp. AOL VOLUNTARILY released search data for roughly 20 million web queries from 658,000 anonymized users of the service. No one is quite sure why.</t>
  </si>
  <si>
    <t>accidentally published</t>
  </si>
  <si>
    <t>http://techcrunch.com/2006/08/06/aol-proudly-releases-massive-amounts-of-user-search-data/</t>
  </si>
  <si>
    <t>Tech Crunch</t>
  </si>
  <si>
    <t>KDDI</t>
  </si>
  <si>
    <t>Japanese telecommunications operator</t>
  </si>
  <si>
    <t>Press report: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</si>
  <si>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telecoms</t>
  </si>
  <si>
    <t>http://www.computerworld.com/s/article/9001150/KDDI_suffers_massive_data_breach</t>
  </si>
  <si>
    <t>Computer World</t>
  </si>
  <si>
    <t>Countrywide Financial Corp</t>
  </si>
  <si>
    <t>Mortgage financer</t>
  </si>
  <si>
    <t>http://www.idtheftcenter.org/artman2/publish/lib_survey/ITRC_2008_Breach_List.shtml</t>
  </si>
  <si>
    <t>ITRC</t>
  </si>
  <si>
    <t>Hewlett Packard</t>
  </si>
  <si>
    <t>Laptop lost/stolen containing employee data: names, addresses, Social Security numbers, dates of birth and other employment-related information.</t>
  </si>
  <si>
    <t>tech, retail</t>
  </si>
  <si>
    <t>http://news.cnet.com/Laptop-with-HP-employee-data-stolen/2100-7348_3-6052964.html</t>
  </si>
  <si>
    <t>CNET</t>
  </si>
  <si>
    <t>T-Mobile, Deutsche Telecom</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</si>
  <si>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</si>
  <si>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http://www.datalossdb.org</t>
  </si>
  <si>
    <t>http://www.informationweek.com/security/attacks/t-mobile-lost-17-million-subscribers-per/210700232</t>
  </si>
  <si>
    <t>Data Loss Database</t>
  </si>
  <si>
    <t>US Dept of Vet Affairs</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</si>
  <si>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to say with absolute certainty that the data was not accessed and copied.  </t>
  </si>
  <si>
    <t>government, military</t>
  </si>
  <si>
    <t>http://gcn.com/Articles/2009/02/02/VA-data-breach-suit-settlement.aspx</t>
  </si>
  <si>
    <t>GCN</t>
  </si>
  <si>
    <t>Monster.com</t>
  </si>
  <si>
    <t>Jobs website</t>
  </si>
  <si>
    <t xml:space="preserve">A trojan virus stole log-ins that were used to harvest user names, e-mail addresses, home addresses and phone numbers. Soon after phishing e-mails encouraged users to download a Monster Job Seeker Tool, which was in fact a program that encrypted files in their computer and left a ransom note demanding money for their decryption.
</t>
  </si>
  <si>
    <t>http://news.bbc.co.uk/1/hi/6956349.stm</t>
  </si>
  <si>
    <t>BBC</t>
  </si>
  <si>
    <t>Hannaford Brothers Supermarket Chain</t>
  </si>
  <si>
    <t>Delhaize Group: Hannaford Bros, Sweetbay, Food Lion, Bloom, Bottom Dollar, Harveys, Kash n' Karry</t>
  </si>
  <si>
    <t>An estimated 4.2 million credit and debit card numbers were stolen.</t>
  </si>
  <si>
    <t>retail</t>
  </si>
  <si>
    <t>TD Ameritrade</t>
  </si>
  <si>
    <t>US online broker</t>
  </si>
  <si>
    <t>TD Ameritrade settled a class action lawsuit to compensate as many as 6.3 million TD Ameritrade customers whose data was stolen by hackers costing the Nebraska online brokerage firm less than $2 per victim.</t>
  </si>
  <si>
    <t>http://www.wired.com/threatlevel/2008/07/ameritrade-hack/</t>
  </si>
  <si>
    <t>Wired</t>
  </si>
  <si>
    <t>TK / TJ Maxx</t>
  </si>
  <si>
    <t>Largest retail breach to date</t>
  </si>
  <si>
    <t>Hackers hacked a Minnesota store wifi network and stole data from credit and debit cards of shoppers at off-price retailers TJX, owners of nearly 2,500 stores, including T.J. Maxx and Marshalls. This case is believed to be the largest such breach of consumer information.</t>
  </si>
  <si>
    <t>http://www.zdnet.com/wi-fi-hack-caused-tk-maxx-security-breach-3039286991/</t>
  </si>
  <si>
    <t>http://www.msnbc.msn.com/id/17871485/ns/technology_and_science-security/t/tj-maxx-theft-believed-largest-hack-ever/#.UFi-HaRYtmg</t>
  </si>
  <si>
    <t>ZD Net</t>
  </si>
  <si>
    <t>Texas Lottery</t>
  </si>
  <si>
    <t>Data on more than 89,000 lottery winners (including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</si>
  <si>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government</t>
  </si>
  <si>
    <t>Compass Bank</t>
  </si>
  <si>
    <t>A former employee stole a hardrive containing 1m account details from the bank, then used it to defraud cutomers of nearly $32,000.</t>
  </si>
  <si>
    <t>http://www.computerworld.com/s/article/9072198/Programmer_who_stole_drive_containing_1_million_bank_records_gets_42_months</t>
  </si>
  <si>
    <t>Fidelity National Information Services</t>
  </si>
  <si>
    <t>Employee sold customer information to a data broker, including names, addresses, birth dates, bank account and credit card information.</t>
  </si>
  <si>
    <t>http://www.pcworld.com/article/135117/article.html</t>
  </si>
  <si>
    <t>PCWorld</t>
  </si>
  <si>
    <t>Dai Nippon Printing</t>
  </si>
  <si>
    <t>Japanese printing company</t>
  </si>
  <si>
    <t xml:space="preserve">A former contractor of Dai Nippon Printing Company in Tokyo, Japan stole 8.6 million records containing the personal data of customers of 43 of the company's clients. </t>
  </si>
  <si>
    <t>http://usatoday30.usatoday.com/tech/news/computersecurity/2007-12-30-data_n.htm</t>
  </si>
  <si>
    <t>USA Today</t>
  </si>
  <si>
    <t>City and Hackney Teaching Primary Care Trust</t>
  </si>
  <si>
    <t>Heavily encrypted disks containing details of children are lost by couriers.</t>
  </si>
  <si>
    <t>http://www.computerweekly.com/news/2240104003/Hackney-NHS-trust-encrypts-IT-equipment-following-loss-of-child-data</t>
  </si>
  <si>
    <t>Computer Weekly</t>
  </si>
  <si>
    <t>Gap Inc</t>
  </si>
  <si>
    <t>Stolen laptop which contained social security numbers, data on people who applied for positions at Gap stores, including Banana Republic and Old Navy, between July 2006 and June 2007.</t>
  </si>
  <si>
    <t>http://www.pcworld.com/article/137865/article.html</t>
  </si>
  <si>
    <t>PC World</t>
  </si>
  <si>
    <t>Driving Standards Agency</t>
  </si>
  <si>
    <t xml:space="preserve">Hard disk with details of candidates for the driving theory test was lost in a premises in Iowa by subcontractors. Only names, addresses and phone numbers. </t>
  </si>
  <si>
    <t>http://news.bbc.co.uk/1/hi/uk_politics/7147715.stm</t>
  </si>
  <si>
    <t>BBC News</t>
  </si>
  <si>
    <t>Driving Standards Agency,</t>
  </si>
  <si>
    <t xml:space="preserve">Details of candidates for the driving theory test were on a hard drive that went missing in the US. </t>
  </si>
  <si>
    <t>UK Revenue &amp; Customs</t>
  </si>
  <si>
    <t>HMRC</t>
  </si>
  <si>
    <t>A set of discs containing confidential details of 25 million child benefit recipients was lost.</t>
  </si>
  <si>
    <t>http://news.bbc.co.uk/2/hi/uk_news/7103911.stm</t>
  </si>
  <si>
    <t>Jefferson County</t>
  </si>
  <si>
    <t>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</si>
  <si>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</si>
  <si>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</si>
  <si>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Norwegian Tax Authorities</t>
  </si>
  <si>
    <t>"Tax authorities said they had accidentally sent CD-ROMs filled with the 2006 tax returns of nearly four million people living in Norway, a country of 
just 4.6 million inhabitants, to the editorial staff at national 
newspapers, radios and television stations."</t>
  </si>
  <si>
    <t>http://infowatch.com/node/1289</t>
  </si>
  <si>
    <t>Info Watch</t>
  </si>
  <si>
    <t>RBS Worldpay</t>
  </si>
  <si>
    <t>the U.S. payment processing arm of The Royal Bank of Scotland Group</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</si>
  <si>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</si>
  <si>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20</t>
  </si>
  <si>
    <t>http://www.theregister.co.uk/2008/12/29/rbs_worldpay_breach/</t>
  </si>
  <si>
    <t>The Register</t>
  </si>
  <si>
    <t>Data Processors International</t>
  </si>
  <si>
    <t>Provides merchant account establishment and Internet based credit card payment processing services</t>
  </si>
  <si>
    <t>http://money.cnn.com/2003/02/18/technology/creditcards/</t>
  </si>
  <si>
    <t>Chile Ministry Of Education</t>
  </si>
  <si>
    <t xml:space="preserve">A computer hacker in Chile published confidential records belonging to six million people to illustrate the weakness of their security. </t>
  </si>
  <si>
    <t>http://news.bbc.co.uk/2/hi/americas/7395295.stm</t>
  </si>
  <si>
    <t>http://www.geek.com/articles/news/government-servers-in-chile-hacked-6-million-personal-records-made-public-20080514/</t>
  </si>
  <si>
    <t>Auction.co.kr</t>
  </si>
  <si>
    <t>South Korea's largest online shopping site</t>
  </si>
  <si>
    <t>http://www.darkreading.com/security/perimeter-security/211201111/hacker-steals-data-on-18m-auction-customers-in-south-korea.html</t>
  </si>
  <si>
    <t>Dark reading</t>
  </si>
  <si>
    <t>GS Caltex</t>
  </si>
  <si>
    <t>Private oil company</t>
  </si>
  <si>
    <t>Two multimedia discs containing the names, social security numbers, addresses, cell phone numbers, email addresses and workplaces of Korean customers sorted by age were stolen. They were found by an office worker in a backstreet’s trash pile in Seoul. Experts say a GS Caltex employee likely stole the information for personal purposes given there were no signs of hacking.</t>
  </si>
  <si>
    <t>energy</t>
  </si>
  <si>
    <t>http://english.donga.com/srv/service.php3?biid=2008090631088</t>
  </si>
  <si>
    <t>alternativename</t>
  </si>
  <si>
    <t>Service Personnel and Veterans Agency (UK)</t>
  </si>
  <si>
    <t xml:space="preserve">Stolen USBs containing personal information about private lives of staff. </t>
  </si>
  <si>
    <t>http://news.bbc.co.uk/1/hi/england/gloucestershire/7639006.stm</t>
  </si>
  <si>
    <t>notes</t>
  </si>
  <si>
    <t>primaryvalue</t>
  </si>
  <si>
    <t>subcategory</t>
  </si>
  <si>
    <t>category</t>
  </si>
  <si>
    <t>type</t>
  </si>
  <si>
    <t>highlight</t>
  </si>
  <si>
    <t>Stanford University</t>
  </si>
  <si>
    <t>Tens of thousands of past and current Stanford University employees had personal information - including their dates of birth, Social Security numbers and home addresses - stored on the hard drive of a stolen university laptop.</t>
  </si>
  <si>
    <t>metric_001</t>
  </si>
  <si>
    <t>academic</t>
  </si>
  <si>
    <t>http://www.sfgate.com/bayarea/article/Stanford-employees-data-on-stolen-laptop-3281185.php</t>
  </si>
  <si>
    <t>metric_002</t>
  </si>
  <si>
    <t>metric_003</t>
  </si>
  <si>
    <t>metric_004</t>
  </si>
  <si>
    <t>exclude</t>
  </si>
  <si>
    <t>UK Home Office</t>
  </si>
  <si>
    <t>PA Consulting lost an unencrypted memory stick containing details of high risk, prolific and other offenders.</t>
  </si>
  <si>
    <t>firstsource</t>
  </si>
  <si>
    <t>http://en.wikipedia.org/wiki/List_of_UK_government_data_losses</t>
  </si>
  <si>
    <t>secondsource</t>
  </si>
  <si>
    <t>thirdsource</t>
  </si>
  <si>
    <t>Wikipedia</t>
  </si>
  <si>
    <t>AT&amp;T</t>
  </si>
  <si>
    <t>A laptop was stolen from a car containing unencrypted Social
Security numbers and bonus/salary info of AT&amp;T employees.</t>
  </si>
  <si>
    <t>Starbucks</t>
  </si>
  <si>
    <t>A laptop was stolen that contained private information on 97,000 employees, including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</si>
  <si>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</si>
  <si>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UK Ministry of Defence</t>
  </si>
  <si>
    <t xml:space="preserve">Hard drive containing very sensitive details of Armed Forces personnel - passport &amp; national insurance numbers, bank details etc - went missing. Loss was revealed during National Identity Fraud Prevention Week. </t>
  </si>
  <si>
    <t>http://news.bbc.co.uk/1/hi/uk_politics/7667507.stm</t>
  </si>
  <si>
    <t>University of Miami</t>
  </si>
  <si>
    <t>Thieves stole a briefcase containing data tapes out of a vehicle used by a private off-site storage company. Anyone who had been a patient of a University of Miami physician or visited a UM facility since 1999 is likely included on the tapes. The data included names, addresses, Social Security numbers and health information. 47,000 of these records may have included credit card or other financial information regarding bill payment.</t>
  </si>
  <si>
    <t>University of Utah Hospitals &amp; Clinics</t>
  </si>
  <si>
    <t>stolen data tapes</t>
  </si>
  <si>
    <t>The data tapes were stolen by petty thieves from an employee's car. According to police reports the thieves tried - and failed - to view the tapes using a VHS player.</t>
  </si>
  <si>
    <t>BNY Mellon Shareowner Services</t>
  </si>
  <si>
    <t>Wealth management</t>
  </si>
  <si>
    <t>A back-up tape, containing over 12 million customers records were lost.</t>
  </si>
  <si>
    <t>http://www.wctv.tv/news/headlines/28132494.html?storySection=comments</t>
  </si>
  <si>
    <t>Link to individual study</t>
  </si>
  <si>
    <t>University of California Berkeley</t>
  </si>
  <si>
    <t>details on students, alumni and others</t>
  </si>
  <si>
    <t>http://www.msnbc.msn.com/id/30645920/ns/technology_and_science-security/t/hackers-breach-uc-berkeley-computers/#.UFjFaKRYtmg</t>
  </si>
  <si>
    <t>Virginia Prescription Monitoring Program</t>
  </si>
  <si>
    <t>A hacker, who was never arrested, demanded a $10 million ransom for a breach effecting 530,000 Virginians. Social security numbers may have been taken. The data was found in a database containing 35 million prescription records.</t>
  </si>
  <si>
    <t>healthcare</t>
  </si>
  <si>
    <t>years are encoded (0=2004, 8 = 2012, 9 = 2013)</t>
  </si>
  <si>
    <t>context &amp; leak size</t>
  </si>
  <si>
    <t>Network Solutions</t>
  </si>
  <si>
    <t>Domain name registration business</t>
  </si>
  <si>
    <t>A large-scale infection of WordPress-driven blogs with malicious code led to the compromise of 573,000 debit and credit cards.</t>
  </si>
  <si>
    <t>tech</t>
  </si>
  <si>
    <t>http://www.computerworld.com/s/article/9175783/Network_Solutions_sites_hacked_again</t>
  </si>
  <si>
    <t>1. Just email address/Online information 2. SSN/Personal details 3. Credit card information 4.Email password/Health records 5. Full bank account details</t>
  </si>
  <si>
    <t>http://voices.washingtonpost.com/securityfix/2009/07/network_solutions_hack_comprom.html</t>
  </si>
  <si>
    <t>CheckFree Corporation</t>
  </si>
  <si>
    <t>Provider of online banking, online bill payment and electronic bill payment services for the financial services industry</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</si>
  <si>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</si>
  <si>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</si>
  <si>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Virginia Dept. Of Health</t>
  </si>
  <si>
    <t>An extortion demand posted on WikiLeaks sought $10 million to return over 8 million patient records and 35 million prescriptions allegedly stolen from Virginia Department of Health Professions.  All 36 servers were shut down  to protect records.</t>
  </si>
  <si>
    <t>government, healthcare</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</si>
  <si>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</si>
  <si>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</si>
  <si>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 using simple techniques to gain access to 32 million user accounts.</t>
  </si>
  <si>
    <t>web, gaming</t>
  </si>
  <si>
    <t>http://techcrunch.com/2009/12/14/rockyou-hack-security-myspace-facebook-passwords/</t>
  </si>
  <si>
    <t>Heartland</t>
  </si>
  <si>
    <t>Independent payment processor</t>
  </si>
  <si>
    <t>The biggest credit card scam in history, Heartland eventually paid more than $110 million to Visa, MasterCard, American Express and other card associations to settle claims related to the breach.</t>
  </si>
  <si>
    <t>http://www.forbes.com/sites/davelewis/2015/05/31/heartland-payment-systems-suffers-data-breach/#155d10312985</t>
  </si>
  <si>
    <t>Guardian</t>
  </si>
  <si>
    <t xml:space="preserve">Accendo Insurance Co. </t>
  </si>
  <si>
    <t>Mismailed letters which allowed some lines of sensitive information (medication name, date of birth, and member ID) to be visible through the envelope window. The mailings were addressed correctly and, to the knowledge of the company, were received by the intended recipients.</t>
  </si>
  <si>
    <t>US Dept of Defense</t>
  </si>
  <si>
    <t>"According to a report to Congress, assessment forms of 72,000 service members who returned from deployment to Iraq or Afghanistan between Jan 1, 2007 to May 31, 2008 were breached. The forms ask for the service member's SSN,. Name, date of birth."</t>
  </si>
  <si>
    <t>military</t>
  </si>
  <si>
    <t>US National Guard</t>
  </si>
  <si>
    <t>About 131,000 former and current Army Guard members potentially affected  when a personal laptop owned by an Army Guard contractor was stolen. Database incuded names, Social Security Numbers, incentive payment amounts and payment dates.</t>
  </si>
  <si>
    <t>Affinity Health Plan, Inc.</t>
  </si>
  <si>
    <t xml:space="preserve">A rented photocopier used to copy health records did not have its hard-drive wiped before its return. </t>
  </si>
  <si>
    <t>http://security-hack1.blogspot.com/2010/04/affinity-health-plan-alerts-public.html</t>
  </si>
  <si>
    <t>http://www.databreaches.net/?p=19198</t>
  </si>
  <si>
    <t>http://www.hhs.gov/ocr/privacy/hipaa/administrative/breachnotificationrule/breachtool.html</t>
  </si>
  <si>
    <t>US Gov</t>
  </si>
  <si>
    <t>Blue Cross Blue Shield of Tennessee</t>
  </si>
  <si>
    <t>US health insurance organization</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</si>
  <si>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</si>
  <si>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</si>
  <si>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AvMed, Inc.</t>
  </si>
  <si>
    <t xml:space="preserve">lost / stolen media </t>
  </si>
  <si>
    <t xml:space="preserve">Two company laptops containing names, addresses, dates of birth, Social Security numbers and health-related information. </t>
  </si>
  <si>
    <t>http://www.governmentsecurity.org/latest-security-news/laptop-theft-exposes-private-info-of-avmed-health-plansaapos-customers.html</t>
  </si>
  <si>
    <t xml:space="preserve">Health Net </t>
  </si>
  <si>
    <t>Largest US publicly traded managed health care company</t>
  </si>
  <si>
    <t xml:space="preserve">A portable hard drive with seven years of personal and medical information on about 1.5 million Health Net customers was lost for six months before being reported. </t>
  </si>
  <si>
    <t>Ankle &amp; foot Center of Tampa Bay, Inc.</t>
  </si>
  <si>
    <t>The information hacked included information such as patient names, social security numbers, date of birth, home addressees, account numbers, and healthcare services and related diagnostic codes.</t>
  </si>
  <si>
    <t>US Military</t>
  </si>
  <si>
    <t>Without first destroying the data the agency sent back a defective unencrypted hard drive for repair and recycling which held detailed records on 76 million veterans, including millions of Social Security numbers dating to 1972.</t>
  </si>
  <si>
    <t>http://www.phiprivacy.net/?p=5743</t>
  </si>
  <si>
    <t>http://www.wired.com/threatlevel/2009/10/probe-targets-archives-handling-of-data-on-70-million-vets/</t>
  </si>
  <si>
    <t>Yale University</t>
  </si>
  <si>
    <t xml:space="preserve"> A former America Online software engineer stole 92 million screen names and e-mail addresses and sold them to spammers who sent out up to 7 billion unsolicited e-mails.</t>
  </si>
  <si>
    <t>inside job, hacked</t>
  </si>
  <si>
    <t>92000000</t>
  </si>
  <si>
    <t>US Telecoms company</t>
  </si>
  <si>
    <t>Details of iPad 3G users hacked from AT&amp;T website, thought to include those of White House chief of staff Rahm Emanuel.</t>
  </si>
  <si>
    <t>http://www.guardian.co.uk/technology/2010/jun/10/apple-ipad-security-leak?INTCMP=SRCH</t>
  </si>
  <si>
    <t>Seacoast Radiology, PA</t>
  </si>
  <si>
    <t>Computer gamers hacked a server at Seacoast Radiology in Rochester in search of more bandwidth in November to play Call of Duty: Black Ops. In the process they also gained access to personal records of the more than 230,000 patients of the health center.</t>
  </si>
  <si>
    <t>http://www.fosters.com/apps/pbcs.dll/article?AID=/20110120/GJNEWS_01/701209744</t>
  </si>
  <si>
    <t>US Federal Reserve Bank of Cleveland</t>
  </si>
  <si>
    <t>A Malaysian man has been charged with hacking into major U.S. corporations, including the U.S. Federal Reserve Bank of Cleveland and FedComp after U.S. Secret Service investigators found more than "400,000 stolen credit and debit card account numbers allegedly obtained by hacking into various computer systems of other financial institutions"</t>
  </si>
  <si>
    <t>Apple</t>
  </si>
  <si>
    <t>Hacking group AntiSec claimed they hacked an FBI laptop in March 2012 accessing a file of more than 12 million Apple Unique Device Identifiers (UDIDs). Subsequently, it was discovered that app developer BlueToad was the source of the breach. The list contained personal information such as full names, phone numbers and addresses. AntiSec published a million of these UDIDs online.</t>
  </si>
  <si>
    <t xml:space="preserve">12,367,232 </t>
  </si>
  <si>
    <t>Puerto Rico Department of Health</t>
  </si>
  <si>
    <t xml:space="preserve">Double whammy. Two separate breaches. On September 3rd, 2010 data on 115,000 people was stolen from unauthorized access of an electronic device, on the 21st they reported an additional 400,000 records were hacked. </t>
  </si>
  <si>
    <t>http://news.cnet.com/8301-1009_3-57505330-83/antisec-claims-to-have-snatched-12m-apple-device-ids-from-fbi/</t>
  </si>
  <si>
    <t>http://news.cnet.com/8301-1009_3-57509595-83/udid-leak-source-idd-bluetoad-mobile-firm-says-it-was-hacked/</t>
  </si>
  <si>
    <t>Ohio State University</t>
  </si>
  <si>
    <t>Developer portal hacked. "Some" information about 275,000 registered third-party developers potentially stolen.</t>
  </si>
  <si>
    <t>http://www.guardian.co.uk/technology/2013/jul/22/apple-developer-site-hacked</t>
  </si>
  <si>
    <t>Gawker.com</t>
  </si>
  <si>
    <t>lost / stolen computer</t>
  </si>
  <si>
    <t>US news and gossip blog network including Gawker.com Gizmodo.com Lifehacker.com</t>
  </si>
  <si>
    <t>Hacked. 1.5 Million usernames, emails, passwords taken.</t>
  </si>
  <si>
    <t>http://www.guardian.co.uk/technology/2010/dec/13/gawker-hackers-passwords-twitter-wikileaks?INTCMP=SRCH</t>
  </si>
  <si>
    <t>http://www.mediaite.com/online/gawker-medias-entire-commenter-database-appears-to-have-been-hacked/</t>
  </si>
  <si>
    <t>Betfair</t>
  </si>
  <si>
    <t>UK gambling site</t>
  </si>
  <si>
    <t>Betfair waited 18 months to report the breach of their online gambling site, alarming banking institutions and security experts. Betfair's systems breach, which occurred in March and April 2010, was not uncovered until this past May, when a server crashed.</t>
  </si>
  <si>
    <t>Embassy Cables</t>
  </si>
  <si>
    <t>Confidential communications between 274 embassies in countries throughout the world and the State Department in Washington DC, between 1966-2010.</t>
  </si>
  <si>
    <t>Wikileaks</t>
  </si>
  <si>
    <t>http://wikileaks.org/cablegate.html</t>
  </si>
  <si>
    <t>18,000,000</t>
  </si>
  <si>
    <t>Wikileaks / Bradley Manning/Cablegate.</t>
  </si>
  <si>
    <t>WIKILEAKS!</t>
  </si>
  <si>
    <t>http://www.guardian.co.uk/news/datablog/2010/nov/29/wikileaks-cables-data</t>
  </si>
  <si>
    <t>Classified Iraq War documents</t>
  </si>
  <si>
    <t>http://www.forbes.com/sites/andygreenberg/2010/10/22/wikileaks-reveals-the-biggest-classified-data-breach-in-history/</t>
  </si>
  <si>
    <t>Forbes</t>
  </si>
  <si>
    <t>Colorado government</t>
  </si>
  <si>
    <t>Department of Health Care Policy &amp; Financing</t>
  </si>
  <si>
    <t>http://www.databreaches.net/?p=12611</t>
  </si>
  <si>
    <t>Business process outsourcing, payrolls, benefits</t>
  </si>
  <si>
    <t>Lincoln Medical &amp; Mental Health Center</t>
  </si>
  <si>
    <t>130,495 patients lost their protected health information after seven CDs were lost in transit.</t>
  </si>
  <si>
    <t>http://www.phiprivacy.net/?tag=lincoln-medical-and-mental-health-center</t>
  </si>
  <si>
    <t>2, 4</t>
  </si>
  <si>
    <t>Emergency Healthcare Physicians, Ltd.</t>
  </si>
  <si>
    <t>A Chicago emergency physician group</t>
  </si>
  <si>
    <t>The stolen portable hard drive is believed to have contained records from 2003 to 2006 that included patient names, addressees, phone numbers, birth dates, Social Security numbers, and, in some cases, drivers' license numbers.</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</si>
  <si>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</si>
  <si>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http://www.healthcareinfosecurity.com/chicago-breach-affects-180000-a-2496</t>
  </si>
  <si>
    <t>http://www.idtheftcenter.org/</t>
  </si>
  <si>
    <t>Bethesda Game Studios</t>
  </si>
  <si>
    <t>US video game company (Elder Scrolls, Fallout 3)</t>
  </si>
  <si>
    <t>Hacking collective Lulzsec stole account information of 200,000 user.</t>
  </si>
  <si>
    <t>gaming</t>
  </si>
  <si>
    <t>http://www.pcworld.com/article/231215/lulzsec_a_short_history_of_hacking.html</t>
  </si>
  <si>
    <t>Blizzard</t>
  </si>
  <si>
    <t>Activision, Battle.net</t>
  </si>
  <si>
    <t xml:space="preserve">Scrambled passwords, e-mail addresses, and personal security answers were knowingly stolen from Blizzard's internal network. Blizzard would not elaborate on the size of the hack ("millions"). </t>
  </si>
  <si>
    <t>14,000,000</t>
  </si>
  <si>
    <t>http://www.forbes.com/sites/erikkain/2012/08/09/its-official-blizzard-hacked-account-information-stolen/</t>
  </si>
  <si>
    <t>https://us.battle.net/support/en/article/important-security-update-faq#5</t>
  </si>
  <si>
    <t>http://thehightechsociety.com/blizzard-battle-net-hack/</t>
  </si>
  <si>
    <t>Lost a back-up tape, contained over 12 million records.</t>
  </si>
  <si>
    <t>California Department of Child Support Services</t>
  </si>
  <si>
    <t>California child support records were lost in transit during a disaster preparedness exercise.</t>
  </si>
  <si>
    <t>http://articles.businessinsider.com/2012-04-03/news/31279254_1_major-data-breach-identity-theft-office-of-privacy-protection</t>
  </si>
  <si>
    <t>40,000,000</t>
  </si>
  <si>
    <t>http://www.forbes.com/forbes/2008/0630/030.html</t>
  </si>
  <si>
    <t>Central Hudson Gas &amp; Electric</t>
  </si>
  <si>
    <t>Customer banking information and other personal information may have been accessed during the hack</t>
  </si>
  <si>
    <t>http://www.privacyrights.org/data-breach</t>
  </si>
  <si>
    <t>Privacy Rights</t>
  </si>
  <si>
    <t>Triple-S Salud, Inc.</t>
  </si>
  <si>
    <t>Puerto-Rican health insurance company</t>
  </si>
  <si>
    <t>https://www.databreaches.net/puerto-rico-dept-of-health-reports-breach-affecting-400000-triple-s-salud-fined-100k/</t>
  </si>
  <si>
    <t>Data Breaches</t>
  </si>
  <si>
    <t>South Shore Hospital, Massachusetts</t>
  </si>
  <si>
    <t xml:space="preserve">South Shore Hospital hired a contractor to destroy files no longer in use and lost the shipment. The back-up computer files possibly contained names, addresses, phone numbers, dates of birth, Social Security numbers, driver’s license numbers, medical record numbers, patient numbers, health plan information, protected health information including diagnoses and treatments. As well as bank account and credit card numbers for some. Patients, employees, physicians, volunteers, donors, vendors and other business partners were effected. </t>
  </si>
  <si>
    <t>New York City Health &amp; Hospitals Corp.</t>
  </si>
  <si>
    <t>New York City Health &amp; Hospitals Corporation's North Bronx Healthcare Network</t>
  </si>
  <si>
    <t>JP Morgan Chase</t>
  </si>
  <si>
    <t xml:space="preserve">Less than 1% of Citbank card holders' names, account numbers, and contact information such as e-mail addresses were stolen. Card security codes were not stolen. </t>
  </si>
  <si>
    <t>In 2007, the personal information of approximately 2.6 million current and former holders of a Chase-Circuit City credit card had been mistakenly identified as trash and thrown out in garbage bags outside five branch offices in New York.</t>
  </si>
  <si>
    <t>http://www.pcworld.com/article/229891/Citigroup_Hack_Nets_Over_200k_in_Stolen_Customer_Details.html</t>
  </si>
  <si>
    <t>http://www.pcworld.com/article/131453/article.html</t>
  </si>
  <si>
    <t>www.idtheftcenter.org/</t>
  </si>
  <si>
    <t>Educational Credit Management Corp</t>
  </si>
  <si>
    <t>US student loan guarantor</t>
  </si>
  <si>
    <t>A contractor for the US Department of Education stole the records of 3.3 million people. Data included names, addresses, Social Security numbers and dates of birth of borrowers, but no financial or bank account information.</t>
  </si>
  <si>
    <t>http://www.foxnews.com/us/2010/03/26/student-loan-company-data-m-people-stolen/</t>
  </si>
  <si>
    <t>US Army</t>
  </si>
  <si>
    <t>State of Texas</t>
  </si>
  <si>
    <t>3.5 million records were accidentally published online including people's names, mailing addresses, social security numbers, and in some cases dates of birth and driver's license numbers.</t>
  </si>
  <si>
    <t>Crescent Health Inc., Walgreens</t>
  </si>
  <si>
    <t>Names, Social Security numbers, health insurance identification numbers, health insurance information, dates of birth, diagnoses, other medical information, disability codes, addresses, and phone numbers may have been exposed via a laptop theft.</t>
  </si>
  <si>
    <t>http://www.informationweek.com/security/attacks/texas-data-breach-exposed-35-million-rec/229401489?queryText=Texas%20data%20leak</t>
  </si>
  <si>
    <t>Information Week</t>
  </si>
  <si>
    <t>Writerspace.com</t>
  </si>
  <si>
    <t>Website design and hosting for writers</t>
  </si>
  <si>
    <t xml:space="preserve">Hacker group LulzSec released the e-mails and passwords, 12,000 of which were confirmed to originate from Writerspace.com. </t>
  </si>
  <si>
    <t>http://www.pcmag.com/article2/0,2817,2387186,00.asp</t>
  </si>
  <si>
    <t>PC Mag</t>
  </si>
  <si>
    <t>Drupal</t>
  </si>
  <si>
    <t>open-source content management platform</t>
  </si>
  <si>
    <t>Malicious files placed on association.drupal.org servers via a 3rd-party application. Exposed usernames, e-mail addresses, country information, and cryptographically hashed passwords.</t>
  </si>
  <si>
    <t>University of Wisconsin - Milwaukee</t>
  </si>
  <si>
    <t>http://arstechnica.com/security/2013/05/drupal-org-resets-login-credentials-after-hack-exposes-password-data/</t>
  </si>
  <si>
    <t>US Law Enforcement</t>
  </si>
  <si>
    <t>"AntiSec" hackers published 2,719 social security numbers, 8,214 passwords, 15,798 birth dates, 48,182 street addresses, 1,531,628 email addresses, 106,691 phone numbers, 57 bank account numbers, 53 driver's license numbers, and eight credit card numbers of more than 70 different U.S. law enforcement agencies.</t>
  </si>
  <si>
    <t>Ars Technica</t>
  </si>
  <si>
    <t>http://www.pcmag.com/article2/0,2817,2390683,00.asp</t>
  </si>
  <si>
    <t xml:space="preserve">San Francisco Public Utilities Commission </t>
  </si>
  <si>
    <t>years are encoded (0=2004, 8 = 2012, 9 = 2013, 10=2014, 11=latest)</t>
  </si>
  <si>
    <t>http://news.cnet.com/8301-27080_3-20068386-245/sf-utilities-agency-warns-of-potential-breach/</t>
  </si>
  <si>
    <t>lost / stolen media</t>
  </si>
  <si>
    <t>Restaurant Depot</t>
  </si>
  <si>
    <t>food, equipment, and supplies for restaurants</t>
  </si>
  <si>
    <t>Eisenhower Medical Center</t>
  </si>
  <si>
    <t>California hospital</t>
  </si>
  <si>
    <t>Stolen computer contained data listing patients' names, ages, dates of birth, medical record numbers and the last four digits of their social security numbers.</t>
  </si>
  <si>
    <t>http://databreachinvestigation.blogspot.com/2011/04/thief-gets-away-with-eisenhower-medical.html</t>
  </si>
  <si>
    <t>Epsilon</t>
  </si>
  <si>
    <t>Marketing email provider</t>
  </si>
  <si>
    <t xml:space="preserve">Apr 2011. Names &amp; email addresses of customers of Barclaycard US, Capital One, JP Morgan, Citigroup &amp; other firms have been stolen.  </t>
  </si>
  <si>
    <t>https://www.theguardian.com/technology/2011/apr/04/epsilon-email-hack</t>
  </si>
  <si>
    <t>The Guardian</t>
  </si>
  <si>
    <t>Emory Healthcare</t>
  </si>
  <si>
    <t>hospital system in Atlanta</t>
  </si>
  <si>
    <t>unknown</t>
  </si>
  <si>
    <t>Massachusetts Government</t>
  </si>
  <si>
    <t>Massachusetts Executive Office of Labor and Workforce</t>
  </si>
  <si>
    <t xml:space="preserve">Over 1,500 departmental computers were infected with the W32.QAKBOT virus, a malicious program which “downloads additional files, steals information, and opens a back door on the compromised computer”. </t>
  </si>
  <si>
    <t>Evernote</t>
  </si>
  <si>
    <t>online note-taking site</t>
  </si>
  <si>
    <t>Evernote asked its 50 million users to reset their passwords following an attempt to hack the note-taking network. The company said it’d found no evidence that any payment information for Evernote Premium or Evernote Business customers had been accessed, nor was there any indication that content stored by users had been accessed, changed or lost.</t>
  </si>
  <si>
    <t>Southern California Medical-Legal Consultants</t>
  </si>
  <si>
    <t>http://www.wired.co.uk/news/archive/2013-03/04/evernote-hacked</t>
  </si>
  <si>
    <t>Electronic files containing names and social security numbers of approximately 300,000 individuals who have applied for California workers’ compensation benefits had been exposed to unauthorized access.</t>
  </si>
  <si>
    <t>http://www.digitaltrends.com/mobile/evernote-hack-50-million-users-forced-to-reset-passwords/</t>
  </si>
  <si>
    <t>Wired; Digital Trends</t>
  </si>
  <si>
    <t>ID theft centre</t>
  </si>
  <si>
    <t>Facebook</t>
  </si>
  <si>
    <t>Using the network's "Download Your Information" tool, some Facebook members were inadvertently sent the phone numbers or email address of Facebook friends that were otherwise private. Facebook assured users that the bug was fixed within a day, and that there is no evidence that the information was used maliciously.</t>
  </si>
  <si>
    <t>Honda Canada</t>
  </si>
  <si>
    <t>Names, addresses and vehicle identification numbers were taken from the company’s eCommerce websites myHonda and myAcura</t>
  </si>
  <si>
    <t>https://www.facebook.com/notes/facebook-security/important-message-from-facebooks-white-hat-program/10151437074840766</t>
  </si>
  <si>
    <t>http://www.guelphmercury.com/news-story/2200845-honda-canada-hit-by-online-security-breach-283-000-car-owners-personal-data-stolen/</t>
  </si>
  <si>
    <t>Guelph Mercury</t>
  </si>
  <si>
    <t>Florida Courts</t>
  </si>
  <si>
    <t>Florida Department of Juvenile Justice</t>
  </si>
  <si>
    <t>Stratfor</t>
  </si>
  <si>
    <t>Formspring</t>
  </si>
  <si>
    <t>geopolitical intelligence firm</t>
  </si>
  <si>
    <t xml:space="preserve"> Interest-based social Q&amp;A website</t>
  </si>
  <si>
    <t xml:space="preserve">Formspring was tipped off to a breach after 420,000 hashed passwords were posted to a security forum. </t>
  </si>
  <si>
    <t xml:space="preserve">Hacking collective Anonymous defaced the website of Stratfor and posted online what they claimed was Stratfor's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Stratfor has stated that it was not the firm's client list that was released, but rather Stratfor's list of individual subscribers to their online publication. </t>
  </si>
  <si>
    <t>300</t>
  </si>
  <si>
    <t>http://bits.blogs.nytimes.com/2011/12/27/questions-about-motives-behind-stratfor-hack/</t>
  </si>
  <si>
    <t>http://news.cnet.com/8301-1009_3-57469944-83/formspring-disables-user-passwords-in-security-breach/?tag=mncol;txt</t>
  </si>
  <si>
    <t>Sony Pictures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</si>
  <si>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</si>
  <si>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http://mashable.com/2011/06/02/sony-pictures-hacked/</t>
  </si>
  <si>
    <t>Mashable</t>
  </si>
  <si>
    <t>Oregon Department of Motor Vehicles</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</si>
  <si>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</si>
  <si>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Sega</t>
  </si>
  <si>
    <t xml:space="preserve">Information stolen during the hack includes names, birth dates, e-mail addresses and passwords from Sega Pass, a system for users interested in newsletters and for registering certain products. </t>
  </si>
  <si>
    <t xml:space="preserve"> http://www.zdnet.com/blog/gamification/sega-1-3-million-customer-records-hacked-lulzsec-promises-retribution/481</t>
  </si>
  <si>
    <t>Global Payments</t>
  </si>
  <si>
    <t>Credit, debit and check processing for merchants (Visa, Mastercard, etc)</t>
  </si>
  <si>
    <t xml:space="preserve">1.5 million credit card numbers from its systems may have been exposed after detecting “unauthorized access” into its processing system. </t>
  </si>
  <si>
    <t>Washington Post</t>
  </si>
  <si>
    <t>Unknown hackers broke into The Washington Post's jobs website stealing about 1.27 million user IDs and email addresses.</t>
  </si>
  <si>
    <t>media</t>
  </si>
  <si>
    <t>http://www.pcmag.com/article2/0,2817,2388200,00.asp</t>
  </si>
  <si>
    <t>http://www.washingtonpost.com/business/technology/faq-the-global-payments-hack/2012/04/02/gIQAIHLLrS_story.html</t>
  </si>
  <si>
    <t>http://money.cnn.com/2012/03/30/technology/credit-card-data-breach/index.htm</t>
  </si>
  <si>
    <t>Two multimedia discs containing the names, social security numbers, addresses, cell phone numbers, email addresses and workplaces of Korean customers sorted by age. Ultimately  found by an office worker in a backstreet’s trash pile in Seoul. Experts say a GS Caltex employee likely stole the information for personal purposes given there were no signs of hacking.</t>
  </si>
  <si>
    <t>China Software Developer Network</t>
  </si>
  <si>
    <t>http://www.zdnet.com/blog/security/chinese-hacker-arrested-for-leaking-6-million-logins/11064</t>
  </si>
  <si>
    <t>An estimated 4.2 million credit and debit card numbers.</t>
  </si>
  <si>
    <t>178.com</t>
  </si>
  <si>
    <t>gaming website</t>
  </si>
  <si>
    <t>http://www.ehackingnews.com/2011/12/hackers-compromised-38-million-chinese.html</t>
  </si>
  <si>
    <t>eHacking News</t>
  </si>
  <si>
    <t>Nexon Korea Corp</t>
  </si>
  <si>
    <t>Personal data of subscribers to online game Maple Story was leaked.</t>
  </si>
  <si>
    <t>game developer</t>
  </si>
  <si>
    <t>http://www.reuters.com/article/2011/11/26/us-korea-hacking-nexon-idUSTRE7AP09H20111126</t>
  </si>
  <si>
    <t>Reuters</t>
  </si>
  <si>
    <t>Sony Online Entertainment</t>
  </si>
  <si>
    <t>Hacked by LulzSec. In addition to the Sony Playstation Network breach, compromised 77 million records. More than 23,000 lost financial data, according to Sony.</t>
  </si>
  <si>
    <t>http://www.computerworld.com/s/article/9216343/Sony_cuts_off_Sony_Online_Entertainment_service_after_hack</t>
  </si>
  <si>
    <t xml:space="preserve">"A portable hard drive with seven years of personal and medical information on about 1.5 million Health Net customers was lost for six months before being reported. </t>
  </si>
  <si>
    <t>Tianya</t>
  </si>
  <si>
    <t xml:space="preserve">Usernames, clear tect passwords and email addresses hacked. </t>
  </si>
  <si>
    <t>blogging site</t>
  </si>
  <si>
    <t>Health Net - IBM</t>
  </si>
  <si>
    <t>http://www.scmagazine.com.au/News/349585,28-million-clear-text-passwords-found-after-tianya65279-hack.aspx</t>
  </si>
  <si>
    <t>Data lost from HN servers managed by IBM</t>
  </si>
  <si>
    <t>Several server drives, containing personal information of former and current employees, went missing.</t>
  </si>
  <si>
    <t>1,900,000</t>
  </si>
  <si>
    <t>3</t>
  </si>
  <si>
    <t>SC Mag</t>
  </si>
  <si>
    <t>Steam</t>
  </si>
  <si>
    <t>Attackers used login details from a Steam forum hack to access a database that held ID and credit card data.</t>
  </si>
  <si>
    <t>The Valve Corporation</t>
  </si>
  <si>
    <t>http://www.bbc.co.uk/news/technology-15690187</t>
  </si>
  <si>
    <t>http://www.guardian.co.uk/technology/blog/2009/aug/24/hacking-law?INTCMP=SRCH</t>
  </si>
  <si>
    <t>Sony PSN</t>
  </si>
  <si>
    <t>Rounding off a thoroughly unhappy year for Sony, their third breach saw the loss of 76,000,000 Sony PSN and Qriocity user accounts to hacking collective Lulzsec.</t>
  </si>
  <si>
    <t>http://mashable.com/2011/05/31/sony-playstation-services-return/</t>
  </si>
  <si>
    <t>Employee convicted of downloading millions of borrower files and selling the information to other loan officers.</t>
  </si>
  <si>
    <t>mortgage lender</t>
  </si>
  <si>
    <t>http://latimesblogs.latimes.com/money_co/2011/09/man-convicted-in-huge-countrywide-data-theft-gets-8-months-in-prison.html</t>
  </si>
  <si>
    <t>LATimes</t>
  </si>
  <si>
    <t>Morgan Stanley Smith Barney</t>
  </si>
  <si>
    <t>Morgan Stanley mailed a CD containing sensitive data about investors in tax-exempt funds and bonds to the New York State Department of Taxation and Finance. The package arrived at the building but when it arrived at the relevant desk the data CD was missing.</t>
  </si>
  <si>
    <t>Memorial Healthcare System</t>
  </si>
  <si>
    <t>Florida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</si>
  <si>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</si>
  <si>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</si>
  <si>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KT Corp.</t>
  </si>
  <si>
    <t>Korean mobile carrier</t>
  </si>
  <si>
    <t>Two suspects reportedly earnt an estimated $877,000 by selling the contact information and plan details of 8.7 million KT subscribers, almost half of the carrier's total customers.</t>
  </si>
  <si>
    <t>Spartanburg Regional Healthcare System</t>
  </si>
  <si>
    <t>The stolen computer contained a password-protected file with Social Security numbers as well as names, addresses, dates of birth and medical billing codes.</t>
  </si>
  <si>
    <t>http://www.koreatimes.co.kr/www/news/biz/2012/07/113_116143.html</t>
  </si>
  <si>
    <t>http://www.goupstate.com/news/20110527/spartanburg-regional-patients-affected-by-computer-breach</t>
  </si>
  <si>
    <t>http://news.cnet.com/8301-1009_3-57482215-83/hackers-accused-of-stealing-data-from-9m-korean-mobile-users/</t>
  </si>
  <si>
    <t>LinkedIn, eHarmony, Last.fm</t>
  </si>
  <si>
    <t xml:space="preserve">Hacker 'dwdm' uploaded a file containing 6.5 million passwords on a Russian hacker forum. Soon after another 1.5 million passwords were discovered. </t>
  </si>
  <si>
    <t>8000000</t>
  </si>
  <si>
    <t>http://news.cnet.com/8301-1009_3-57449325-83/what-the-password-leaks-mean-to-you-faq/?tag=mncol;txt</t>
  </si>
  <si>
    <t>Nemours Foundation</t>
  </si>
  <si>
    <t>US children's hospitals</t>
  </si>
  <si>
    <t>http://arstechnica.com/security/2012/06/8-million-leaked-passwords-connected-to-linkedin/</t>
  </si>
  <si>
    <t>A health care organization that runs children’s hospitals reported the loss of 1.05 million records when data backup tapes were lost.</t>
  </si>
  <si>
    <t>http://zerosecurity.org/technews/past-three-years-over-21m-medical-record-breaches/</t>
  </si>
  <si>
    <t>Living Social</t>
  </si>
  <si>
    <t>special offers website</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</si>
  <si>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</si>
  <si>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http://nakedsecurity.sophos.com/2013/04/27/livingsocial-hacked-50-million-affected/</t>
  </si>
  <si>
    <t>http://bits.blogs.nytimes.com/2013/04/26/living-social-hack-exposes-data-for-50-million-customers/</t>
  </si>
  <si>
    <t>Naked Security; New York Times</t>
  </si>
  <si>
    <t>virus</t>
  </si>
  <si>
    <t>Sutter Medical Foundation</t>
  </si>
  <si>
    <t>A password protected but unencrypted company computer was stolen. The compromised database contained names, addresses, dates of birth, phone numbers, email addresses, medical record numbers and the name of each patient's health insurance plan. No medical records were stored on the computer.</t>
  </si>
  <si>
    <t>Medicaid</t>
  </si>
  <si>
    <t>US health program for low income people and families</t>
  </si>
  <si>
    <t>The Utah Department of Technology Services had recently moved their claims records to a new server, and hackers believed to be operating out of Eastern Europe were able to circumvent the server’s multi-layered security system containing Social Security numbers for the Medicaid claims.</t>
  </si>
  <si>
    <t>2</t>
  </si>
  <si>
    <t>http://www.sltrib.com/sltrib/news/53868568-78/health-information-medicaid-security.html.csp</t>
  </si>
  <si>
    <t>Salt Lake Tribune</t>
  </si>
  <si>
    <t>http://www.simplysecurity.com/2011/11/30/sutter-health-sued-for-1-billion-following-data-breach/</t>
  </si>
  <si>
    <t>Tricare</t>
  </si>
  <si>
    <t>Healthcare service for US Military</t>
  </si>
  <si>
    <t xml:space="preserve">The information for some 4.6 million active and retired military personnel, as well as their families, was on back up-tapes from an electronic health care record used to capture and preserve patient data from 1992 through September 7 2011. </t>
  </si>
  <si>
    <t>Militarysingles.com</t>
  </si>
  <si>
    <t>military, healthcare</t>
  </si>
  <si>
    <t>http://www.reuters.com/article/us-data-breach-texas-idUSTRE78S5JG20110929</t>
  </si>
  <si>
    <t>Online dating network for, you guessed it, military singles</t>
  </si>
  <si>
    <t>Collective group LulzSec released a database of 163,792 names, usernames, e-mail addresses, IP addresses, and passwords.</t>
  </si>
  <si>
    <t>web, military</t>
  </si>
  <si>
    <t>http://www.pcworld.com/article/252647/reborn_lulzsec_claims_hack_of_dating_site_for_military_personnel.html</t>
  </si>
  <si>
    <t>NHS</t>
  </si>
  <si>
    <t>UK's national health service, govt funded</t>
  </si>
  <si>
    <t xml:space="preserve">A laptop holding the unencrypted records of eight million patients went missing from an NHS store room and wasn't reported until 3 weeks later. </t>
  </si>
  <si>
    <t>http://www.techweekeurope.co.uk/news/nhs-researchers-lose-laptop-with-8m-patients-records-31810</t>
  </si>
  <si>
    <t>Tech Week</t>
  </si>
  <si>
    <t>Office of the Texas Attorney General</t>
  </si>
  <si>
    <t>The office of Texas Attorney General Greg Abbott mistakenly gave attorneys access to millions of Social Security numbers in a case against the state’s voter ID law</t>
  </si>
  <si>
    <t>http://www.rawstory.com/rs/2012/04/26/texas-attorney-general-exposes-millions-of-voters-social-security-numbers/</t>
  </si>
  <si>
    <t>Raw Story</t>
  </si>
  <si>
    <t>"Apple"</t>
  </si>
  <si>
    <t>A large-scale infection of WordPress-driven blogs after malicious code was added to many of their hosted websites compromising 573,000 debit and credit cards.</t>
  </si>
  <si>
    <t>New York State Electric &amp; Gas</t>
  </si>
  <si>
    <t>"An employee from a software consulting firm was allowed unauthorized access to the company’s databases"</t>
  </si>
  <si>
    <t>Nintendo</t>
  </si>
  <si>
    <t>Japan's Club Nintendo service</t>
  </si>
  <si>
    <t>http://www.joystiq.com/2013/07/05/club-nintendo-japan-hacked/</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</si>
  <si>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</si>
  <si>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Dropbox</t>
  </si>
  <si>
    <t xml:space="preserve">Websites stolen from other websites used to sign into a small number of Dropbox accounts. The hack was mainly used to send spam to users. </t>
  </si>
  <si>
    <t>http://www.informationweek.co.uk/security/client/dropbox-admits-hack-adds-more-security-f/240004697</t>
  </si>
  <si>
    <t>Collective group LulzSec released a database of 163,792 names, usernames, e-mail addresses, IP addresses, and passwords of "single" military personnel.</t>
  </si>
  <si>
    <t>2, 3</t>
  </si>
  <si>
    <t>CNet</t>
  </si>
  <si>
    <t>Yahoo Voices</t>
  </si>
  <si>
    <t>Yahoo Voices service was hacked, exposing more than 450,000 usernames and passwords.</t>
  </si>
  <si>
    <t>tech, web</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</si>
  <si>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</si>
  <si>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</si>
  <si>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Slashdot</t>
  </si>
  <si>
    <t>Scribd</t>
  </si>
  <si>
    <t xml:space="preserve">"world's largest online library" </t>
  </si>
  <si>
    <t>Hack resulted in a few hundred thousand stolen passwords.</t>
  </si>
  <si>
    <t>Three Iranian banks</t>
  </si>
  <si>
    <t>http://nakedsecurity.sophos.com/2013/04/05/scribd-worlds-largest-online-library-admits-to-network-intrusion-password-breach/</t>
  </si>
  <si>
    <t>http://www.nbcnews.com/technology/scribd-hack-exposes-thousands-users-1B9239618</t>
  </si>
  <si>
    <t>Naked Security; NBC News</t>
  </si>
  <si>
    <t>Saderat, Eghtesad Novin, &amp; Saman</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</si>
  <si>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</si>
  <si>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http://www.zdnet.com/blog/security/3-million-bank-accounts-hacked-in-iran/11577</t>
  </si>
  <si>
    <t>Hacker 'dwdm' uploaded a file containing 6.5 million passwords on a Russian hacker forum. Soon after another 1.5 million passwords were discovered.  On analysis, 93% of the passwords could be found in the Top 10,000 password list.</t>
  </si>
  <si>
    <t>Cnet</t>
  </si>
  <si>
    <t>Gamigo</t>
  </si>
  <si>
    <t>German gaming website</t>
  </si>
  <si>
    <t>http://www.forbes.com/sites/andygreenberg/2012/07/23/eight-million-passwords-spilled-from-gaming-site-gamigo-months-after-breach/</t>
  </si>
  <si>
    <t>Korea Times</t>
  </si>
  <si>
    <t>Greek government</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</si>
  <si>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</si>
  <si>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http://www.wired.co.uk/news/archive/2012-11/22/greece-id-theft</t>
  </si>
  <si>
    <t>South Africa police</t>
  </si>
  <si>
    <t>South Africa Police Service's anonymous whistleblowing website</t>
  </si>
  <si>
    <t>Hacker collective 'Anonymous' hacked an anonymous whistleblowing website run by the South Africa Police Service (SAPS), revealing the identities of thousands of its users and possibly jeopardising their safety. The hack was in response to the massacre of 34 protesting miners at Marikana in August 2012.</t>
  </si>
  <si>
    <t xml:space="preserve">hacked </t>
  </si>
  <si>
    <t>http://www.wired.co.uk/news/archive/2013-05/22/south-africa-whistleblower-leak</t>
  </si>
  <si>
    <t>Zappos</t>
  </si>
  <si>
    <t>South Carolina Government</t>
  </si>
  <si>
    <t>http://www.forbes.com/sites/andygreenberg/2012/01/15/zappos-says-hackers-accessed-24-million-customers-account-details/</t>
  </si>
  <si>
    <t>South Carolina Department of Health and Human Services</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</si>
  <si>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</si>
  <si>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</si>
  <si>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Last.fm</t>
  </si>
  <si>
    <t>Owned by CBS</t>
  </si>
  <si>
    <t>Historical 2012 hack, details have only just been disclosed.</t>
  </si>
  <si>
    <t>http://www.zdnet.com/article/hackers-stole-43-million-last-fm-account-details-in-2012-breach/</t>
  </si>
  <si>
    <t xml:space="preserve">User credentials were stolen in a 2012 hack, but the number affected has only just come to light. </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</si>
  <si>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</si>
  <si>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2, 3, 4, 5</t>
  </si>
  <si>
    <t>http://www.telegraph.co.uk/technology/2016/08/31/dropbox-hackers-stole-70-million-passwords-and-email-addresses/</t>
  </si>
  <si>
    <t>The Telegraph</t>
  </si>
  <si>
    <t>Massive American business hack</t>
  </si>
  <si>
    <t>7-Eleven, JC Penney, Hannaford, Heartland, JetBlue, Dow Jones, Euronet, Visa Jordan, Global Payment, Diners Singapore and Ingenicard</t>
  </si>
  <si>
    <t xml:space="preserve">Over eight years, a hacking ring targeted banks, payment processors and chain stores, to steal more than 160 million credit and debit card numbers, targeting more than 800,000 bank accounts </t>
  </si>
  <si>
    <t>http://www.nydailynews.com/news/national/russians-ukrainian-charged-largest-hacking-spree-u-s-history-article-1.1408948</t>
  </si>
  <si>
    <t>NY Daily</t>
  </si>
  <si>
    <t>LinkedIn</t>
  </si>
  <si>
    <t xml:space="preserve">Information about a 2012 data breach has just come to light. </t>
  </si>
  <si>
    <t>117000000</t>
  </si>
  <si>
    <t>http://money.cnn.com/2016/05/19/technology/linkedin-hack/</t>
  </si>
  <si>
    <t>South Carolina State Dept. of Revenue</t>
  </si>
  <si>
    <t>A server was breached by an international hacker.</t>
  </si>
  <si>
    <t>3600000</t>
  </si>
  <si>
    <t>http://www.infoworld.com/article/2615754/cyber-crime/south-carolina-reveals-massive-data-breach-of-social-security-numbers--credit-cards.html</t>
  </si>
  <si>
    <t>http://www.spartanburgregional.com/Pages/PatientNotice.aspx</t>
  </si>
  <si>
    <t>An employee from a software consulting firm was allowed unauthorized access to the company’s databases.</t>
  </si>
  <si>
    <t>Court Ventures</t>
  </si>
  <si>
    <t>Experian</t>
  </si>
  <si>
    <t>A Vietnamese identity theft service was sold personal records, including Social Security numbers, credit card data and bank account information, by Court Ventures, a company now owned by data brokerage firm Experian.</t>
  </si>
  <si>
    <t>http://bits.blogs.nytimes.com/2013/10/24/senator-intensifies-probe-of-data-brokers/?_php=true&amp;_type=blogs&amp;_r=0</t>
  </si>
  <si>
    <t>http://www.experianplc.com/news/company-news/2014/04-04-2014.aspx</t>
  </si>
  <si>
    <t>NY Times / Experian</t>
  </si>
  <si>
    <t xml:space="preserve">The company 'misplaced' 10 discs containing sensitive information, including social security numbers. </t>
  </si>
  <si>
    <t>3.5 million records accidentally published online including people's names, mailing addresses, social security numbers, and in some cases also dates of birth and driver's license numbers.</t>
  </si>
  <si>
    <t>Disqus</t>
  </si>
  <si>
    <t>Shadowy global intelligence company</t>
  </si>
  <si>
    <t xml:space="preserve">Hacking collective Anonymous defaced the website of Stratfor and posted a file online of the organization’s confidential client list, along with credit card details, passwords and home addresses for those clients. They released 47,680 unique e-mail addresses and 50,277 unique credit card numbers — 9,651 of which were not yet expired. Of the stolen encrypted passwords, 50% were easily crackable. </t>
  </si>
  <si>
    <t>3, 4</t>
  </si>
  <si>
    <t>hackers 17.5m email addresses in July 2012. About a third of those accounts contained passwords, which were hashed using the dated SHA-1 algorithm</t>
  </si>
  <si>
    <t>http://www.zdnet.com/article/disqus-confirms-comments-tool-hacked/</t>
  </si>
  <si>
    <t>Third big data breach from Citigroup."The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</si>
  <si>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http://news.softpedia.com/news/Citi-Exposes-Details-of-150-000-Individuals-Who-Went-into-Bankruptcy-369979.shtml</t>
  </si>
  <si>
    <t>Softpedia</t>
  </si>
  <si>
    <t>TerraCom &amp; YourTel</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</si>
  <si>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</si>
  <si>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http://boingboing.net/2013/05/23/terracom-and-yourtel-threaten.html</t>
  </si>
  <si>
    <t>http://www.wired.co.uk/news/archive/2013-05/23/reporter-google-breach-hacker</t>
  </si>
  <si>
    <t>Boing Boing; Wired</t>
  </si>
  <si>
    <t>NMBS</t>
  </si>
  <si>
    <t>Belgian national railway operator</t>
  </si>
  <si>
    <t>Data stored on a non-secure server, making it possible to access names, gender, DOB, email and postal address data of customers externally by means of a simple search engine query. Most of the data belong to customers in Belgium, France and the UK, including thousands of Commission and Parliament employees.  Caused, the NMBS said, by a data worker “clicking on the wrong button”.</t>
  </si>
  <si>
    <t>transport</t>
  </si>
  <si>
    <t>http://www.europarl.europa.eu/sides/getDoc.do?pubRef=-//EP//TEXT+WQ+E-2013-001939+0+DOC+XML+V0//EN&amp;language=nl</t>
  </si>
  <si>
    <t>http://www.flanderstoday.eu/business/nmbs-data-leak-was-breach-privacy</t>
  </si>
  <si>
    <t>European Parliament</t>
  </si>
  <si>
    <t>Customer banking information and other personal information may have been accessed during the hack.</t>
  </si>
  <si>
    <t>"After finding a security vulnerability in Iran's banking system, software manager Khosrow Zarefarid
 wrote a formal report and sent it to the CEOs of all the affected banks across the country. When the banks ignored his findings, he hacked 3 million bank accounts, belonging to at least 22 different banks, to prove his point."</t>
  </si>
  <si>
    <t>Kirkwood Community College</t>
  </si>
  <si>
    <t>Hacked online database</t>
  </si>
  <si>
    <t>Largest breach to date</t>
  </si>
  <si>
    <t>Hackers stole data from credit and debit cards of shoppers at off-price retailers TJX, owners of nearly 2,500 stores, including T.J. Maxx and Marshalls. This case is believed to be the largest such breach of consumer information.</t>
  </si>
  <si>
    <t>http://www.databreachwatch.org/community-college-data-breach-leaks-125000-ssns/</t>
  </si>
  <si>
    <t>Washington State court system</t>
  </si>
  <si>
    <t>Administrative offices</t>
  </si>
  <si>
    <t xml:space="preserve">Up to 160,000 Social Security numbers and a million driver's license numbers may have been accessed by hackers exploiting old versions of Adobe Cold Fusion software on the server. </t>
  </si>
  <si>
    <t>http://www.reuters.com/article/2013/05/09/us-usa-hack-washingtonstate-idUSBRE9480YY20130509</t>
  </si>
  <si>
    <t>Reuters; Privacy Rights</t>
  </si>
  <si>
    <t>Twitter</t>
  </si>
  <si>
    <t>"We discovered one live attack and were able to shut it down in process moments later," says  Bob Lord, Twitter's director of information security. Hackers had access to limited user information -- usernames, email addresses, session tokens and encrypted/salted versions of passwords -- for approximately 250,000 users.</t>
  </si>
  <si>
    <t>Japan's Club Nintendo service was hacked following thousands of unauthorized accesses. Customer information compromised in the attack includes full names, phone numbers, home and email addresses.</t>
  </si>
  <si>
    <t>http://www.wired.co.uk/news/archive/2013-02/02/twitter-hacked</t>
  </si>
  <si>
    <t>JoyStiq</t>
  </si>
  <si>
    <t>UbiSoft</t>
  </si>
  <si>
    <t>Developer portal hacked. "Some" information about 275,000 3rd-party developers potentially stolen.</t>
  </si>
  <si>
    <t>games company</t>
  </si>
  <si>
    <t>http://forums.ubi.com/forumdisplay.php/495-Security-update-regarding-your-Ubisoft-account-please-create-a-new-password</t>
  </si>
  <si>
    <t>OVH</t>
  </si>
  <si>
    <t>French Internet host</t>
  </si>
  <si>
    <t>Ubuntu</t>
  </si>
  <si>
    <t>A popular alternative, open-source operating system</t>
  </si>
  <si>
    <t>July 2013: the passwords were cryptographically scrambled using the MD5 hashing algorithm - considered an inadequate means of protecting stored passwords, by security experts.</t>
  </si>
  <si>
    <t>http://status.ovh.net/?do=details&amp;id=5070</t>
  </si>
  <si>
    <t>http://arstechnica.com/security/2013/07/hack-exposes-e-mail-addresses-password-data-for-2-million-ubuntu-forum-users/</t>
  </si>
  <si>
    <t>The discussion forum for the popular alternative, open-source operating system</t>
  </si>
  <si>
    <t>July 2013: Discussion forum for the operating system was compromised leaking personal details and password. The passwords were cryptographically scrambled using the MD5 hashing algorithm - considered an inadequate means of protecting stored passwords by security experts.</t>
  </si>
  <si>
    <t>ssndob.ms</t>
  </si>
  <si>
    <t>"According to a report to Congress, assessment forms of 72,000 service members who returned from deployment to Iraq or Afghanistan between Jan 1, 2007 to May 31, 2008. The forms ask for the service member's SSN,. Name, date of birth."</t>
  </si>
  <si>
    <t xml:space="preserve">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
  </si>
  <si>
    <t>SSNDOB was an underground identity theft service. Teenage hackers used it to collect data for exposed.su, a site that listed the SSNs, birthdays, phone numbers, current and previous addresses for dozens of top celebrities including Beyonce, Kanye West and Michelle Obama. In doing so they revealed SSNDOB had data on more than 4 million people.</t>
  </si>
  <si>
    <t>http://krebsonsecurity.com/2013/09/data-broker-giants-hacked-by-id-theft-service/</t>
  </si>
  <si>
    <t>Krebs on Security</t>
  </si>
  <si>
    <t>SnapChat</t>
  </si>
  <si>
    <t>31st Dec 2013. Hackers abused an exploit to syphon 4.7m user details, including phone numbers.  Check here to see if your account was compromised: http://lookup.gibsonsec.org/</t>
  </si>
  <si>
    <t>web, tech</t>
  </si>
  <si>
    <t>Yahoo Japan</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</si>
  <si>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</si>
  <si>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</si>
  <si>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Adobe</t>
  </si>
  <si>
    <t>Sep 17th 2013. Hackers obtained access to a large swathe of Adobe customer IDs and encrypted passwords &amp; removed sensitive information (i.e. names, encrypted credit or debit card numbers, expiration dates, etc.). Approximately 36 million Adobe customers were involved: 3.1 million whose credit or debit card information was taken and nearly 33 million active users whose current, encrypted passwords were in the database taken. Correction Jan 2015: we previously reported 152m records were taking, but the remainder affected invalid, inactive, test accounts or had out-of-date passwords associated with them.</t>
  </si>
  <si>
    <t>http://helpx.adobe.com/x-productkb/policy-pricing/customer-alert.html</t>
  </si>
  <si>
    <t>http://www.zdnet.com/adobe-admits-2-9m-customer-accounts-have-been-compromised-7000021546/</t>
  </si>
  <si>
    <t>http://krebsonsecurity.com/2013/10/adobe-breach-impacted-at-least-38-million-users/</t>
  </si>
  <si>
    <t>Bradley Manning/Cablegate.</t>
  </si>
  <si>
    <t>Online criminals gained access to user names, e-mail addresses, dates of birth &amp; encrypted passwords for 50 million people. Databases storing financial information were not compromised in the attack, the company said.</t>
  </si>
  <si>
    <t>UBI</t>
  </si>
  <si>
    <t>Yahoo</t>
  </si>
  <si>
    <t xml:space="preserve">Happened in 2013 but only disclosed late 2016. Data included names, telephone numbers, DOBs, passwords and security questions. </t>
  </si>
  <si>
    <t>http://www.nytimes.com/2016/12/14/technology/yahoo-hack.html?action=Click&amp;contentCollection=BreakingNews&amp;contentID=64651831&amp;pgtype=Homepage&amp;_r=0</t>
  </si>
  <si>
    <t>Tumblr</t>
  </si>
  <si>
    <t xml:space="preserve">Tumblr apparently only just found out about a 2013 data breach, affecting 65m users. </t>
  </si>
  <si>
    <t>65000000</t>
  </si>
  <si>
    <t>https://motherboard.vice.com/read/hackers-stole-68-million-passwords-from-tumblr-new-analysis-reveals</t>
  </si>
  <si>
    <t>Motherboard</t>
  </si>
  <si>
    <t>Hackers had access to limited user information -- usernames, email addresses, session tokens and encrypted/salted versions of passwords -- for approximately 250,000 users.</t>
  </si>
  <si>
    <t>National Security Agency</t>
  </si>
  <si>
    <t xml:space="preserve">Snowden downloaded up to 1.5 million files, then flew to Hong Kong to meet journalists Glenn Greenwald and Laura Poitras before fleeing to Moscow. </t>
  </si>
  <si>
    <t>http://uk.businessinsider.com/snowden-leaks-timeline-2016-9</t>
  </si>
  <si>
    <t>Business Insider</t>
  </si>
  <si>
    <t>Kissinger Cables</t>
  </si>
  <si>
    <t>More than 1.7 million US diplomatic records for the period 1973 to 1976, including intelligence reports and congressional correspondence.</t>
  </si>
  <si>
    <t>https://www.wikileaks.org/plusd/about/</t>
  </si>
  <si>
    <t>Vodafone</t>
  </si>
  <si>
    <t>An IT contractor for the firm used his deep access to the telecom giant's system to copy customer names and bank account details.</t>
  </si>
  <si>
    <t>http://www.securityweek.com/attacker-steals-data-2-million-vodafone-germany-customers</t>
  </si>
  <si>
    <t>Security Week</t>
  </si>
  <si>
    <t>Three computers were stolen that contained both youth and employee records was reported stolen on January 2, 2013.  Over 100,000 records were on the device and may have been exposed.</t>
  </si>
  <si>
    <t>Advocate Medical Group</t>
  </si>
  <si>
    <t>4,000,000 patient names, addresses, dates of birth, and Social Security numbers were contained in four computers stolen from an administrative building. Second biggest security breach ever reported to the Department of Health and Human Services (HHS).</t>
  </si>
  <si>
    <t>http://healthitsecurity.com/2013/08/27/advocate-medical-group-endures-massive-data-breach/</t>
  </si>
  <si>
    <t>http://datalossdb.org/latest_incidents_remote_sync</t>
  </si>
  <si>
    <t>Health IT Security</t>
  </si>
  <si>
    <t>Indiana University</t>
  </si>
  <si>
    <t>Students who attended the university between 2011 and 2014 may have had their data exposed after it was stored on an unprotected site. The data was accessed by three webcrawlers but there is not evidence it was accessed by any unauthorized individuals.</t>
  </si>
  <si>
    <t>http://news.iu.edu/releases/iu/2014/02/data-exposure-disclosure.shtml</t>
  </si>
  <si>
    <t>http://www.usatoday.com/story/news/nation/2014/02/26/indiana-university-data-breach/5830685/</t>
  </si>
  <si>
    <t>NASDAQ</t>
  </si>
  <si>
    <t>Nasdaq OMX Group</t>
  </si>
  <si>
    <t>Nasdaq forum website hacked by hacking ring, email addresses and passwords compromised</t>
  </si>
  <si>
    <t>http://www.reuters.com/article/2013/07/18/net-us-nasdaq-cybercrime-website-idUSBRE96H1F520130718</t>
  </si>
  <si>
    <t>Dominios Pizzas (France)</t>
  </si>
  <si>
    <t>http://www.theguardian.com/technology/2014/jun/16/dominos-pizza-ransom-hack-data</t>
  </si>
  <si>
    <t>Japan Airlines</t>
  </si>
  <si>
    <t>Oct 2014: Japan Airlines confirmed the possible theft of information from up to around 750,000 frequent-flier programme members. Data that may have been stolen included names, genders, birth dates, addresses, email addresses and places of work.</t>
  </si>
  <si>
    <t>http://online.wsj.com/articles/japan-airlines-reports-hacker-attack-1412053828</t>
  </si>
  <si>
    <t>http://www.jal.co.jp/en/info/other/140924.html</t>
  </si>
  <si>
    <t>WSJ</t>
  </si>
  <si>
    <t>MacRumours.com</t>
  </si>
  <si>
    <t>http://www.wired.co.uk/news/archive/2013-11/13/mac-rumours-forums-hacked</t>
  </si>
  <si>
    <t>D&amp;B, Altegrity</t>
  </si>
  <si>
    <t xml:space="preserve">Hackers stole millions of social security numbers from large US data brokers Dun &amp; Bradstreet Corp and Kroll Background America Inc, owned by Altegrity. Correction 7 Jan 2015: we previously stated that records were stolen from LexisNexis. LexisNexis conducted a thorough investigation of the malware intrusion and found no evidence that the malware accessed or stole any customer or consumer data. </t>
  </si>
  <si>
    <t>http://www.usatoday.com/story/cybertruth/2013/09/26/lexisnexis-dunn--bradstreet-altegrity-hacked/2878769/</t>
  </si>
  <si>
    <t>http://www.reuters.com/article/2013/09/26/us-cyberattacks-databrokers-idUSBRE98P03220130926</t>
  </si>
  <si>
    <t>http://www.bbc.co.uk/news/technology-24284277</t>
  </si>
  <si>
    <t>USA Today; Reuters; BBC News</t>
  </si>
  <si>
    <t>Neiman Marcus</t>
  </si>
  <si>
    <t>US retailer</t>
  </si>
  <si>
    <t>http://www.nytimes.com/2014/01/24/business/neiman-marcus-breach-affected-1-1-million-cards.html</t>
  </si>
  <si>
    <t>http://krebsonsecurity.com/2014/08/stealthy-razor-thin-atm-insert-skimmers/</t>
  </si>
  <si>
    <t>Staples</t>
  </si>
  <si>
    <t>http://fortune.com/2014/12/19/staples-cards-affected-breach/</t>
  </si>
  <si>
    <t>Fortune</t>
  </si>
  <si>
    <t>European Central Bank</t>
  </si>
  <si>
    <t>http://www.cityam.com/1406190300/ecb-website-hacked</t>
  </si>
  <si>
    <t>City am</t>
  </si>
  <si>
    <t>UPS</t>
  </si>
  <si>
    <t>Malware was discovered in the credit &amp; debit card processing systems at 51 branches in 24 states.</t>
  </si>
  <si>
    <t>http://time.com/3151681/ups-hack/</t>
  </si>
  <si>
    <t>Time</t>
  </si>
  <si>
    <t>Community Health Systems</t>
  </si>
  <si>
    <t>Aug 2014: Community Health Systems, which operates 206 hospitals across the US, had patient data from the last 5 years breached. Details included names, addresses, social security numbers. Suspected "chinese hackers" were thought responsible. Goal: identity theft.</t>
  </si>
  <si>
    <t>http://money.cnn.com/2014/08/18/technology/security/hospital-chs-hack/</t>
  </si>
  <si>
    <t>"Gmail"</t>
  </si>
  <si>
    <t xml:space="preserve">5 million Gmail account passwords leaked to a forum, alongside passwords from other email providers. Close inspection revealed the user details to be old (3+ years). Multiple individual targeted hacks of third party websites where people used their Gmail IDs, rather than one big dataleak, suspected to be the method. Gmail itself was not hacked. </t>
  </si>
  <si>
    <t>X</t>
  </si>
  <si>
    <t>http://thenextweb.com/google/2014/09/10/4-93-million-gmail-usernames-passwords-published-google-says-evidence-systems-compromised/</t>
  </si>
  <si>
    <t>The Next Web</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</si>
  <si>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</si>
  <si>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http://www.buzzfeed.com/tomgara/sony-hack</t>
  </si>
  <si>
    <t>Buzzfeed</t>
  </si>
  <si>
    <t>Twitch.tv</t>
  </si>
  <si>
    <t>Gaming site</t>
  </si>
  <si>
    <t>March 23rd. Details unknown at this point. All Twitch's 10 million users have been requested to change their passwords.</t>
  </si>
  <si>
    <t>http://blog.twitch.tv/2015/03/important-notice-about-your-twitch-account/</t>
  </si>
  <si>
    <t>Twitch</t>
  </si>
  <si>
    <t>http://blog.aol.com/2014/04/28/aol-security-update/</t>
  </si>
  <si>
    <t>Home Depot</t>
  </si>
  <si>
    <t>Malware installed on cash register system across 2,200 stores syphoned credit card details of up to 56 million customers. May be the same group of Russian and Ukrainian hackers responsible for the data breaches at Target, Sally Beauty and P.F. Chang’s, among others</t>
  </si>
  <si>
    <t>http://krebsonsecurity.com/2014/09/banks-credit-card-breach-at-home-depot/</t>
  </si>
  <si>
    <t>Target</t>
  </si>
  <si>
    <t>Investigators believe the data was obtained via software installed on machines that customers use to swipe magnetic strips on their cards when paying for merchandise at Target stores. Originally 40m customers. Now 70m!</t>
  </si>
  <si>
    <t>http://www.chicagotribune.com/news/sns-rt-us-target-breach-20131218,0,3434295.story</t>
  </si>
  <si>
    <t>http://www.huffingtonpost.com/2013/12/19/target-hacked-customer-credit-card-data-accessed_n_4471672.html?utm_hp_ref=mostpopular</t>
  </si>
  <si>
    <t>http://techcrunch.com/2014/01/10/targets-data-breach-gets-worse-70-million-customers-had-info-stolen-including-names-emails-and-phones/?utm_source=feedburner&amp;utm_medium=feed&amp;utm_campaign=Feed%3A+Techcrunch+%28TechCrunch%29&amp;utm_content=Netvibes</t>
  </si>
  <si>
    <t>Chicago Tribune</t>
  </si>
  <si>
    <t>July 2014: The US's largest bank was compromised by hackers, stealing names, addresses, phone numbers and emails of account holders. The hack began in June but was not discovered until July, when the hackers had already obtained the highest level of administrative privilege to dozens of the bank’s computer servers.</t>
  </si>
  <si>
    <t>http://dealbook.nytimes.com/2014/10/02/jpmorgan-discovers-further-cyber-security-issues/?_php=true&amp;_type=blogs&amp;_r=0</t>
  </si>
  <si>
    <t>Deal Book</t>
  </si>
  <si>
    <t>Ebay</t>
  </si>
  <si>
    <t>The company has said hackers attacked between late February and early March with login credentials obtained from “a small number” of employees. They then accessed a database containing all user records and copied “a large part” of those credentials.</t>
  </si>
  <si>
    <t>http://my.chicagotribune.com/#section/-1/article/p2p-80265168/</t>
  </si>
  <si>
    <t>Happened in 2014, but no. records stolen was originally thought to be much smaller. Yahoo recently revealed the real numbers.</t>
  </si>
  <si>
    <t>http://uk.businessinsider.com/yahoo-hack-by-state-sponsored-actor-biggest-of-all-time-2016-9?r=US&amp;IR=T</t>
  </si>
  <si>
    <t>HSBC Turkey</t>
  </si>
  <si>
    <t>"In a message to customers on its website, the bank said an attack on its credit card and debit card systems in Turkey had been thwarted but card numbers, account numbers, card expiry dates and customer names had been “compromised”."</t>
  </si>
  <si>
    <t>http://www.reuters.com/article/us-hsbc-turkey-cybersecurity/hsbc-turkey-says-customer-credit-card-data-stolen-idUSKCN0IW1RR20141112</t>
  </si>
  <si>
    <t>Korea Credit Bureau</t>
  </si>
  <si>
    <t>http://www.securityweek.com/20-million-people-fall-victim-south-korea-data-leak</t>
  </si>
  <si>
    <t>New York Taxis</t>
  </si>
  <si>
    <t>A freedom of information request resulted in the release of data on all 173 million journeys undertaken by New York taxis in one year. Unfortunately, the data was incorrectly anonymised and relatively easy to decode, revealing the driver IDs, pickup &amp; dropoff times, and GPS routes taken for every single cab journey.</t>
  </si>
  <si>
    <t>https://medium.com/@vijayp/f6bc289679a1</t>
  </si>
  <si>
    <t>Medium</t>
  </si>
  <si>
    <t>Mozilla</t>
  </si>
  <si>
    <t>http://www.theguardian.com/technology/2014/aug/05/mozilla-leak-developer-email-addresses-passwords-firefox</t>
  </si>
  <si>
    <t>Imgur</t>
  </si>
  <si>
    <t xml:space="preserve">Imgur are still investigating how the breach took place. The data was stolen in 2014, but Imgur claim they only discovered it in Nov 2017. </t>
  </si>
  <si>
    <t>app</t>
  </si>
  <si>
    <t>https://blog.imgur.com/2017/11/24/notice-of-data-breach/</t>
  </si>
  <si>
    <t xml:space="preserve">Cambridge Analytica, headed at the time by Steve Bannon, harvested 50m profiles in early 2014 to build a system that could profile US voters and target them with political adverts. </t>
  </si>
  <si>
    <t>https://www.theguardian.com/news/2018/mar/17/cambridge-analytica-facebook-influence-us-election?CMP=twt_gu</t>
  </si>
  <si>
    <t>Australian Immigration Department</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</si>
  <si>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</si>
  <si>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http://www.theguardian.com/world/2015/mar/30/personal-details-of-world-leaders-accidentally-revealed-by-g20-organisers</t>
  </si>
  <si>
    <t>Invest Bank</t>
  </si>
  <si>
    <t>United Arab Emirates bank</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</si>
  <si>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</si>
  <si>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http://www.dailydot.com/politics/invest-bank-hacker-buba/</t>
  </si>
  <si>
    <t xml:space="preserve">Daily Dot </t>
  </si>
  <si>
    <t>IRS</t>
  </si>
  <si>
    <t>US Tax service</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</si>
  <si>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</si>
  <si>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http://money.cnn.com/2015/05/26/pf/taxes/irs-website-data-hack/index.html</t>
  </si>
  <si>
    <t>TalkTalk</t>
  </si>
  <si>
    <t>Telecoms provider</t>
  </si>
  <si>
    <t xml:space="preserve">157k customers had personal details stolen, including 15,600 account numbers. </t>
  </si>
  <si>
    <t>http://www.bbc.co.uk/news/uk-34784980</t>
  </si>
  <si>
    <t>http://www.bbc.co.uk/news/uk-34611857</t>
  </si>
  <si>
    <t>http://www.theguardian.com/business/2015/oct/22/talktalk-customer-data-hackers-website-credit-card-details-attack</t>
  </si>
  <si>
    <t>MSpy</t>
  </si>
  <si>
    <t>kid &amp; partner tracking service</t>
  </si>
  <si>
    <t>Data dump to the dark web "includes Apple IDs and passwords, tracking data, and payment details on some 145,000 successful transactions", photos and very private conversations.</t>
  </si>
  <si>
    <t>http://krebsonsecurity.com/2015/05/mobile-spy-software-maker-mspy-hacked-customer-data-leaked/</t>
  </si>
  <si>
    <t>British Airways</t>
  </si>
  <si>
    <t>Frequent flyer accounts</t>
  </si>
  <si>
    <t>http://www.theguardian.com/business/2015/mar/29/british-airways-frequent-flyer-accounts-hacked</t>
  </si>
  <si>
    <t>Hacking Team</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</si>
  <si>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</si>
  <si>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http://www.theguardian.com/technology/2015/jul/06/hacking-team-hacked-firm-sold-spying-tools-to-repressive-regimes-documents-claim</t>
  </si>
  <si>
    <t>Slack</t>
  </si>
  <si>
    <t>software for remote working</t>
  </si>
  <si>
    <t>http://techcrunch.com/2015/03/27/slack-got-hacked/</t>
  </si>
  <si>
    <t>Carefirst</t>
  </si>
  <si>
    <t>Blue Cross, Blue Shield US medical insurer</t>
  </si>
  <si>
    <t>Attacked happened in June 2014. Was announced in June 2015.</t>
  </si>
  <si>
    <t>http://carefirstanswers.com/</t>
  </si>
  <si>
    <t>CarPhone Warehouse</t>
  </si>
  <si>
    <t>UK mobile phone supplier</t>
  </si>
  <si>
    <t>http://www.theguardian.com/technology/2015/aug/10/carphone-warehouse-uk-data-watchdog-investigating-customer-hack</t>
  </si>
  <si>
    <t>Adult Friend Finder</t>
  </si>
  <si>
    <t>Internet dating &amp; hookup site</t>
  </si>
  <si>
    <t>Sexual preferences, names, email addresses, usernames, dates of birth, postal codes</t>
  </si>
  <si>
    <t>http://www.channel4.com/news/adult-friendfinder-dating-hack-internet-dark-web</t>
  </si>
  <si>
    <t>Channel 4</t>
  </si>
  <si>
    <t>US Office of Personnel Management</t>
  </si>
  <si>
    <t>"The intruders... gained access to...employees’ Social Security numbers, job assignments, performance ratings and training information"</t>
  </si>
  <si>
    <t>"small number"</t>
  </si>
  <si>
    <t>http://www.washingtonpost.com/world/national-security/chinese-hackers-breach-federal-governments-personnel-office/2015/06/04/889c0e52-0af7-11e5-95fd-d580f1c5d44e_story.html?tid=hpModule_04941f10-8a79-11e2-98d9-3012c1cd8d1e</t>
  </si>
  <si>
    <t>VTech</t>
  </si>
  <si>
    <t>Toymaker company</t>
  </si>
  <si>
    <t xml:space="preserve">Software used to download games to children's computer tablets was hacked, with personal info and photos stolen. </t>
  </si>
  <si>
    <t>http://www.theguardian.com/technology/2015/dec/02/vtech-hack-us-hong-kong-investigate-children-exposed</t>
  </si>
  <si>
    <t>http://www.troyhunt.com/2015/11/when-children-are-breached-inside.html</t>
  </si>
  <si>
    <t>Premera</t>
  </si>
  <si>
    <t>US healthcare provider</t>
  </si>
  <si>
    <t>Detected 29th Jan 2015. Occured May 2014. "C could include names, date of birth, email address, address, telephone number, Social Security number, member identification numbers, bank account information, and claims information, including clinical information"</t>
  </si>
  <si>
    <t>http://premeraupdate.com/</t>
  </si>
  <si>
    <t>Kromtech</t>
  </si>
  <si>
    <t>MacKeeper software</t>
  </si>
  <si>
    <t xml:space="preserve">A security researcher stumbled on a leak, which exposed usernames, email addresses and passwords of users. He notified Kromtech, who patched it quickly. </t>
  </si>
  <si>
    <t>https://thestack.com/security/2015/12/15/mackeeper-discloses-13-million-mac-users-details-with-poor-hash-protection/</t>
  </si>
  <si>
    <t>https://www.reddit.com/r/apple/comments/3wq9fc/massive_data_breach/</t>
  </si>
  <si>
    <t>The Stack</t>
  </si>
  <si>
    <t>Experian / T-mobile</t>
  </si>
  <si>
    <t>The world's biggest data monitoring firm disclosed a massive breach of customers who applied for service with T-Mobile. Names, addresses, birth dates, Social Security numbers, drivers license numbers and passport numbers.</t>
  </si>
  <si>
    <t>http://www.reuters.com/article/2015/10/02/us-tmobile-dataprotection-idUSKCN0RV5PL20151002</t>
  </si>
  <si>
    <t>US Office of Personnel Management (2nd Breach)</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</si>
  <si>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</si>
  <si>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http://www.bbc.co.uk/news/world-us-canada-33120405</t>
  </si>
  <si>
    <t>http://www.reuters.com/article/2015/07/09/us-cybersecurity-usa-idUSKCN0PJ2M420150709?feedType=RSS&amp;feedName=topNews&amp;utm_source=twitter</t>
  </si>
  <si>
    <t>AshleyMadison.com</t>
  </si>
  <si>
    <t>US ex-marital affairs site</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</si>
  <si>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</si>
  <si>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http://krebsonsecurity.com/2015/07/online-cheating-site-ashleymadison-hacked/</t>
  </si>
  <si>
    <t>Securus Technologies</t>
  </si>
  <si>
    <t>Prison phone service provider</t>
  </si>
  <si>
    <t>Anonymous hacker leaked records of over 70m phone calls, plus links to recordings. Recording/storing attorney-client calls potentially violates constitutional protections.</t>
  </si>
  <si>
    <t>https://theintercept.com/2015/11/11/securus-hack-prison-phone-company-exposes-thousands-of-calls-lawyers-and-clients/</t>
  </si>
  <si>
    <t>The Intercept</t>
  </si>
  <si>
    <t>Uber</t>
  </si>
  <si>
    <t>Occured Sep 2014. Revealed Feb 2015. Names &amp; license plates of 50,000 driver partners.</t>
  </si>
  <si>
    <t>http://blog.uber.com/2-27-15</t>
  </si>
  <si>
    <t>Sanrio</t>
  </si>
  <si>
    <t>Hello Kitty and other franchises</t>
  </si>
  <si>
    <t>Security researcher was able to access a database of 3.3m of Sanrio's Sanriotown.com accounts, with links to other Sanrio Hello Kitty portals.</t>
  </si>
  <si>
    <t>http://www.csoonline.com/article/3017171/security/database-leak-exposes-3-3-million-hello-kitty-fans.html</t>
  </si>
  <si>
    <t>CSO Online</t>
  </si>
  <si>
    <t>Deep Root Analytics</t>
  </si>
  <si>
    <t xml:space="preserve">A database of 198 million US voters has been exposed as a result of incorrect configuration. </t>
  </si>
  <si>
    <t>http://uk.reuters.com/article/us-usa-voters-breach-idUKKBN0UB1E020151229</t>
  </si>
  <si>
    <t>https://www.upguard.com/breaches/the-rnc-files</t>
  </si>
  <si>
    <t>Reuters, UpGuard</t>
  </si>
  <si>
    <t>RootsWeb</t>
  </si>
  <si>
    <t xml:space="preserve">Nov. Ancestry.com's community-driven site RootsWeb was exposed after passwords, email addresses and usernames were leaked from the server. </t>
  </si>
  <si>
    <t>https://threatpost.com/leaky-rootsweb-server-exposes-some-ancestry-com-user-data/129248/</t>
  </si>
  <si>
    <t>Threat Post</t>
  </si>
  <si>
    <t>Privatization Agency of the Republic of Serbia</t>
  </si>
  <si>
    <t xml:space="preserve">A text file with personal data and financial documents were made publically available on their website. </t>
  </si>
  <si>
    <t>519396</t>
  </si>
  <si>
    <t>http://www.shareconference.net/en/defense/personal-data-more-5-million-citizens-serbia-unlawfully-published</t>
  </si>
  <si>
    <t>Share Conference</t>
  </si>
  <si>
    <t>Syrian government</t>
  </si>
  <si>
    <t>Hacking outfit calling itself 'Cyber Justice Team' leaked 10GB of data from the government and private websites. Seems to be just data from old leaks, though.</t>
  </si>
  <si>
    <t>http://news.softpedia.com/news/syrian-government-hacked-43-gb-of-data-spilled-online-by-hacktivists-502765.shtml</t>
  </si>
  <si>
    <t>Minecraft</t>
  </si>
  <si>
    <t>Lifeboat' community</t>
  </si>
  <si>
    <t>Players using the Lifeboat servers have had their email addresses and passwords leaked.</t>
  </si>
  <si>
    <t>http://motherboard.vice.com/read/another-day-another-hack-7-million-emails-and-hashed-passwords-for-minecraft</t>
  </si>
  <si>
    <t>Mossack Fonseca</t>
  </si>
  <si>
    <t xml:space="preserve">Panamanian law firm </t>
  </si>
  <si>
    <t>2.6TB of data on politicians, criminals, professional athletes etc leaked from law firm Mossack Fonseca, including emails, contracts, scanned documents, transcripts...</t>
  </si>
  <si>
    <t>legal</t>
  </si>
  <si>
    <t>http://panamapapers.sueddeutsche.de/articles/56febff0a1bb8d3c3495adf4/</t>
  </si>
  <si>
    <t>PanamaPapers</t>
  </si>
  <si>
    <t>Mail. ru</t>
  </si>
  <si>
    <t>Game-related forums</t>
  </si>
  <si>
    <t xml:space="preserve">Two hackers attacked three game-related forums hosted by Russian company Mail.ru. </t>
  </si>
  <si>
    <t>http://www.zdnet.com/article/over-25-million-accounts-stolen-after-mail-ru-forums-raided-by-hackers/</t>
  </si>
  <si>
    <t>Fling</t>
  </si>
  <si>
    <t>Dating site</t>
  </si>
  <si>
    <t xml:space="preserve">A hacker claims to be selling info on sexual desires &amp; preferences, as well as generic personal info, stolen from the dating site Fling. </t>
  </si>
  <si>
    <t>https://www.europol.europa.eu/iocta/2016/data-breach.html</t>
  </si>
  <si>
    <t>Europol</t>
  </si>
  <si>
    <t>Turkish citizenship database</t>
  </si>
  <si>
    <t>Turkish citizenship database has allegedly been hacked and leaked online.</t>
  </si>
  <si>
    <t>http://www.businessinsider.com/turkish-citizenship-database-allegedly-hacked-and-leaked-2016-4?r=UK&amp;IR=T</t>
  </si>
  <si>
    <t>Philippines’ Commission on Elections</t>
  </si>
  <si>
    <t>COMELEC</t>
  </si>
  <si>
    <t xml:space="preserve">After a message was posted on the COMELEC website by hackers from Anonymous, warning the government not to mess with the elections, the entire database was stolen and posted online. </t>
  </si>
  <si>
    <t>http://blog.trendmicro.com/trendlabs-security-intelligence/55m-registered-voters-risk-philippine-commission-elections-hacked/</t>
  </si>
  <si>
    <t>Trend Micro</t>
  </si>
  <si>
    <t xml:space="preserve">Anthem </t>
  </si>
  <si>
    <t>Second-largest health insurer in the US</t>
  </si>
  <si>
    <t>Feb 2015: Names, dates of birth, member ID/ social security numbers, addresses, phone numbers, email addresses and employment information.</t>
  </si>
  <si>
    <t>http://www.anthemfacts.com/faq</t>
  </si>
  <si>
    <t>Anthem Facts</t>
  </si>
  <si>
    <t>VK</t>
  </si>
  <si>
    <t>Russia's Facebook</t>
  </si>
  <si>
    <t>Over 100m user accounts were hacked and the data put up for sale online. A VK spokesperson has denied that the site was breached, claiming the data for sale is old details no longer in use.</t>
  </si>
  <si>
    <t>100544934</t>
  </si>
  <si>
    <t>http://motherboard.vice.com/read/another-day-another-hack-100-million-accounts-for-vk-russias-facebook</t>
  </si>
  <si>
    <t>Wendy's</t>
  </si>
  <si>
    <t>Restaurant chain</t>
  </si>
  <si>
    <t>Malware has been used in 1025 of Wendy's restaurants to steal credit card data from customers. It's currently unknown how many individuals have been impacted.</t>
  </si>
  <si>
    <t>1025</t>
  </si>
  <si>
    <t>http://abcnews.go.com/Technology/wireStory/wendys-1000-restaurants-affected-hack-40407208</t>
  </si>
  <si>
    <t>ABC News</t>
  </si>
  <si>
    <t>MySpace</t>
  </si>
  <si>
    <t xml:space="preserve">The same hacker who was selling LinkedIn user data now claims to have MySpace user data too, and lots of it. </t>
  </si>
  <si>
    <t>164000000</t>
  </si>
  <si>
    <t>http://motherboard.vice.com/read/427-million-myspace-passwords-emails-data-breach</t>
  </si>
  <si>
    <t>Linux Ubuntu forums</t>
  </si>
  <si>
    <t>2000000</t>
  </si>
  <si>
    <t>http://betanews.com/2016/07/15/ubuntu-linux-forums-hacked/</t>
  </si>
  <si>
    <t>Beta News</t>
  </si>
  <si>
    <t xml:space="preserve">uTorrent </t>
  </si>
  <si>
    <t xml:space="preserve">It's unclear what data has been breached, exactly, but uTorrent has advised passwords are probably compromised. </t>
  </si>
  <si>
    <t>35000</t>
  </si>
  <si>
    <t>https://torrentfreak.com/utorrent-forums-hacked-passwords-compromised-160608/</t>
  </si>
  <si>
    <t>Torrent Freak</t>
  </si>
  <si>
    <t>Banner Health</t>
  </si>
  <si>
    <t>Hackers gained access to payment card data via food outlets at Banner Health locations.</t>
  </si>
  <si>
    <t>3700000</t>
  </si>
  <si>
    <t>https://www.bannerhealth.com/news/2016/08/banner-health-identifies-cyber-attack#</t>
  </si>
  <si>
    <t>Mutuelle Generale de la Police</t>
  </si>
  <si>
    <t>French police health insurance</t>
  </si>
  <si>
    <t>Files uploaded to Google Drive by a 'malicious' employee. Data included home addresses. The leak came two weeks after a French police officer was murdered by ISIS-inspired attack.</t>
  </si>
  <si>
    <t>112000</t>
  </si>
  <si>
    <t>http://www.bbc.co.uk/news/world-europe-36645519</t>
  </si>
  <si>
    <t>World Check</t>
  </si>
  <si>
    <t>Run by Thompson Reuters</t>
  </si>
  <si>
    <t>2014 version of World-Check, a database of suspected terrorists and criminals, leaked online. It's unclear what data the records include.</t>
  </si>
  <si>
    <t>2200000</t>
  </si>
  <si>
    <t>https://thestack.com/security/2016/06/29/2-million-person-terror-database-leaked-online/</t>
  </si>
  <si>
    <t>Uber paid the hackers $100,000 to delete the stolen data. Chief security officer Joe Sullivan has resigned.</t>
  </si>
  <si>
    <t>https://www.bbc.co.uk/news/amp/technology-42075306</t>
  </si>
  <si>
    <t>Red Cross Blood Service</t>
  </si>
  <si>
    <t>Info leaked includes data about 'at risk sexual behaviours'</t>
  </si>
  <si>
    <t>http://www.abc.net.au/news/2016-10-28/red-cross-blood-service-admits-to-data-breach/7974036</t>
  </si>
  <si>
    <t>River City Media</t>
  </si>
  <si>
    <t>Spam operator</t>
  </si>
  <si>
    <t xml:space="preserve">A dodgy backup has allegedly resulted in over a billion leaked email addresses, plus other personal info in some cases, and has exposed RCM's business plans &amp; operations. </t>
  </si>
  <si>
    <t>https://betanews.com/2017/03/06/river-city-media-spam-database-leak/</t>
  </si>
  <si>
    <t>Quest Diagnostics</t>
  </si>
  <si>
    <t>Nov. The stolen data contained names, DOBs, lab results and some telephone numbers.</t>
  </si>
  <si>
    <t>http://newsroom.questdiagnostics.com/2016-12-12-Quest-Diagnostics-Provides-Notice-of-Data-Security-Incident#assets_129</t>
  </si>
  <si>
    <t>Newsroom</t>
  </si>
  <si>
    <t>Three</t>
  </si>
  <si>
    <t>Three mobile company in the UK</t>
  </si>
  <si>
    <t xml:space="preserve">Hackers broke into Three's customer database with the intention of fraudulently ordering handsets to sell on. They stole personal details, but no financial records or passwords were stored on the hacked system. </t>
  </si>
  <si>
    <t>http://www.threemediacentre.co.uk/news/2017/handsetfraud-update.aspx</t>
  </si>
  <si>
    <t>Wonga</t>
  </si>
  <si>
    <t xml:space="preserve">Apr. Customers from the UK and Poland look to have been affected. </t>
  </si>
  <si>
    <t>https://www.theguardian.com/business/2017/apr/09/wonga-data-breach-could-affect-250000-uk-customers?CMP=Share_iOSApp_Other</t>
  </si>
  <si>
    <t>PayAsUGym</t>
  </si>
  <si>
    <t>Dec. Fitness website hacked &amp; email address published online.</t>
  </si>
  <si>
    <t>http://www.bbc.co.uk/news/technology-38350987</t>
  </si>
  <si>
    <t>DaFont</t>
  </si>
  <si>
    <t>Font sharing site</t>
  </si>
  <si>
    <t>May. Apparently the hacker found out others were selling the site's database, so he decided to get in on the action himself.</t>
  </si>
  <si>
    <t>http://www.zdnet.com/article/font-sharing-site-dafont-hacked-thousands-of-accounts-stolen/</t>
  </si>
  <si>
    <t>Brazzers</t>
  </si>
  <si>
    <t>Porn site</t>
  </si>
  <si>
    <t>Sept. 'The data contains 790,724 unique email addresses, and also includes usernames and plaintext passwords. (The set has 928,072 entries in all, but many are duplicates.'</t>
  </si>
  <si>
    <t>http://motherboard.vice.com/read/nearly-800000-brazzers-porn-site-accounts-exposed-in-forum-hack</t>
  </si>
  <si>
    <t>Snapchat</t>
  </si>
  <si>
    <t>Apr. Indian hackers apparently leaked data they stole last year in response to Snapchat CEO allegedly stating they had no plans to expand to 'poor countries' like India. Snapchat have yet to confirm any leak.</t>
  </si>
  <si>
    <t>http://www.bgr.in/news/indian-hacker-group-leaks-data-of-1-7-million-snapchat-users-after-ceos-poor-country-comments-report/</t>
  </si>
  <si>
    <t>BGR</t>
  </si>
  <si>
    <t>Bell</t>
  </si>
  <si>
    <t xml:space="preserve">Somebody claiming to be behind the attack has threatened Bell with more leaks if they don't cooporate. </t>
  </si>
  <si>
    <t>http://www.cbc.ca/beta/news/technology/bell-data-breach-customer-names-phone-numbers-emails-leak-1.4116608</t>
  </si>
  <si>
    <t>CBC</t>
  </si>
  <si>
    <t>Cellebrite</t>
  </si>
  <si>
    <t xml:space="preserve">Cellebrite's main product is a device that rips data from mobile phones. 900GB of data was stolen from Cellebrite. The hackers got hacked. The number of records taken is unknown. 
</t>
  </si>
  <si>
    <t>http://motherboard.vice.com/read/hacker-steals-900-gb-of-cellebrite-data</t>
  </si>
  <si>
    <t>Clinton campaign</t>
  </si>
  <si>
    <t>https://techcrunch.com/2016/07/29/clinton-campaign-reportedly-breached-by-hackers/</t>
  </si>
  <si>
    <t>ClixSense</t>
  </si>
  <si>
    <t>Sept. The information stolen contains usernames, passwords, home addresses, payment histories, and other banking details.</t>
  </si>
  <si>
    <t>http://www.digitaltrends.com/computing/clixsense-hacked/</t>
  </si>
  <si>
    <t>Digital trends</t>
  </si>
  <si>
    <t>Lynda.com</t>
  </si>
  <si>
    <t>owned by LinkedIn</t>
  </si>
  <si>
    <t>Hackers breached a database that held records of contact info and courses viewed. No official statement yet on how many records were actually stolen, and no evidence yet of them having been published anywhere.</t>
  </si>
  <si>
    <t>https://www.neowin.net/news/microsoft-owned-linkedin-is-sending-emails-to-users-about-a-lyndacom-data-breach</t>
  </si>
  <si>
    <t>Neowin</t>
  </si>
  <si>
    <t>Interpark</t>
  </si>
  <si>
    <t xml:space="preserve">July. South Korean police are blaming North Korea for stealing data in an attempt to obtain foreign currency. </t>
  </si>
  <si>
    <t>http://www.nytimes.com/2016/07/29/world/asia/north-korea-hacking-interpark.html</t>
  </si>
  <si>
    <t>NY times</t>
  </si>
  <si>
    <t>Zomato</t>
  </si>
  <si>
    <t>Restaurants &amp; events</t>
  </si>
  <si>
    <t xml:space="preserve">The hacker is selling the stolen dataset for around $1000. </t>
  </si>
  <si>
    <t>https://www.hackread.com/zomato-hacked-17-million-accounts-sold-on-dark-web/</t>
  </si>
  <si>
    <t>HackRead</t>
  </si>
  <si>
    <t xml:space="preserve">User accounts have been hacked using forged cookies to log in without a password over a 2 year period. </t>
  </si>
  <si>
    <t>https://www.cnet.com/news/yahoo-says-forged-cookie-attack-accessed-about-32m-accounts/</t>
  </si>
  <si>
    <t>Weebly</t>
  </si>
  <si>
    <t xml:space="preserve">Feb. Usernames, passwords and IP addresses stolen, although passwords secured with bcrypt. </t>
  </si>
  <si>
    <t>https://techcrunch.com/2016/10/20/weebly-hacked-43-million-credentials-stolen/</t>
  </si>
  <si>
    <t>Dailymotion</t>
  </si>
  <si>
    <t>video sharing site</t>
  </si>
  <si>
    <t>85.2m email addresses extracted, but only 18.3m had associated passwords.</t>
  </si>
  <si>
    <t>http://www.zdnet.com/article/dailymotion-hack-exposes-millions-of-accounts/</t>
  </si>
  <si>
    <t>ZDNet</t>
  </si>
  <si>
    <t>Friend Finder Network</t>
  </si>
  <si>
    <t>Parent company of Adult Friend Finder , Cams.com and Penthouse.com</t>
  </si>
  <si>
    <t>Usernames, email addresses, passwords for sites including Adult Friend Finder and Penthouse.com. Passwords encrypted, but LeakedSource claims to be able to crack 99% of them.</t>
  </si>
  <si>
    <t>http://www.zdnet.com/article/adultfriendfinder-network-hack-exposes-secrets-of-412-million-users/</t>
  </si>
  <si>
    <t>https://www.leakedsource.com/blog/friendfinder</t>
  </si>
  <si>
    <t>ZDNet / LeakedSource</t>
  </si>
  <si>
    <t xml:space="preserve">Telegram </t>
  </si>
  <si>
    <t>Instant messaging service</t>
  </si>
  <si>
    <t xml:space="preserve">Despite Telegram's claims of super security, they've been hacked by a group called Rocket Kitten. </t>
  </si>
  <si>
    <t>15000000</t>
  </si>
  <si>
    <t>http://venturebeat.com/2016/08/02/hackers-break-into-telegram-revealing-15-million-users-phone-numbers/</t>
  </si>
  <si>
    <t>Venture Beat</t>
  </si>
  <si>
    <t>Hong Kong Registration &amp; Electoral Office</t>
  </si>
  <si>
    <t>"the personal information of the city’s 3.7 million voters was possibly compromised after the Registration and Electoral Office reported two laptop computers went missing at its backup venue for the chief executive election."</t>
  </si>
  <si>
    <t>http://www.scmp.com/news/hong-kong/politics/article/2082566/laptops-containing-37-million-hong-kong-voters-data-stolen</t>
  </si>
  <si>
    <t>SCMP</t>
  </si>
  <si>
    <t>MyHeritage</t>
  </si>
  <si>
    <t xml:space="preserve">Oct. Email addresses and encrypted passwords were stolen. As yet there is no evidence that the hackers have used the data. </t>
  </si>
  <si>
    <t>https://www.bloomberg.com/news/articles/2018-06-05/hack-of-dna-website-exposes-data-from-92-million-user-accounts</t>
  </si>
  <si>
    <t>Bloomberg</t>
  </si>
  <si>
    <t>Dixons Carphone</t>
  </si>
  <si>
    <t xml:space="preserve">In June 2018, Dixons Carphone revealed personal info for 10 million customers was stolen in 2017. </t>
  </si>
  <si>
    <t>https://www.dixonscarphone.com/message</t>
  </si>
  <si>
    <t>Aadhaar</t>
  </si>
  <si>
    <t xml:space="preserve">Nov. The personal information of more than a billion Indians stored in the world’s largest biometric database can be bought online for less than £6, according to an investigation by an Indian newspaper. The reporter who broke the story has been named in a criminal complaint filed by government agency responsible for the data. </t>
  </si>
  <si>
    <t>https://www.theguardian.com/world/2018/jan/04/india-national-id-database-data-leak-bought-online-aadhaar</t>
  </si>
  <si>
    <t>CEX</t>
  </si>
  <si>
    <t xml:space="preserve">A misconfigured spambot leaked full contact info &amp; financial details, although the newest financial data dates to 2009. </t>
  </si>
  <si>
    <t>https://www.theguardian.com/technology/2017/aug/30/spambot-leaks-700m-email-addresses-huge-data-breach-passwords</t>
  </si>
  <si>
    <t>Instagram</t>
  </si>
  <si>
    <t>A bug exposed user's contact information. Instagram initially said it affected only verified accounts, but has now admitted non-verified users were also affected. Instagram hasn't confirmed numbers, but hackers say they have info from 6m accounts.</t>
  </si>
  <si>
    <t>https://www.theverge.com/2017/9/1/16244304/instagram-hack-api-bug-doxagram-selena-gomez</t>
  </si>
  <si>
    <t>The Verge</t>
  </si>
  <si>
    <t>Equifax</t>
  </si>
  <si>
    <t>If you have a credit report, there’s a good chance that you’re one of the 143 million American consumers whose sensitive personal information was exposed in a data breach at Equifax, one of the nation’s three major credit reporting agencies.</t>
  </si>
  <si>
    <t>https://www.consumer.ftc.gov/blog/2017/09/equifax-data-breach-what-do</t>
  </si>
  <si>
    <t>UK Gov</t>
  </si>
  <si>
    <t>Nival</t>
  </si>
  <si>
    <t>Videogame maker</t>
  </si>
  <si>
    <t xml:space="preserve">A teen hacker has randomly hacked several Russian websites. In a statement, he claims the hack was revenge for the MH17 crash. The companies affected have not commented, however Troy Hunt, a security researcher, has confirmed its legit. Nival and KM.ru were both hacked. </t>
  </si>
  <si>
    <t>https://motherboard.vice.com/en_us/article/pgkp57/a-teen-hacker-is-targeting-russian-sites-as-revenge-for-the-mh17-crash</t>
  </si>
  <si>
    <t xml:space="preserve">KM.ru </t>
  </si>
  <si>
    <t>News site and email provider</t>
  </si>
  <si>
    <t>Waterly</t>
  </si>
  <si>
    <t>App for paying water bills</t>
  </si>
  <si>
    <t xml:space="preserve">Jan 2017. Israel-based app contained a vulnerability in the sign-in process that could potentially expose user account details. The problem was fixed within 2 weeks of being identifiied. </t>
  </si>
  <si>
    <t>https://www.databreaches.net/waterly-app-potentially-exposed-up-to-1-million-israelis-details-researcher/</t>
  </si>
  <si>
    <t>Swedish Transport Agency</t>
  </si>
  <si>
    <t>Information about all vehicles in the country (including military and police), made available to IT workers who hadn't been through usual security checks. The question of whether or not Sweden's national security was harmed is censored in the Säpo (Sweden's security police) report.</t>
  </si>
  <si>
    <t>https://www.thelocal.se/20170717/swedish-authority-handed-over-keys-to-the-kingdom-in-it-security-slip-up</t>
  </si>
  <si>
    <t>The Local</t>
  </si>
  <si>
    <t>Spambot</t>
  </si>
  <si>
    <t>A misconfigured spambot has leaked over 7m records, although many of them are likely to be fake or repeated accounts.</t>
  </si>
  <si>
    <t>SVR Tracking</t>
  </si>
  <si>
    <t>Vehicle tracking</t>
  </si>
  <si>
    <t>The leaked passwords were stored using SHA-1, a weak 20yr old hash program.</t>
  </si>
  <si>
    <t>https://thehackernews.com/2017/09/hacker-track-car.html</t>
  </si>
  <si>
    <t>The Hacker News</t>
  </si>
  <si>
    <t>Viacom</t>
  </si>
  <si>
    <t>A misconfigured Amazon Web Server S3 cloud storage bucket was left wide open and public facing.</t>
  </si>
  <si>
    <t>https://thehackernews.com/2017/09/viacom-amazon-server.html</t>
  </si>
  <si>
    <t>TIO Networks</t>
  </si>
  <si>
    <t>Owned by Paypal</t>
  </si>
  <si>
    <t xml:space="preserve">The company has not revealed what type of information was stolen. </t>
  </si>
  <si>
    <t>https://www.bleepingcomputer.com/news/security/paypal-says-1-6-million-customer-details-stolen-in-breach-at-canadian-subsidiary/</t>
  </si>
  <si>
    <t>Bleeping Computer</t>
  </si>
  <si>
    <t>Al.type</t>
  </si>
  <si>
    <t xml:space="preserve">Dec. The app's developer failed to secure the database server. </t>
  </si>
  <si>
    <t>http://www.zdnet.com/article/popular-virtual-keyboard-leaks-31-million-user-data/</t>
  </si>
  <si>
    <t>Malaysian telcos &amp; MVNOs</t>
  </si>
  <si>
    <t>Oct. Data from numerous Malaysian telco &amp; MVNO providers, including Celcom, Digi, Umobile, Maxis, Friendi, Merchantrade Asia, Tunetalk, Redtone, XOX, Altel, PLDT &amp; EnablingAsia has been leaked.</t>
  </si>
  <si>
    <t>https://www.lowyat.net/2017/146339/46-2-million-mobile-phone-numbers-leaked-from-2014-data-breach/</t>
  </si>
  <si>
    <t>LowYat</t>
  </si>
  <si>
    <t>Malaysian medical practitioners</t>
  </si>
  <si>
    <t>Oct. Databases belonging to the Malaysian Medical Council (MMC), the Malaysian Medical Association (MMA), and the Malaysian Dental Association (MDA) have been leaked.</t>
  </si>
  <si>
    <t>MBM Company</t>
  </si>
  <si>
    <t>Limogés Jewellery</t>
  </si>
  <si>
    <t xml:space="preserve">Mar. Negligent storage of a customer database exposed full postal addresses, email addresses, IP addresses and plain-text passwords. </t>
  </si>
  <si>
    <t>https://thenextweb.com/security/2018/03/14/jewelry-site-accidentally-leaks-personal-details-plaintext-passwords-1-3m-users/</t>
  </si>
  <si>
    <t>NextWeb</t>
  </si>
  <si>
    <t>Orbitz</t>
  </si>
  <si>
    <t xml:space="preserve">Mar. An old version of the Orbitz website was hacked, exposing personal details and payment card info. Orbitz is now owned by Expedia. </t>
  </si>
  <si>
    <t>https://www.usnews.com/news/business/articles/2018-03-20/orbitz-legacy-travel-booking-platform-likely-hacked</t>
  </si>
  <si>
    <t>US News</t>
  </si>
  <si>
    <t>India's national government ID database</t>
  </si>
  <si>
    <t xml:space="preserve">Mar. A security researcher discovered a system vulnerability which means that anybody could download private info on all Aadhaar users. The govt. department that deals with the database has denied the breach. </t>
  </si>
  <si>
    <t>http://www.zdnet.com/article/another-data-leak-hits-india-aadhaar-biometric-database/</t>
  </si>
  <si>
    <t>Saks and Lord &amp; Taylor</t>
  </si>
  <si>
    <t>Both owned by Hudson's Bay Company</t>
  </si>
  <si>
    <t xml:space="preserve">Apr. A known ring of cybercriminals implanted software into store cash registers, siphoning off payment card details. The company has not divulged how many accounts have been affected, but the research firm that identified the breach believe 5million records may have been stolen. </t>
  </si>
  <si>
    <t>https://www.nytimes.com/2018/04/01/technology/saks-lord-taylor-credit-cards.html</t>
  </si>
  <si>
    <t>NYTimes</t>
  </si>
  <si>
    <t>Panerabread</t>
  </si>
  <si>
    <t xml:space="preserve">Customer records were available via the site for at least 8 months. Panerabread were alerted to the leak in Aug 2017, but didn't pull the site until Apr 2018. Panerabread claims 10k records were leaked, but security researchers put the figure at over 37 million. </t>
  </si>
  <si>
    <t>https://krebsonsecurity.com/2018/04/panerabread-com-leaks-millions-of-customer-records/</t>
  </si>
  <si>
    <t>https://medium.com/@djhoulihan/no-panera-bread-doesnt-take-security-seriously-bf078027f815</t>
  </si>
  <si>
    <t>Krebsonsecurity, Medium</t>
  </si>
  <si>
    <t>MyFitnessPal</t>
  </si>
  <si>
    <t>UnderArmour</t>
  </si>
  <si>
    <t xml:space="preserve">Feb. Usernames, email addresses, and hashed user passwords were stolen. </t>
  </si>
  <si>
    <t>https://www.theguardian.com/technology/2018/mar/30/hackers-steal-data-150m-myfitnesspal-app-users-under-armour</t>
  </si>
  <si>
    <t xml:space="preserve">May. A glitch caused some passwords to be stored in readable text, visible on the internal computer system. </t>
  </si>
  <si>
    <t>https://www.reuters.com/article/us-twitter-passwords/twitter-urges-all-users-to-change-passwords-after-glitch-idUSKBN1I42JG</t>
  </si>
  <si>
    <t>ViewFines</t>
  </si>
  <si>
    <t>South African traffic fines database</t>
  </si>
  <si>
    <t>May. Data published included names, ID numbers, cell numbers, email addresses and plain text passwords.</t>
  </si>
  <si>
    <t>https://www.iafrikan.com/2018/05/23/just-under-1-million-personal-records-of-south-africans-leaked-online/</t>
  </si>
  <si>
    <t>iAfrikan</t>
  </si>
  <si>
    <t>Firebase</t>
  </si>
  <si>
    <t>A service from Google</t>
  </si>
  <si>
    <t>Jun. Thousands of iOS and Android mobile applications are exposing over 113 GBs of data via over 2,271 misconfigured Firebase databases.</t>
  </si>
  <si>
    <t>https://www.bleepingcomputer.com/news/security/thousands-of-apps-leak-sensitive-data-via-misconfigured-firebase-backends/</t>
  </si>
  <si>
    <t>Ticketmaster</t>
  </si>
  <si>
    <t xml:space="preserve">Jun. Malicious software on third-party customer support product Inbenta Technologies caused the hack, and was likely to have affected UK customers who bought tickets between Feb and June 2018. </t>
  </si>
  <si>
    <t>https://www.bbc.co.uk/news/technology-44628874</t>
  </si>
  <si>
    <t>Nametests</t>
  </si>
  <si>
    <t>Facebook quiz app owned by Social Sweethearts</t>
  </si>
  <si>
    <t>Jun. A security failure in a popular quiz app on Facebook left millions of people’s data exposed for almost two years. The data exposed included pictures, status updates, friends lists etc.</t>
  </si>
  <si>
    <t>https://medium.com/@intideceukelaire/this-popular-facebook-app-publicly-exposed-your-data-for-years-12483418eff8</t>
  </si>
  <si>
    <t>Careem</t>
  </si>
  <si>
    <t>Dubai-born ride hailing service</t>
  </si>
  <si>
    <t xml:space="preserve">Apr. Careem's official blog stated there was no evidence of payment info having been stolen, but it did admit that names, email address, phone numbers, and trip data were hacked. </t>
  </si>
  <si>
    <t>https://www.khaleejtimes.com/nation/dubai//dubais-careem-admits-to-data-breach-of-14-million-users</t>
  </si>
  <si>
    <t>Khaleej Times</t>
  </si>
  <si>
    <t>Texas voter records</t>
  </si>
  <si>
    <t xml:space="preserve">Aug. A single file containing 14.8 million records was left on an unsecured server without a password. Data exposed included name, address, gender, and voting history. </t>
  </si>
  <si>
    <t>https://techcrunch.com/2018/08/23/millions-of-texas-voter-records-exposed-online/</t>
  </si>
  <si>
    <t>TechCrunch</t>
  </si>
  <si>
    <t>T-Mobile</t>
  </si>
  <si>
    <t xml:space="preserve">T-Mobile initially said that personal data was stolen, but no passwords or financial info. They later admitted that encrypted passwords had been stolen. </t>
  </si>
  <si>
    <t>https://motherboard.vice.com/en_us/article/a3qpk5/t-mobile-hack-data-breach-api-customer-data</t>
  </si>
  <si>
    <t xml:space="preserve">Aug. Personal and financial details of customers making bookings between Aug 21st and Sep 5th were compromised. </t>
  </si>
  <si>
    <t>https://www.theguardian.com/business/2018/sep/06/british-airways-customer-data-stolen-from-its-website</t>
  </si>
  <si>
    <t>Newegg</t>
  </si>
  <si>
    <t>Sep. Hackers injected 15 lines of card skimming code on the online retailer's payments page which remained for more than a month between August 14 and September 18. The company touts more than 45 million monthly unique visitors, but it's not known precisely how many customers completed transactions during the period.</t>
  </si>
  <si>
    <t>https://yro.slashdot.org/story/18/09/19/1417242/hackers-stole-customer-credit-cards-in-newegg-data-breach?utm_source=rss1.0mainlinkanon&amp;utm_medium=feed</t>
  </si>
  <si>
    <t>Grindr</t>
  </si>
  <si>
    <t xml:space="preserve">Mar. A third-party tool that allows users to see who blocked them on Grindr was able to access non-public personal info, including exact locations of users who had opted out of location sharing. </t>
  </si>
  <si>
    <t>https://www.nbcnews.com/feature/nbc-out/security-flaws-gay-dating-app-grindr-expose-users-location-data-n858446</t>
  </si>
  <si>
    <t>NBC News</t>
  </si>
  <si>
    <t>Health South East</t>
  </si>
  <si>
    <t>Health authority responsible for 10 Norwegian counties.</t>
  </si>
  <si>
    <t xml:space="preserve">Jan. Health data was stolen from more than half of Norway's population. </t>
  </si>
  <si>
    <t>https://www.itgovernance.eu/blog/en/breach-at-norways-largest-healthcare-authority-was-a-disaster-waiting-to-happen</t>
  </si>
  <si>
    <t>It Governance</t>
  </si>
  <si>
    <t>TicketFly</t>
  </si>
  <si>
    <t xml:space="preserve">May. Names, addresses, email addresses and phone numbers were stolen. </t>
  </si>
  <si>
    <t>https://support.ticketfly.com/s/article/41507</t>
  </si>
  <si>
    <t>LocalBlox</t>
  </si>
  <si>
    <t>datasearch service</t>
  </si>
  <si>
    <t xml:space="preserve">May. A cloud storage repository was left publically accessible. Data included names, addresses, DOBs, social media info etc. </t>
  </si>
  <si>
    <t>https://www.upguard.com/breaches/s3-localblox</t>
  </si>
  <si>
    <t>UpGuard</t>
  </si>
  <si>
    <t xml:space="preserve">Apr. Malicious third-party scrapers collected profile information from most Facebook users. </t>
  </si>
  <si>
    <t>https://thehackernews.com/2018/04/facebook-data-privacy.html</t>
  </si>
  <si>
    <t>undisclosed</t>
  </si>
  <si>
    <t>Hacker collective 'Anonymous' hacked an anonymous whistleblowing website run by the South Africa Police Service (SAPS), revealing the identities of thousands of its users. The hack was in response to the massacre of 34 protesting miners at Marikana in August 2012.</t>
  </si>
  <si>
    <t>"unknown"</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</si>
  <si>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</si>
  <si>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</si>
  <si>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</si>
  <si>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 xml:space="preserve">http://www.nytimes.com/2014/08/06/technology/russian-gang-said-to-amass-more-than-a-billion-stolen-internet-credentials.html?_r=0 </t>
  </si>
  <si>
    <t>100 terrabytes</t>
  </si>
  <si>
    <t>Community Health Services</t>
  </si>
  <si>
    <t>Gmail</t>
  </si>
  <si>
    <t>"tens of thousands"</t>
  </si>
  <si>
    <t>LastPass</t>
  </si>
  <si>
    <t>Password manager</t>
  </si>
  <si>
    <t>Email addresses and password compromised.</t>
  </si>
  <si>
    <t>7 million</t>
  </si>
  <si>
    <t>http://www.forbes.com/sites/katevinton/2015/06/15/password-manager-lastpass-hacked-exposing-encrypted-master-passwords/#71522f3f5a66</t>
  </si>
  <si>
    <t>70 million</t>
  </si>
  <si>
    <t>banking</t>
  </si>
  <si>
    <t>13 million</t>
  </si>
  <si>
    <t>leak</t>
  </si>
  <si>
    <t>Software used to download games to children's computer tablets was hacked, with personal info and photos stolen. Of the 11.6m stolen records, 6.4m were those of children.</t>
  </si>
  <si>
    <t>11.6 million</t>
  </si>
  <si>
    <t>3.3 million</t>
  </si>
  <si>
    <t>configuration error</t>
  </si>
  <si>
    <t>US Voter Database</t>
  </si>
  <si>
    <t xml:space="preserve">A database of 191 million US voters has been exposed as a result of incorrect configuration. The owner of the database is yet to be identified. The feds are on it. </t>
  </si>
  <si>
    <t>191 million</t>
  </si>
  <si>
    <t>Time Warner Cable</t>
  </si>
  <si>
    <t xml:space="preserve">The FBI notfied Time Warner Cable about the breach. As yet they don't know how it happened, but suspect malware or third party breaches. </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</si>
  <si>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</si>
  <si>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</si>
  <si>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</si>
  <si>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</si>
  <si>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http://www.latimes.com/business/hiltzik/la-fi-mh-anthem-is-warning-consumers-20150306-column.html</t>
  </si>
  <si>
    <t>Premera Blue Cross</t>
  </si>
  <si>
    <t xml:space="preserve">Medical and financial data exposed. </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</si>
  <si>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</si>
  <si>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</si>
  <si>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</si>
  <si>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</si>
  <si>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</si>
  <si>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</si>
  <si>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</si>
  <si>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</si>
  <si>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http://blog.code.org/post/140938173013/some-volunteer-email-addresses-compromised</t>
  </si>
  <si>
    <t>Verizon</t>
  </si>
  <si>
    <t>Security services</t>
  </si>
  <si>
    <t xml:space="preserve">Customer database and information about company's security flaws stolen and put up for sale. </t>
  </si>
  <si>
    <t>http://arstechnica.com/security/2016/03/after-verizon-breach-1-5-million-customer-records-put-up-for-sale/</t>
  </si>
  <si>
    <t>law firm</t>
  </si>
  <si>
    <t>National Childbirth Trust</t>
  </si>
  <si>
    <t>Charity</t>
  </si>
  <si>
    <t xml:space="preserve">London-based charity hacked for user information. </t>
  </si>
  <si>
    <t>https://thestack.com/security/2016/04/08/childbirth-charity-hack-leaks-15000-expectant-parents-data/</t>
  </si>
  <si>
    <t>PF Changs</t>
  </si>
  <si>
    <t>https://krebsonsecurity.com/2014/06/banks-credit-card-breach-at-p-f-changs/</t>
  </si>
  <si>
    <t>Columna3</t>
  </si>
  <si>
    <t>UNUSED2</t>
  </si>
  <si>
    <t>Method</t>
  </si>
  <si>
    <t>Sensitivity</t>
  </si>
  <si>
    <t>records</t>
  </si>
  <si>
    <t>Records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</si>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</sst>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0"/>
      <color rgb="FF000000"/>
      <name val="Arial"/>
    </font>
    <font>
      <b/>
      <sz val="9"/>
      <color rgb="FFB7B7B7"/>
      <name val="Arial"/>
    </font>
    <font>
      <sz val="9"/>
      <color rgb="FFB7B7B7"/>
      <name val="Arial"/>
    </font>
    <font>
      <b/>
      <sz val="9"/>
      <color rgb="FF000000"/>
      <name val="Arial"/>
    </font>
    <font>
      <b/>
      <sz val="9"/>
      <color rgb="FF000000"/>
      <name val="Helvetica neue"/>
    </font>
    <font>
      <sz val="9"/>
      <color rgb="FF000000"/>
      <name val="Arial"/>
    </font>
    <font>
      <u/>
      <sz val="9"/>
      <color rgb="FF0000FF"/>
      <name val="Arial"/>
    </font>
    <font>
      <u/>
      <sz val="9"/>
      <color rgb="FF0000FF"/>
      <name val="Arial"/>
    </font>
    <font>
      <sz val="10"/>
      <color rgb="FF000000"/>
      <name val="Arial"/>
    </font>
    <font>
      <b/>
      <u/>
      <sz val="9"/>
      <color rgb="FF0000FF"/>
      <name val="Arial"/>
    </font>
    <font>
      <u/>
      <sz val="9"/>
      <color rgb="FF0000FF"/>
      <name val="Arial"/>
    </font>
    <font>
      <u/>
      <sz val="9"/>
      <color rgb="FF0000FF"/>
      <name val="Arial"/>
    </font>
    <font>
      <sz val="9"/>
      <color rgb="FF666666"/>
      <name val="Arial"/>
    </font>
    <font>
      <b/>
      <sz val="9"/>
      <color rgb="FF666666"/>
      <name val="Arial"/>
    </font>
    <font>
      <b/>
      <sz val="9"/>
      <color rgb="FF6AA84F"/>
      <name val="Arial"/>
    </font>
    <font>
      <b/>
      <u/>
      <sz val="9"/>
      <color rgb="FF0000FF"/>
      <name val="Arial"/>
    </font>
    <font>
      <u/>
      <sz val="9"/>
      <color rgb="FF0000FF"/>
      <name val="Arial"/>
    </font>
    <font>
      <b/>
      <u/>
      <sz val="9"/>
      <color rgb="FF0000FF"/>
      <name val="Arial"/>
    </font>
    <font>
      <u/>
      <sz val="9"/>
      <color rgb="FF0000FF"/>
      <name val="Arial"/>
    </font>
    <font>
      <b/>
      <sz val="9"/>
      <name val="Arial"/>
    </font>
    <font>
      <sz val="9"/>
      <name val="Arial"/>
    </font>
    <font>
      <sz val="10"/>
      <name val="Arial"/>
    </font>
    <font>
      <b/>
      <sz val="9"/>
      <color rgb="FF000000"/>
      <name val="Arial"/>
    </font>
    <font>
      <sz val="9"/>
      <color rgb="FF000000"/>
      <name val="Arial"/>
    </font>
    <font>
      <sz val="9"/>
      <name val="Arial"/>
    </font>
    <font>
      <u/>
      <sz val="9"/>
      <color rgb="FF1155CC"/>
      <name val="Arial"/>
    </font>
    <font>
      <sz val="10"/>
      <color rgb="FF666666"/>
      <name val="Arial"/>
    </font>
    <font>
      <b/>
      <sz val="9"/>
      <name val="Arial"/>
    </font>
    <font>
      <u/>
      <sz val="10"/>
      <color rgb="FF1155CC"/>
      <name val="Arial"/>
    </font>
    <font>
      <b/>
      <u/>
      <sz val="9"/>
      <color rgb="FF0000FF"/>
      <name val="Arial"/>
    </font>
    <font>
      <u/>
      <sz val="9"/>
      <color rgb="FF1155CC"/>
      <name val="Arial"/>
    </font>
    <font>
      <b/>
      <u/>
      <sz val="9"/>
      <color rgb="FF1155CC"/>
      <name val="Arial"/>
    </font>
    <font>
      <u/>
      <sz val="9"/>
      <color rgb="FF1155CC"/>
      <name val="Arial"/>
    </font>
    <font>
      <u/>
      <sz val="9"/>
      <color rgb="FF1155CC"/>
      <name val="Arial"/>
    </font>
    <font>
      <u/>
      <sz val="9"/>
      <color rgb="FF000000"/>
      <name val="Arial"/>
    </font>
    <font>
      <b/>
      <u/>
      <sz val="9"/>
      <color rgb="FF1155CC"/>
      <name val="Arial"/>
    </font>
    <font>
      <sz val="9"/>
      <color rgb="FF222222"/>
      <name val="Arial"/>
    </font>
    <font>
      <u/>
      <sz val="9"/>
      <color rgb="FF000000"/>
      <name val="Arial"/>
    </font>
    <font>
      <b/>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666666"/>
        <bgColor rgb="FF666666"/>
      </patternFill>
    </fill>
    <fill>
      <patternFill patternType="solid">
        <fgColor rgb="FFB7B7B7"/>
        <bgColor rgb="FFB7B7B7"/>
      </patternFill>
    </fill>
  </fills>
  <borders count="4">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132">
    <xf numFmtId="0" fontId="0"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3" fontId="2" fillId="0" borderId="0" xfId="0" applyNumberFormat="1" applyFont="1" applyAlignment="1">
      <alignment wrapText="1"/>
    </xf>
    <xf numFmtId="0" fontId="2" fillId="0" borderId="0" xfId="0" applyFont="1" applyAlignment="1">
      <alignment wrapText="1"/>
    </xf>
    <xf numFmtId="0" fontId="2" fillId="0" borderId="0" xfId="0" applyFont="1" applyAlignment="1"/>
    <xf numFmtId="0" fontId="3" fillId="0" borderId="0" xfId="0" applyFont="1" applyAlignment="1">
      <alignment vertical="top" wrapText="1"/>
    </xf>
    <xf numFmtId="0" fontId="3" fillId="0" borderId="0" xfId="0" applyFont="1" applyAlignment="1">
      <alignment horizontal="center" vertical="top" wrapText="1"/>
    </xf>
    <xf numFmtId="0" fontId="4" fillId="2" borderId="0" xfId="0" applyFont="1" applyFill="1" applyAlignment="1">
      <alignment horizontal="center" vertical="top" wrapText="1"/>
    </xf>
    <xf numFmtId="0" fontId="3" fillId="0" borderId="0" xfId="0" applyFont="1" applyAlignment="1">
      <alignment horizontal="left" vertical="top" wrapText="1"/>
    </xf>
    <xf numFmtId="3" fontId="4" fillId="2" borderId="0" xfId="0" applyNumberFormat="1" applyFont="1" applyFill="1" applyAlignment="1">
      <alignment horizontal="left" vertical="top" wrapText="1"/>
    </xf>
    <xf numFmtId="3" fontId="3" fillId="0" borderId="0" xfId="0" applyNumberFormat="1" applyFont="1" applyAlignment="1">
      <alignment vertical="top" wrapText="1"/>
    </xf>
    <xf numFmtId="0" fontId="3" fillId="3" borderId="0" xfId="0" applyFont="1" applyFill="1" applyAlignment="1">
      <alignment vertical="top" wrapText="1"/>
    </xf>
    <xf numFmtId="0" fontId="3" fillId="0" borderId="0" xfId="0" applyFont="1" applyAlignment="1">
      <alignment vertical="top"/>
    </xf>
    <xf numFmtId="0" fontId="3" fillId="0" borderId="0" xfId="0" applyFont="1" applyAlignment="1">
      <alignment horizontal="right" vertical="top" wrapText="1"/>
    </xf>
    <xf numFmtId="0" fontId="3" fillId="4" borderId="0" xfId="0" applyFont="1" applyFill="1" applyAlignment="1">
      <alignment vertical="top" wrapText="1"/>
    </xf>
    <xf numFmtId="0" fontId="5" fillId="0" borderId="0" xfId="0" applyFont="1" applyAlignment="1">
      <alignment vertical="top" wrapText="1"/>
    </xf>
    <xf numFmtId="0" fontId="3" fillId="0" borderId="0" xfId="0" applyFont="1" applyAlignment="1">
      <alignment horizontal="right" vertical="top" wrapText="1"/>
    </xf>
    <xf numFmtId="0" fontId="5" fillId="0" borderId="0" xfId="0" applyFont="1" applyAlignment="1">
      <alignment wrapText="1"/>
    </xf>
    <xf numFmtId="0" fontId="5" fillId="0" borderId="0" xfId="0" applyFont="1" applyAlignment="1">
      <alignment vertical="top" wrapText="1"/>
    </xf>
    <xf numFmtId="0" fontId="5" fillId="0" borderId="0" xfId="0" applyFont="1" applyAlignment="1">
      <alignment horizontal="center" vertical="top" wrapText="1"/>
    </xf>
    <xf numFmtId="0" fontId="5" fillId="0" borderId="0" xfId="0" applyFont="1" applyAlignment="1">
      <alignment horizontal="left" vertical="top" wrapText="1"/>
    </xf>
    <xf numFmtId="3" fontId="5" fillId="0" borderId="0" xfId="0" applyNumberFormat="1" applyFont="1" applyAlignment="1">
      <alignment horizontal="right" vertical="top" wrapText="1"/>
    </xf>
    <xf numFmtId="3" fontId="5" fillId="0" borderId="0" xfId="0" applyNumberFormat="1" applyFont="1" applyAlignment="1">
      <alignment vertical="top" wrapText="1"/>
    </xf>
    <xf numFmtId="0" fontId="5" fillId="3" borderId="0" xfId="0" applyFont="1" applyFill="1" applyAlignment="1">
      <alignment vertical="top" wrapText="1"/>
    </xf>
    <xf numFmtId="0" fontId="5" fillId="0" borderId="0" xfId="0" applyFont="1" applyAlignment="1">
      <alignment vertical="top"/>
    </xf>
    <xf numFmtId="0" fontId="5" fillId="2" borderId="0" xfId="0" applyFont="1" applyFill="1" applyAlignment="1">
      <alignment vertical="top" wrapText="1"/>
    </xf>
    <xf numFmtId="0" fontId="5" fillId="0" borderId="0" xfId="0" applyFont="1" applyAlignment="1">
      <alignment horizontal="right" vertical="top" wrapText="1"/>
    </xf>
    <xf numFmtId="0" fontId="5" fillId="2" borderId="0" xfId="0" applyFont="1" applyFill="1" applyAlignment="1">
      <alignment horizontal="left" vertical="top" wrapText="1"/>
    </xf>
    <xf numFmtId="0" fontId="5" fillId="4" borderId="0" xfId="0" applyFont="1" applyFill="1" applyAlignment="1">
      <alignment vertical="top" wrapText="1"/>
    </xf>
    <xf numFmtId="0" fontId="5" fillId="0" borderId="0" xfId="0" applyFont="1" applyAlignment="1">
      <alignment horizontal="left" vertical="top" wrapText="1"/>
    </xf>
    <xf numFmtId="3" fontId="5" fillId="0" borderId="0" xfId="0" applyNumberFormat="1" applyFont="1" applyAlignment="1">
      <alignment horizontal="left" vertical="top" wrapText="1"/>
    </xf>
    <xf numFmtId="3" fontId="5" fillId="0" borderId="0" xfId="0" applyNumberFormat="1" applyFont="1" applyAlignment="1">
      <alignment horizontal="left" vertical="top" wrapText="1"/>
    </xf>
    <xf numFmtId="0" fontId="5" fillId="3" borderId="0" xfId="0" applyFont="1" applyFill="1" applyAlignment="1">
      <alignment horizontal="left" vertical="top" wrapText="1"/>
    </xf>
    <xf numFmtId="0" fontId="6" fillId="0" borderId="0" xfId="0" applyFont="1" applyAlignment="1">
      <alignment horizontal="left" vertical="top"/>
    </xf>
    <xf numFmtId="0" fontId="7" fillId="0" borderId="0" xfId="0" applyFont="1" applyAlignment="1">
      <alignment vertical="top"/>
    </xf>
    <xf numFmtId="0" fontId="5" fillId="3" borderId="0" xfId="0" applyFont="1" applyFill="1" applyAlignment="1">
      <alignment wrapText="1"/>
    </xf>
    <xf numFmtId="0" fontId="5" fillId="0" borderId="0" xfId="0" applyFont="1" applyAlignment="1">
      <alignment horizontal="left" wrapText="1"/>
    </xf>
    <xf numFmtId="0" fontId="5" fillId="4" borderId="0" xfId="0" applyFont="1" applyFill="1" applyAlignment="1">
      <alignment wrapText="1"/>
    </xf>
    <xf numFmtId="49" fontId="5" fillId="0" borderId="0" xfId="0" applyNumberFormat="1"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wrapText="1"/>
    </xf>
    <xf numFmtId="0" fontId="5" fillId="4" borderId="0" xfId="0" applyFont="1" applyFill="1" applyAlignment="1">
      <alignment horizontal="left" vertical="top" wrapText="1"/>
    </xf>
    <xf numFmtId="0" fontId="5" fillId="0" borderId="0" xfId="0" applyFont="1" applyAlignment="1">
      <alignment horizontal="left" vertical="top"/>
    </xf>
    <xf numFmtId="0" fontId="5" fillId="2" borderId="0" xfId="0" applyFont="1" applyFill="1" applyAlignment="1">
      <alignment horizontal="left" vertical="top" wrapText="1"/>
    </xf>
    <xf numFmtId="0" fontId="9" fillId="0" borderId="0" xfId="0" applyFont="1" applyAlignment="1">
      <alignment vertical="top" wrapText="1"/>
    </xf>
    <xf numFmtId="49" fontId="5" fillId="0" borderId="0" xfId="0" applyNumberFormat="1" applyFont="1" applyAlignment="1">
      <alignment vertical="top" wrapText="1"/>
    </xf>
    <xf numFmtId="3" fontId="5" fillId="0" borderId="0" xfId="0" applyNumberFormat="1" applyFont="1" applyAlignment="1">
      <alignment vertical="top" wrapText="1"/>
    </xf>
    <xf numFmtId="0" fontId="10" fillId="0" borderId="0" xfId="0" applyFont="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11" fillId="0" borderId="0" xfId="0" applyFont="1" applyAlignment="1">
      <alignment wrapText="1"/>
    </xf>
    <xf numFmtId="0" fontId="2" fillId="0" borderId="0" xfId="0" applyFont="1" applyAlignment="1">
      <alignment horizontal="left" vertical="top" wrapText="1"/>
    </xf>
    <xf numFmtId="3" fontId="2" fillId="0" borderId="0" xfId="0" applyNumberFormat="1" applyFont="1" applyAlignment="1">
      <alignment horizontal="left" vertical="top" wrapText="1"/>
    </xf>
    <xf numFmtId="3" fontId="2" fillId="0" borderId="0" xfId="0" applyNumberFormat="1" applyFont="1" applyAlignment="1">
      <alignment vertical="top" wrapText="1"/>
    </xf>
    <xf numFmtId="0" fontId="2" fillId="5" borderId="0" xfId="0" applyFont="1" applyFill="1" applyAlignment="1">
      <alignment vertical="top" wrapText="1"/>
    </xf>
    <xf numFmtId="0" fontId="2" fillId="0" borderId="0" xfId="0" applyFont="1" applyAlignment="1">
      <alignment vertical="top"/>
    </xf>
    <xf numFmtId="0" fontId="2" fillId="0" borderId="0" xfId="0" applyFont="1" applyAlignment="1">
      <alignment vertical="top" wrapText="1"/>
    </xf>
    <xf numFmtId="0" fontId="12" fillId="4" borderId="0" xfId="0" applyFont="1" applyFill="1" applyAlignment="1">
      <alignment vertical="top" wrapText="1"/>
    </xf>
    <xf numFmtId="0" fontId="1" fillId="5" borderId="0" xfId="0" applyFont="1" applyFill="1" applyAlignment="1">
      <alignment vertical="top" wrapText="1"/>
    </xf>
    <xf numFmtId="0" fontId="13" fillId="4" borderId="0" xfId="0" applyFont="1" applyFill="1" applyAlignment="1">
      <alignment vertical="top" wrapText="1"/>
    </xf>
    <xf numFmtId="0" fontId="14" fillId="0" borderId="0" xfId="0" applyFont="1" applyAlignment="1">
      <alignment horizontal="right" vertical="top" wrapText="1"/>
    </xf>
    <xf numFmtId="0" fontId="3" fillId="0" borderId="0" xfId="0" applyFont="1" applyAlignment="1">
      <alignment vertical="top" wrapText="1"/>
    </xf>
    <xf numFmtId="0" fontId="2" fillId="5" borderId="0" xfId="0" applyFont="1" applyFill="1" applyAlignment="1">
      <alignment horizontal="left" vertical="top" wrapText="1"/>
    </xf>
    <xf numFmtId="0" fontId="12" fillId="4" borderId="0" xfId="0" applyFont="1" applyFill="1" applyAlignment="1">
      <alignment horizontal="left" vertical="top" wrapText="1"/>
    </xf>
    <xf numFmtId="0" fontId="15" fillId="0" borderId="0" xfId="0" applyFont="1" applyAlignment="1">
      <alignment horizontal="left" vertical="top" wrapText="1"/>
    </xf>
    <xf numFmtId="0" fontId="16" fillId="0" borderId="0" xfId="0" applyFont="1" applyAlignment="1">
      <alignment vertical="top" wrapText="1"/>
    </xf>
    <xf numFmtId="0" fontId="3"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3"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vertical="top" wrapText="1"/>
    </xf>
    <xf numFmtId="0" fontId="5" fillId="0" borderId="2" xfId="0" applyFont="1" applyBorder="1" applyAlignment="1">
      <alignment wrapText="1"/>
    </xf>
    <xf numFmtId="0" fontId="5" fillId="0" borderId="3" xfId="0" applyFont="1" applyBorder="1" applyAlignment="1">
      <alignment horizontal="left" vertical="top" wrapText="1"/>
    </xf>
    <xf numFmtId="0" fontId="5" fillId="0" borderId="1" xfId="0" applyFont="1" applyBorder="1" applyAlignment="1">
      <alignment wrapText="1"/>
    </xf>
    <xf numFmtId="0" fontId="5" fillId="0" borderId="0" xfId="0" applyFont="1" applyAlignment="1">
      <alignment wrapText="1"/>
    </xf>
    <xf numFmtId="49" fontId="17" fillId="0" borderId="0" xfId="0" applyNumberFormat="1" applyFont="1" applyAlignment="1">
      <alignment horizontal="left" vertical="top" wrapText="1"/>
    </xf>
    <xf numFmtId="0" fontId="18" fillId="0" borderId="0" xfId="0" applyFont="1" applyAlignment="1"/>
    <xf numFmtId="0" fontId="19"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3" fontId="20" fillId="0" borderId="0" xfId="0" applyNumberFormat="1" applyFont="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vertical="top"/>
    </xf>
    <xf numFmtId="0" fontId="20" fillId="0" borderId="0" xfId="0" applyFont="1" applyAlignment="1">
      <alignment vertical="top" wrapText="1"/>
    </xf>
    <xf numFmtId="0" fontId="20" fillId="0" borderId="2" xfId="0" applyFont="1" applyBorder="1" applyAlignment="1">
      <alignment vertical="top" wrapText="1"/>
    </xf>
    <xf numFmtId="0" fontId="20" fillId="0" borderId="1" xfId="0" applyFont="1" applyBorder="1" applyAlignment="1">
      <alignment vertical="top" wrapText="1"/>
    </xf>
    <xf numFmtId="0" fontId="5" fillId="0" borderId="3" xfId="0" applyFont="1" applyBorder="1" applyAlignment="1">
      <alignment vertical="top" wrapText="1"/>
    </xf>
    <xf numFmtId="0" fontId="5" fillId="0" borderId="0" xfId="0" applyFont="1" applyAlignment="1">
      <alignment horizontal="right" vertical="top" wrapText="1"/>
    </xf>
    <xf numFmtId="0" fontId="5" fillId="0" borderId="0" xfId="0" applyFont="1" applyAlignment="1">
      <alignment horizontal="center" vertical="top" wrapText="1"/>
    </xf>
    <xf numFmtId="0" fontId="19" fillId="0" borderId="0" xfId="0" applyFont="1" applyAlignment="1">
      <alignment horizontal="left" vertical="top" wrapText="1"/>
    </xf>
    <xf numFmtId="3" fontId="20" fillId="0" borderId="0" xfId="0" applyNumberFormat="1" applyFont="1" applyAlignment="1">
      <alignment horizontal="left" vertical="top" wrapText="1"/>
    </xf>
    <xf numFmtId="0" fontId="20" fillId="0" borderId="0" xfId="0" applyFont="1" applyAlignment="1">
      <alignment vertical="top"/>
    </xf>
    <xf numFmtId="0" fontId="22" fillId="0" borderId="0" xfId="0" applyFont="1" applyAlignment="1">
      <alignment horizontal="left" vertical="top" wrapText="1"/>
    </xf>
    <xf numFmtId="0" fontId="20" fillId="0" borderId="0" xfId="0" applyFont="1" applyAlignment="1">
      <alignment wrapText="1"/>
    </xf>
    <xf numFmtId="0" fontId="23" fillId="0" borderId="0" xfId="0" applyFont="1" applyAlignment="1">
      <alignment horizontal="left" vertical="top" wrapText="1"/>
    </xf>
    <xf numFmtId="3" fontId="23" fillId="0" borderId="0" xfId="0" applyNumberFormat="1" applyFont="1" applyAlignment="1">
      <alignment horizontal="left" vertical="top" wrapText="1"/>
    </xf>
    <xf numFmtId="0" fontId="24" fillId="0" borderId="0" xfId="0" applyFont="1" applyAlignment="1">
      <alignment wrapText="1"/>
    </xf>
    <xf numFmtId="0" fontId="21" fillId="5" borderId="0" xfId="0" applyFont="1" applyFill="1" applyAlignment="1">
      <alignment wrapText="1"/>
    </xf>
    <xf numFmtId="0" fontId="25" fillId="0" borderId="0" xfId="0" applyFont="1" applyAlignment="1">
      <alignment horizontal="left" vertical="top"/>
    </xf>
    <xf numFmtId="0" fontId="21" fillId="0" borderId="0" xfId="0" applyFont="1" applyAlignment="1">
      <alignment wrapText="1"/>
    </xf>
    <xf numFmtId="0" fontId="21" fillId="2" borderId="0" xfId="0" applyFont="1" applyFill="1" applyAlignment="1">
      <alignment wrapText="1"/>
    </xf>
    <xf numFmtId="0" fontId="26" fillId="4" borderId="0" xfId="0" applyFont="1" applyFill="1" applyAlignment="1">
      <alignment wrapText="1"/>
    </xf>
    <xf numFmtId="0" fontId="27" fillId="0" borderId="0" xfId="0" applyFont="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3" fontId="24" fillId="0" borderId="0" xfId="0" applyNumberFormat="1" applyFont="1" applyAlignment="1">
      <alignment horizontal="left" vertical="top" wrapText="1"/>
    </xf>
    <xf numFmtId="0" fontId="28" fillId="0" borderId="0" xfId="0" applyFont="1" applyAlignment="1">
      <alignment vertical="top" wrapText="1"/>
    </xf>
    <xf numFmtId="0" fontId="29" fillId="0" borderId="0" xfId="0" applyFont="1" applyAlignment="1">
      <alignment vertical="top" wrapText="1"/>
    </xf>
    <xf numFmtId="3" fontId="24" fillId="0" borderId="0" xfId="0" applyNumberFormat="1" applyFont="1" applyAlignment="1">
      <alignment wrapText="1"/>
    </xf>
    <xf numFmtId="0" fontId="30" fillId="0" borderId="0" xfId="0" applyFont="1" applyAlignment="1">
      <alignment vertical="top" wrapText="1"/>
    </xf>
    <xf numFmtId="3" fontId="24" fillId="0" borderId="0" xfId="0" applyNumberFormat="1" applyFont="1" applyAlignment="1">
      <alignment vertical="top" wrapText="1"/>
    </xf>
    <xf numFmtId="0" fontId="31" fillId="0" borderId="0" xfId="0" applyFont="1" applyAlignment="1">
      <alignment vertical="top" wrapText="1"/>
    </xf>
    <xf numFmtId="0" fontId="32" fillId="0" borderId="0" xfId="0" applyFont="1" applyAlignment="1">
      <alignment horizontal="left" vertical="top" wrapText="1"/>
    </xf>
    <xf numFmtId="0" fontId="22" fillId="0" borderId="0" xfId="0" applyFont="1" applyAlignment="1">
      <alignment vertical="top" wrapText="1"/>
    </xf>
    <xf numFmtId="0" fontId="23" fillId="0" borderId="0" xfId="0" applyFont="1" applyAlignment="1">
      <alignment vertical="top" wrapText="1"/>
    </xf>
    <xf numFmtId="3" fontId="23" fillId="0" borderId="0" xfId="0" applyNumberFormat="1" applyFont="1" applyAlignment="1">
      <alignment horizontal="left" vertical="top" wrapText="1"/>
    </xf>
    <xf numFmtId="3" fontId="33" fillId="0" borderId="0" xfId="0" applyNumberFormat="1" applyFont="1" applyAlignment="1">
      <alignment horizontal="left" vertical="top" wrapText="1"/>
    </xf>
    <xf numFmtId="0" fontId="27" fillId="0" borderId="0" xfId="0" applyFont="1" applyAlignment="1">
      <alignment horizontal="left" vertical="top" wrapText="1"/>
    </xf>
    <xf numFmtId="0" fontId="34" fillId="0" borderId="0" xfId="0" applyFont="1" applyAlignment="1">
      <alignment horizontal="left" vertical="top"/>
    </xf>
    <xf numFmtId="0" fontId="35" fillId="0" borderId="0" xfId="0" applyFont="1" applyAlignment="1">
      <alignment horizontal="left" vertical="top" wrapText="1"/>
    </xf>
    <xf numFmtId="0" fontId="36" fillId="2" borderId="0" xfId="0" applyFont="1" applyFill="1" applyAlignment="1">
      <alignment wrapText="1"/>
    </xf>
    <xf numFmtId="0" fontId="22" fillId="2" borderId="0" xfId="0" applyFont="1" applyFill="1" applyAlignment="1">
      <alignment wrapText="1"/>
    </xf>
    <xf numFmtId="3" fontId="23" fillId="0" borderId="0" xfId="0" applyNumberFormat="1" applyFont="1" applyAlignment="1">
      <alignment horizontal="left" vertical="top" wrapText="1"/>
    </xf>
    <xf numFmtId="0" fontId="23" fillId="0" borderId="0" xfId="0" applyFont="1" applyAlignment="1">
      <alignment horizontal="left" vertical="top" wrapText="1"/>
    </xf>
    <xf numFmtId="0" fontId="37" fillId="0" borderId="0" xfId="0" applyFont="1" applyAlignment="1">
      <alignment horizontal="left" vertical="top"/>
    </xf>
    <xf numFmtId="3" fontId="24" fillId="0" borderId="0" xfId="0" applyNumberFormat="1" applyFont="1" applyAlignment="1">
      <alignment horizontal="left" wrapText="1"/>
    </xf>
    <xf numFmtId="0" fontId="24" fillId="0" borderId="0" xfId="0" applyFont="1" applyAlignment="1">
      <alignment horizontal="left" wrapText="1"/>
    </xf>
    <xf numFmtId="3" fontId="21" fillId="0" borderId="0" xfId="0" applyNumberFormat="1" applyFont="1" applyAlignment="1">
      <alignment wrapText="1"/>
    </xf>
    <xf numFmtId="0" fontId="38" fillId="0" borderId="0" xfId="0" applyFont="1" applyAlignment="1">
      <alignment wrapText="1"/>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6A934D-23C1-BB44-8C6C-047B673114A2}" name="Tabla2" displayName="Tabla2" ref="A1:V294" totalsRowShown="0">
  <autoFilter ref="A1:V294" xr:uid="{9B49631D-740A-6642-87CF-919680445905}">
    <filterColumn colId="19">
      <filters>
        <filter val="Ninguna coincidencia"/>
      </filters>
    </filterColumn>
  </autoFilter>
  <tableColumns count="22">
    <tableColumn id="1" xr3:uid="{EB31482F-0D36-7046-9086-77F9C3DF45F8}" name="Entity"/>
    <tableColumn id="2" xr3:uid="{FC648F99-05C2-A042-AF8D-57AD3B9FCACB}" name="alternative name"/>
    <tableColumn id="3" xr3:uid="{B288C2FB-84F9-2E41-9803-0213A5C80C47}" name="story"/>
    <tableColumn id="4" xr3:uid="{8D373AB4-77C0-0D43-95D8-1DCA9B58BB36}" name="YEAR"/>
    <tableColumn id="5" xr3:uid="{8B6DC1C6-7D38-8748-AF7D-90A42B6F28D8}" name="YEAR(2)"/>
    <tableColumn id="6" xr3:uid="{D9BA80BA-1E75-3C48-A866-A0EE1610D059}" name="records lost"/>
    <tableColumn id="7" xr3:uid="{A1E60803-23C9-6344-9947-A172146FB5AD}" name="ORGANISATION"/>
    <tableColumn id="8" xr3:uid="{B8B155A3-612F-5141-BC2E-6894172B05BB}" name="METHOD OF LEAK"/>
    <tableColumn id="9" xr3:uid="{87C3957D-E10B-4E47-932B-EA2F0A6256EF}" name="interesting story"/>
    <tableColumn id="10" xr3:uid="{CBE131AF-995E-614D-A6A2-E6A6EC797902}" name="NO OF RECORDS STOLEN"/>
    <tableColumn id="11" xr3:uid="{AEC1621F-1226-C74A-B60F-6665A970B432}" name="DATA SENSITIVITY"/>
    <tableColumn id="12" xr3:uid="{23DDF419-FDAF-2C4A-8891-FC22C05578A8}" name="UNUSED"/>
    <tableColumn id="13" xr3:uid="{20587DCB-F8F5-A94F-8EB4-2D9DDDF40FFD}" name="UNUSED2"/>
    <tableColumn id="14" xr3:uid="{0CB81A6C-889E-C144-9C70-5C1635FA7ABE}" name="Exclude"/>
    <tableColumn id="15" xr3:uid="{6CC5CFF9-8022-6B47-8FF6-013BA82E6D43}" name="Columna3"/>
    <tableColumn id="16" xr3:uid="{F0217EF2-D7C3-F045-9F22-003D9025574A}" name="1st source link"/>
    <tableColumn id="17" xr3:uid="{09124F25-10CD-E54E-BA7E-236F21DA17CB}" name="2nd source link"/>
    <tableColumn id="18" xr3:uid="{49BE3299-9C90-6147-A3B9-B49037DCBB8B}" name="3rd source"/>
    <tableColumn id="19" xr3:uid="{22B91198-C1EF-E740-BFBE-EC6ED692AA9C}" name="source name"/>
    <tableColumn id="20" xr3:uid="{813D3127-6147-0647-AB42-41D5BA3757F6}" name="Sensitivity" dataDxfId="2">
      <calculatedColumnFormula>_xlfn.SWITCH(Tabla2[[#This Row],[DATA SENSITIVITY]],1,"Just email address/Online information",20,"SSN/Personal details",300,"Credit card information",4000,"Email password/Health records",50000,"Full bank account details","Ninguna coincidencia")</calculatedColumnFormula>
    </tableColumn>
    <tableColumn id="21" xr3:uid="{4972D105-DF8B-1C4B-A619-3E5830B1FFAF}" name="Method" dataDxfId="1">
      <calculatedColumnFormula>Tabla2[[#This Row],[METHOD OF LEAK]]</calculatedColumnFormula>
    </tableColumn>
    <tableColumn id="22" xr3:uid="{BE887F87-0FF3-AC4B-905E-1C95133469B9}" name="records" dataDxfId="0">
      <calculatedColumnFormula>Tabla2[[#This Row],[NO OF RECORDS STOLEN]]</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178.com/" TargetMode="External"/><Relationship Id="rId299" Type="http://schemas.openxmlformats.org/officeDocument/2006/relationships/hyperlink" Target="https://thestack.com/security/2016/06/29/2-million-person-terror-database-leaked-online/" TargetMode="External"/><Relationship Id="rId21" Type="http://schemas.openxmlformats.org/officeDocument/2006/relationships/hyperlink" Target="http://www.idtheftcenter.org/artman2/publish/lib_survey/ITRC_2008_Breach_List.shtml" TargetMode="External"/><Relationship Id="rId63"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wired.co.uk/news/archive/2012-11/22/greece-id-theft" TargetMode="External"/><Relationship Id="rId324" Type="http://schemas.openxmlformats.org/officeDocument/2006/relationships/hyperlink" Target="http://venturebeat.com/2016/08/02/hackers-break-into-telegram-revealing-15-million-users-phone-numbers/" TargetMode="External"/><Relationship Id="rId366" Type="http://schemas.openxmlformats.org/officeDocument/2006/relationships/table" Target="../tables/table1.xml"/><Relationship Id="rId170" Type="http://schemas.openxmlformats.org/officeDocument/2006/relationships/hyperlink" Target="http://www.idtheftcenter.org/artman2/publish/lib_survey/ITRC_2008_Breach_List.shtml" TargetMode="External"/><Relationship Id="rId226" Type="http://schemas.openxmlformats.org/officeDocument/2006/relationships/hyperlink" Target="http://www.usatoday.com/story/cybertruth/2013/09/26/lexisnexis-dunn--bradstreet-altegrity-hacked/2878769/" TargetMode="External"/><Relationship Id="rId268" Type="http://schemas.openxmlformats.org/officeDocument/2006/relationships/hyperlink" Target="http://www.troyhunt.com/2015/11/when-children-are-breached-inside.html" TargetMode="External"/><Relationship Id="rId32" Type="http://schemas.openxmlformats.org/officeDocument/2006/relationships/hyperlink" Target="http://infowatch.com/node/1289" TargetMode="External"/><Relationship Id="rId74" Type="http://schemas.openxmlformats.org/officeDocument/2006/relationships/hyperlink" Target="http://www.fosters.com/apps/pbcs.dll/article?AID=/20110120/GJNEWS_01/701209744" TargetMode="External"/><Relationship Id="rId128" Type="http://schemas.openxmlformats.org/officeDocument/2006/relationships/hyperlink" Target="http://www.goupstate.com/news/20110527/spartanburg-regional-patients-affected-by-computer-breach" TargetMode="External"/><Relationship Id="rId335" Type="http://schemas.openxmlformats.org/officeDocument/2006/relationships/hyperlink" Target="https://www.databreaches.net/waterly-app-potentially-exposed-up-to-1-million-israelis-details-researcher/" TargetMode="External"/><Relationship Id="rId5" Type="http://schemas.openxmlformats.org/officeDocument/2006/relationships/hyperlink" Target="http://www.nytimes.com/2005/06/07/business/07data.html?pagewanted=all&amp;_moc.semityn.www" TargetMode="External"/><Relationship Id="rId181" Type="http://schemas.openxmlformats.org/officeDocument/2006/relationships/hyperlink" Target="http://www.flanderstoday.eu/business/nmbs-data-leak-was-breach-privacy" TargetMode="External"/><Relationship Id="rId237" Type="http://schemas.openxmlformats.org/officeDocument/2006/relationships/hyperlink" Target="http://twitch.tv/" TargetMode="External"/><Relationship Id="rId279" Type="http://schemas.openxmlformats.org/officeDocument/2006/relationships/hyperlink" Target="http://www.csoonline.com/article/3017171/security/database-leak-exposes-3-3-million-hello-kitty-fans.html" TargetMode="External"/><Relationship Id="rId43" Type="http://schemas.openxmlformats.org/officeDocument/2006/relationships/hyperlink" Target="http://www.sfgate.com/bayarea/article/Stanford-employees-data-on-stolen-laptop-3281185.php" TargetMode="External"/><Relationship Id="rId139" Type="http://schemas.openxmlformats.org/officeDocument/2006/relationships/hyperlink" Target="http://www.techweekeurope.co.uk/news/nhs-researchers-lose-laptop-with-8m-patients-records-31810" TargetMode="External"/><Relationship Id="rId290" Type="http://schemas.openxmlformats.org/officeDocument/2006/relationships/hyperlink" Target="http://blog.trendmicro.com/trendlabs-security-intelligence/55m-registered-voters-risk-philippine-commission-elections-hacked/" TargetMode="External"/><Relationship Id="rId304" Type="http://schemas.openxmlformats.org/officeDocument/2006/relationships/hyperlink" Target="http://www.threemediacentre.co.uk/news/2017/handsetfraud-update.aspx" TargetMode="External"/><Relationship Id="rId346" Type="http://schemas.openxmlformats.org/officeDocument/2006/relationships/hyperlink" Target="http://www.zdnet.com/article/another-data-leak-hits-india-aadhaar-biometric-database/" TargetMode="External"/><Relationship Id="rId85" Type="http://schemas.openxmlformats.org/officeDocument/2006/relationships/hyperlink" Target="http://www.forbes.com/sites/andygreenberg/2010/10/22/wikileaks-reveals-the-biggest-classified-data-breach-in-history/" TargetMode="External"/><Relationship Id="rId150" Type="http://schemas.openxmlformats.org/officeDocument/2006/relationships/hyperlink" Target="http://www.pbs.org/newshour/rundown/2012/07/check-whether-your-yahoo-password-was-hacked.html" TargetMode="External"/><Relationship Id="rId192" Type="http://schemas.openxmlformats.org/officeDocument/2006/relationships/hyperlink" Target="http://www.nbcnews.com/technology/scribd-hack-exposes-thousands-users-1B9239618" TargetMode="External"/><Relationship Id="rId206" Type="http://schemas.openxmlformats.org/officeDocument/2006/relationships/hyperlink" Target="http://forums.ubi.com/forumdisplay.php/495-Security-update-regarding-your-Ubisoft-account-please-create-a-new-password" TargetMode="External"/><Relationship Id="rId248" Type="http://schemas.openxmlformats.org/officeDocument/2006/relationships/hyperlink" Target="http://www.securityweek.com/20-million-people-fall-victim-south-korea-data-leak" TargetMode="External"/><Relationship Id="rId12" Type="http://schemas.openxmlformats.org/officeDocument/2006/relationships/hyperlink" Target="http://www.informationweek.com/security/attacks/t-mobile-lost-17-million-subscribers-per/210700232" TargetMode="External"/><Relationship Id="rId108" Type="http://schemas.openxmlformats.org/officeDocument/2006/relationships/hyperlink" Target="http://www.idtheftcenter.org/artman2/publish/lib_survey/ITRC_2008_Breach_List.shtml" TargetMode="External"/><Relationship Id="rId315" Type="http://schemas.openxmlformats.org/officeDocument/2006/relationships/hyperlink" Target="http://lynda.com/" TargetMode="External"/><Relationship Id="rId357" Type="http://schemas.openxmlformats.org/officeDocument/2006/relationships/hyperlink" Target="https://techcrunch.com/2018/08/23/millions-of-texas-voter-records-exposed-online/" TargetMode="External"/><Relationship Id="rId54" Type="http://schemas.openxmlformats.org/officeDocument/2006/relationships/hyperlink" Target="http://www.computerworld.com/s/article/9175783/Network_Solutions_sites_hacked_again" TargetMode="External"/><Relationship Id="rId96" Type="http://schemas.openxmlformats.org/officeDocument/2006/relationships/hyperlink" Target="http://www.foxnews.com/us/2010/03/26/student-loan-company-data-m-people-stolen/" TargetMode="External"/><Relationship Id="rId161" Type="http://schemas.openxmlformats.org/officeDocument/2006/relationships/hyperlink" Target="http://www.forbes.com/sites/andygreenberg/2012/01/15/zappos-says-hackers-accessed-24-million-customers-account-details/" TargetMode="External"/><Relationship Id="rId217" Type="http://schemas.openxmlformats.org/officeDocument/2006/relationships/hyperlink" Target="http://datalossdb.org/latest_incidents_remote_sync" TargetMode="External"/><Relationship Id="rId259" Type="http://schemas.openxmlformats.org/officeDocument/2006/relationships/hyperlink" Target="http://krebsonsecurity.com/2015/05/mobile-spy-software-maker-mspy-hacked-customer-data-leaked/" TargetMode="External"/><Relationship Id="rId23" Type="http://schemas.openxmlformats.org/officeDocument/2006/relationships/hyperlink" Target="http://www.pcworld.com/article/135117/article.html" TargetMode="External"/><Relationship Id="rId119" Type="http://schemas.openxmlformats.org/officeDocument/2006/relationships/hyperlink" Target="http://www.reuters.com/article/2011/11/26/us-korea-hacking-nexon-idUSTRE7AP09H20111126" TargetMode="External"/><Relationship Id="rId270" Type="http://schemas.openxmlformats.org/officeDocument/2006/relationships/hyperlink" Target="https://thestack.com/security/2015/12/15/mackeeper-discloses-13-million-mac-users-details-with-poor-hash-protection/" TargetMode="External"/><Relationship Id="rId326" Type="http://schemas.openxmlformats.org/officeDocument/2006/relationships/hyperlink" Target="https://www.bloomberg.com/news/articles/2018-06-05/hack-of-dna-website-exposes-data-from-92-million-user-accounts" TargetMode="External"/><Relationship Id="rId65" Type="http://schemas.openxmlformats.org/officeDocument/2006/relationships/hyperlink" Target="http://www.hhs.gov/ocr/privacy/hipaa/administrative/breachnotificationrule/breachtool.html" TargetMode="External"/><Relationship Id="rId130" Type="http://schemas.openxmlformats.org/officeDocument/2006/relationships/hyperlink" Target="http://databreachinvestigation.blogspot.com/2011/04/thief-gets-away-with-eisenhower-medical.html" TargetMode="External"/><Relationship Id="rId172" Type="http://schemas.openxmlformats.org/officeDocument/2006/relationships/hyperlink" Target="http://www.experianplc.com/news/company-news/2014/04-04-2014.aspx" TargetMode="External"/><Relationship Id="rId228" Type="http://schemas.openxmlformats.org/officeDocument/2006/relationships/hyperlink" Target="http://www.bbc.co.uk/news/technology-24284277" TargetMode="External"/><Relationship Id="rId281" Type="http://schemas.openxmlformats.org/officeDocument/2006/relationships/hyperlink" Target="https://www.upguard.com/breaches/the-rnc-files" TargetMode="External"/><Relationship Id="rId337" Type="http://schemas.openxmlformats.org/officeDocument/2006/relationships/hyperlink" Target="https://www.theguardian.com/technology/2017/aug/30/spambot-leaks-700m-email-addresses-huge-data-breach-passwords" TargetMode="External"/><Relationship Id="rId34" Type="http://schemas.openxmlformats.org/officeDocument/2006/relationships/hyperlink" Target="http://money.cnn.com/2003/02/18/technology/creditcards/" TargetMode="External"/><Relationship Id="rId76" Type="http://schemas.openxmlformats.org/officeDocument/2006/relationships/hyperlink" Target="http://www.idtheftcenter.org/artman2/publish/lib_survey/ITRC_2008_Breach_List.shtml" TargetMode="External"/><Relationship Id="rId141" Type="http://schemas.openxmlformats.org/officeDocument/2006/relationships/hyperlink" Target="http://www.hhs.gov/ocr/privacy/hipaa/administrative/breachnotificationrule/breachtool.html" TargetMode="External"/><Relationship Id="rId7" Type="http://schemas.openxmlformats.org/officeDocument/2006/relationships/hyperlink" Target="http://techcrunch.com/2006/08/06/aol-proudly-releases-massive-amounts-of-user-search-data/" TargetMode="External"/><Relationship Id="rId183" Type="http://schemas.openxmlformats.org/officeDocument/2006/relationships/hyperlink" Target="http://www.privacyrights.org/data-breach" TargetMode="External"/><Relationship Id="rId239" Type="http://schemas.openxmlformats.org/officeDocument/2006/relationships/hyperlink" Target="http://blog.aol.com/2014/04/28/aol-security-update/" TargetMode="External"/><Relationship Id="rId250" Type="http://schemas.openxmlformats.org/officeDocument/2006/relationships/hyperlink" Target="http://www.theguardian.com/technology/2014/aug/05/mozilla-leak-developer-email-addresses-passwords-firefox" TargetMode="External"/><Relationship Id="rId292" Type="http://schemas.openxmlformats.org/officeDocument/2006/relationships/hyperlink" Target="http://motherboard.vice.com/read/another-day-another-hack-100-million-accounts-for-vk-russias-facebook" TargetMode="External"/><Relationship Id="rId306" Type="http://schemas.openxmlformats.org/officeDocument/2006/relationships/hyperlink" Target="http://www.bbc.co.uk/news/technology-38350987" TargetMode="External"/><Relationship Id="rId45" Type="http://schemas.openxmlformats.org/officeDocument/2006/relationships/hyperlink" Target="http://www.idtheftcenter.org/artman2/publish/lib_survey/ITRC_2008_Breach_List.shtml" TargetMode="External"/><Relationship Id="rId87"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pcworld.com/article/229891/Citigroup_Hack_Nets_Over_200k_in_Stolen_Customer_Details.html" TargetMode="External"/><Relationship Id="rId348" Type="http://schemas.openxmlformats.org/officeDocument/2006/relationships/hyperlink" Target="https://krebsonsecurity.com/2018/04/panerabread-com-leaks-millions-of-customer-records/" TargetMode="External"/><Relationship Id="rId152" Type="http://schemas.openxmlformats.org/officeDocument/2006/relationships/hyperlink" Target="http://www.washingtonpost.com/business/technology/faq-the-global-payments-hack/2012/04/02/gIQAIHLLrS_story.html" TargetMode="External"/><Relationship Id="rId194" Type="http://schemas.openxmlformats.org/officeDocument/2006/relationships/hyperlink" Target="http://arstechnica.com/security/2013/07/hack-exposes-e-mail-addresses-password-data-for-2-million-ubuntu-forum-users/" TargetMode="External"/><Relationship Id="rId208" Type="http://schemas.openxmlformats.org/officeDocument/2006/relationships/hyperlink" Target="https://motherboard.vice.com/read/hackers-stole-68-million-passwords-from-tumblr-new-analysis-reveals" TargetMode="External"/><Relationship Id="rId261" Type="http://schemas.openxmlformats.org/officeDocument/2006/relationships/hyperlink" Target="http://www.theguardian.com/technology/2015/jul/06/hacking-team-hacked-firm-sold-spying-tools-to-repressive-regimes-documents-claim" TargetMode="External"/><Relationship Id="rId14" Type="http://schemas.openxmlformats.org/officeDocument/2006/relationships/hyperlink" Target="http://monster.com/" TargetMode="External"/><Relationship Id="rId56" Type="http://schemas.openxmlformats.org/officeDocument/2006/relationships/hyperlink" Target="http://www.computerworld.com/s/article/9125078/CheckFree_warns_5_million_customers_after_hack" TargetMode="External"/><Relationship Id="rId317" Type="http://schemas.openxmlformats.org/officeDocument/2006/relationships/hyperlink" Target="http://www.nytimes.com/2016/07/29/world/asia/north-korea-hacking-interpark.html" TargetMode="External"/><Relationship Id="rId359" Type="http://schemas.openxmlformats.org/officeDocument/2006/relationships/hyperlink" Target="https://www.theguardian.com/business/2018/sep/06/british-airways-customer-data-stolen-from-its-website" TargetMode="External"/><Relationship Id="rId98" Type="http://schemas.openxmlformats.org/officeDocument/2006/relationships/hyperlink" Target="http://www.informationweek.com/security/attacks/texas-data-breach-exposed-35-million-rec/229401489?queryText=Texas%20data%20leak" TargetMode="External"/><Relationship Id="rId121" Type="http://schemas.openxmlformats.org/officeDocument/2006/relationships/hyperlink" Target="http://www.scmagazine.com.au/News/349585,28-million-clear-text-passwords-found-after-tianya65279-hack.aspx" TargetMode="External"/><Relationship Id="rId163" Type="http://schemas.openxmlformats.org/officeDocument/2006/relationships/hyperlink" Target="http://www.zdnet.com/article/hackers-stole-43-million-last-fm-account-details-in-2012-breach/" TargetMode="External"/><Relationship Id="rId219" Type="http://schemas.openxmlformats.org/officeDocument/2006/relationships/hyperlink" Target="http://www.usatoday.com/story/news/nation/2014/02/26/indiana-university-data-breach/5830685/" TargetMode="External"/><Relationship Id="rId230" Type="http://schemas.openxmlformats.org/officeDocument/2006/relationships/hyperlink" Target="http://krebsonsecurity.com/2014/08/stealthy-razor-thin-atm-insert-skimmers/" TargetMode="External"/><Relationship Id="rId25" Type="http://schemas.openxmlformats.org/officeDocument/2006/relationships/hyperlink" Target="http://www.computerweekly.com/news/2240104003/Hackney-NHS-trust-encrypts-IT-equipment-following-loss-of-child-data" TargetMode="External"/><Relationship Id="rId67" Type="http://schemas.openxmlformats.org/officeDocument/2006/relationships/hyperlink" Target="http://www.hhs.gov/ocr/privacy/hipaa/administrative/breachnotificationrule/breachtool.html" TargetMode="External"/><Relationship Id="rId272" Type="http://schemas.openxmlformats.org/officeDocument/2006/relationships/hyperlink" Target="http://www.reuters.com/article/2015/10/02/us-tmobile-dataprotection-idUSKCN0RV5PL20151002" TargetMode="External"/><Relationship Id="rId328" Type="http://schemas.openxmlformats.org/officeDocument/2006/relationships/hyperlink" Target="https://www.theguardian.com/world/2018/jan/04/india-national-id-database-data-leak-bought-online-aadhaar" TargetMode="External"/><Relationship Id="rId132" Type="http://schemas.openxmlformats.org/officeDocument/2006/relationships/hyperlink" Target="http://zerosecurity.org/technews/past-three-years-over-21m-medical-record-breaches/" TargetMode="External"/><Relationship Id="rId174" Type="http://schemas.openxmlformats.org/officeDocument/2006/relationships/hyperlink" Target="http://www.idtheftcenter.org/artman2/publish/lib_survey/ITRC_2008_Breach_List.shtml" TargetMode="External"/><Relationship Id="rId220" Type="http://schemas.openxmlformats.org/officeDocument/2006/relationships/hyperlink" Target="http://www.reuters.com/article/2013/07/18/net-us-nasdaq-cybercrime-website-idUSBRE96H1F520130718" TargetMode="External"/><Relationship Id="rId241" Type="http://schemas.openxmlformats.org/officeDocument/2006/relationships/hyperlink" Target="http://www.chicagotribune.com/news/sns-rt-us-target-breach-20131218,0,3434295.story" TargetMode="External"/><Relationship Id="rId15" Type="http://schemas.openxmlformats.org/officeDocument/2006/relationships/hyperlink" Target="http://news.bbc.co.uk/1/hi/6956349.stm" TargetMode="External"/><Relationship Id="rId36" Type="http://schemas.openxmlformats.org/officeDocument/2006/relationships/hyperlink" Target="http://www.geek.com/articles/news/government-servers-in-chile-hacked-6-million-personal-records-made-public-20080514/" TargetMode="External"/><Relationship Id="rId57" Type="http://schemas.openxmlformats.org/officeDocument/2006/relationships/hyperlink" Target="http://www.idtheftcenter.org/artman2/publish/lib_survey/ITRC_2008_Breach_List.shtml" TargetMode="External"/><Relationship Id="rId262" Type="http://schemas.openxmlformats.org/officeDocument/2006/relationships/hyperlink" Target="http://techcrunch.com/2015/03/27/slack-got-hacked/" TargetMode="External"/><Relationship Id="rId283" Type="http://schemas.openxmlformats.org/officeDocument/2006/relationships/hyperlink" Target="http://www.shareconference.net/en/defense/personal-data-more-5-million-citizens-serbia-unlawfully-published" TargetMode="External"/><Relationship Id="rId318" Type="http://schemas.openxmlformats.org/officeDocument/2006/relationships/hyperlink" Target="https://www.hackread.com/zomato-hacked-17-million-accounts-sold-on-dark-web/" TargetMode="External"/><Relationship Id="rId339" Type="http://schemas.openxmlformats.org/officeDocument/2006/relationships/hyperlink" Target="https://thehackernews.com/2017/09/viacom-amazon-server.html" TargetMode="External"/><Relationship Id="rId78" Type="http://schemas.openxmlformats.org/officeDocument/2006/relationships/hyperlink" Target="http://www.idtheftcenter.org/artman2/publish/lib_survey/ITRC_2008_Breach_List.shtml" TargetMode="External"/><Relationship Id="rId99" Type="http://schemas.openxmlformats.org/officeDocument/2006/relationships/hyperlink" Target="http://writerspace.com/" TargetMode="External"/><Relationship Id="rId101" Type="http://schemas.openxmlformats.org/officeDocument/2006/relationships/hyperlink" Target="http://www.idtheftcenter.org/artman2/publish/lib_survey/ITRC_2008_Breach_List.shtml" TargetMode="External"/><Relationship Id="rId122" Type="http://schemas.openxmlformats.org/officeDocument/2006/relationships/hyperlink" Target="http://www.bbc.co.uk/news/technology-15690187" TargetMode="External"/><Relationship Id="rId143" Type="http://schemas.openxmlformats.org/officeDocument/2006/relationships/hyperlink" Target="http://news.cnet.com/8301-1009_3-57505330-83/antisec-claims-to-have-snatched-12m-apple-device-ids-from-fbi/" TargetMode="External"/><Relationship Id="rId164" Type="http://schemas.openxmlformats.org/officeDocument/2006/relationships/hyperlink" Target="http://www.telegraph.co.uk/technology/2016/08/31/dropbox-hackers-stole-70-million-passwords-and-email-addresses/" TargetMode="External"/><Relationship Id="rId185" Type="http://schemas.openxmlformats.org/officeDocument/2006/relationships/hyperlink" Target="http://www.databreachwatch.org/community-college-data-breach-leaks-125000-ssns/" TargetMode="External"/><Relationship Id="rId350" Type="http://schemas.openxmlformats.org/officeDocument/2006/relationships/hyperlink" Target="https://www.theguardian.com/technology/2018/mar/30/hackers-steal-data-150m-myfitnesspal-app-users-under-armour" TargetMode="External"/><Relationship Id="rId9" Type="http://schemas.openxmlformats.org/officeDocument/2006/relationships/hyperlink" Target="http://www.idtheftcenter.org/artman2/publish/lib_survey/ITRC_2008_Breach_List.shtml" TargetMode="External"/><Relationship Id="rId210" Type="http://schemas.openxmlformats.org/officeDocument/2006/relationships/hyperlink" Target="http://uk.businessinsider.com/snowden-leaks-timeline-2016-9" TargetMode="External"/><Relationship Id="rId26" Type="http://schemas.openxmlformats.org/officeDocument/2006/relationships/hyperlink" Target="http://www.pcworld.com/article/137865/article.html" TargetMode="External"/><Relationship Id="rId231" Type="http://schemas.openxmlformats.org/officeDocument/2006/relationships/hyperlink" Target="http://fortune.com/2014/12/19/staples-cards-affected-breach/" TargetMode="External"/><Relationship Id="rId252" Type="http://schemas.openxmlformats.org/officeDocument/2006/relationships/hyperlink" Target="https://www.theguardian.com/news/2018/mar/17/cambridge-analytica-facebook-influence-us-election?CMP=twt_gu" TargetMode="External"/><Relationship Id="rId273" Type="http://schemas.openxmlformats.org/officeDocument/2006/relationships/hyperlink" Target="http://www.bbc.co.uk/news/world-us-canada-33120405" TargetMode="External"/><Relationship Id="rId294" Type="http://schemas.openxmlformats.org/officeDocument/2006/relationships/hyperlink" Target="http://motherboard.vice.com/read/427-million-myspace-passwords-emails-data-breach" TargetMode="External"/><Relationship Id="rId308" Type="http://schemas.openxmlformats.org/officeDocument/2006/relationships/hyperlink" Target="http://motherboard.vice.com/read/nearly-800000-brazzers-porn-site-accounts-exposed-in-forum-hack" TargetMode="External"/><Relationship Id="rId329" Type="http://schemas.openxmlformats.org/officeDocument/2006/relationships/hyperlink" Target="https://www.theguardian.com/technology/2017/aug/30/spambot-leaks-700m-email-addresses-huge-data-breach-passwords"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68" Type="http://schemas.openxmlformats.org/officeDocument/2006/relationships/hyperlink" Target="http://www.idtheftcenter.org/artman2/publish/lib_survey/ITRC_2008_Breach_List.shtml" TargetMode="External"/><Relationship Id="rId89" Type="http://schemas.openxmlformats.org/officeDocument/2006/relationships/hyperlink" Target="http://www.hhs.gov/ocr/privacy/hipaa/administrative/breachnotificationrule/breachtool.html" TargetMode="External"/><Relationship Id="rId112" Type="http://schemas.openxmlformats.org/officeDocument/2006/relationships/hyperlink" Target="http://mashable.com/2011/06/02/sony-pictures-hacked/" TargetMode="External"/><Relationship Id="rId133" Type="http://schemas.openxmlformats.org/officeDocument/2006/relationships/hyperlink" Target="http://www.hhs.gov/ocr/privacy/hipaa/administrative/breachnotificationrule/breachtool.html" TargetMode="External"/><Relationship Id="rId154" Type="http://schemas.openxmlformats.org/officeDocument/2006/relationships/hyperlink" Target="http://news.cnet.com/8301-1009_3-57449325-83/what-the-password-leaks-mean-to-you-faq/?tag=mncol;txt" TargetMode="External"/><Relationship Id="rId175" Type="http://schemas.openxmlformats.org/officeDocument/2006/relationships/hyperlink" Target="http://articles.businessinsider.com/2012-04-03/news/31279254_1_major-data-breach-identity-theft-office-of-privacy-protection" TargetMode="External"/><Relationship Id="rId340" Type="http://schemas.openxmlformats.org/officeDocument/2006/relationships/hyperlink" Target="https://www.bleepingcomputer.com/news/security/paypal-says-1-6-million-customer-details-stolen-in-breach-at-canadian-subsidiary/" TargetMode="External"/><Relationship Id="rId361" Type="http://schemas.openxmlformats.org/officeDocument/2006/relationships/hyperlink" Target="https://www.nbcnews.com/feature/nbc-out/security-flaws-gay-dating-app-grindr-expose-users-location-data-n858446" TargetMode="External"/><Relationship Id="rId196" Type="http://schemas.openxmlformats.org/officeDocument/2006/relationships/hyperlink" Target="http://krebsonsecurity.com/2013/09/data-broker-giants-hacked-by-id-theft-service/" TargetMode="External"/><Relationship Id="rId200" Type="http://schemas.openxmlformats.org/officeDocument/2006/relationships/hyperlink" Target="http://www.zdnet.com/adobe-admits-2-9m-customer-accounts-have-been-compromised-7000021546/" TargetMode="External"/><Relationship Id="rId16" Type="http://schemas.openxmlformats.org/officeDocument/2006/relationships/hyperlink" Target="http://www.idtheftcenter.org/artman2/publish/lib_survey/ITRC_2008_Breach_List.shtml" TargetMode="External"/><Relationship Id="rId221" Type="http://schemas.openxmlformats.org/officeDocument/2006/relationships/hyperlink" Target="http://www.theguardian.com/technology/2014/jun/16/dominos-pizza-ransom-hack-data" TargetMode="External"/><Relationship Id="rId242" Type="http://schemas.openxmlformats.org/officeDocument/2006/relationships/hyperlink" Target="http://www.huffingtonpost.com/2013/12/19/target-hacked-customer-credit-card-data-accessed_n_4471672.html?utm_hp_ref=mostpopular" TargetMode="External"/><Relationship Id="rId263" Type="http://schemas.openxmlformats.org/officeDocument/2006/relationships/hyperlink" Target="http://carefirstanswers.com/" TargetMode="External"/><Relationship Id="rId284" Type="http://schemas.openxmlformats.org/officeDocument/2006/relationships/hyperlink" Target="http://news.softpedia.com/news/syrian-government-hacked-43-gb-of-data-spilled-online-by-hacktivists-502765.shtml" TargetMode="External"/><Relationship Id="rId319" Type="http://schemas.openxmlformats.org/officeDocument/2006/relationships/hyperlink" Target="https://www.cnet.com/news/yahoo-says-forged-cookie-attack-accessed-about-32m-accounts/" TargetMode="External"/><Relationship Id="rId37" Type="http://schemas.openxmlformats.org/officeDocument/2006/relationships/hyperlink" Target="http://auction.co.kr/" TargetMode="External"/><Relationship Id="rId58" Type="http://schemas.openxmlformats.org/officeDocument/2006/relationships/hyperlink" Target="http://techcrunch.com/2009/12/14/rockyou-hack-security-myspace-facebook-passwords/" TargetMode="External"/><Relationship Id="rId79" Type="http://schemas.openxmlformats.org/officeDocument/2006/relationships/hyperlink" Target="http://gawker.com/" TargetMode="External"/><Relationship Id="rId102" Type="http://schemas.openxmlformats.org/officeDocument/2006/relationships/hyperlink" Target="http://www.pcmag.com/article2/0,2817,2390683,00.asp" TargetMode="External"/><Relationship Id="rId123" Type="http://schemas.openxmlformats.org/officeDocument/2006/relationships/hyperlink" Target="http://mashable.com/2011/05/31/sony-playstation-services-return/" TargetMode="External"/><Relationship Id="rId144" Type="http://schemas.openxmlformats.org/officeDocument/2006/relationships/hyperlink" Target="http://news.cnet.com/8301-1009_3-57509595-83/udid-leak-source-idd-bluetoad-mobile-firm-says-it-was-hacked/" TargetMode="External"/><Relationship Id="rId330" Type="http://schemas.openxmlformats.org/officeDocument/2006/relationships/hyperlink" Target="https://www.theverge.com/2017/9/1/16244304/instagram-hack-api-bug-doxagram-selena-gomez" TargetMode="External"/><Relationship Id="rId90" Type="http://schemas.openxmlformats.org/officeDocument/2006/relationships/hyperlink" Target="http://www.healthcareinfosecurity.com/chicago-breach-affects-180000-a-2496" TargetMode="External"/><Relationship Id="rId165" Type="http://schemas.openxmlformats.org/officeDocument/2006/relationships/hyperlink" Target="http://www.nydailynews.com/news/national/russians-ukrainian-charged-largest-hacking-spree-u-s-history-article-1.1408948" TargetMode="External"/><Relationship Id="rId186" Type="http://schemas.openxmlformats.org/officeDocument/2006/relationships/hyperlink" Target="http://www.reuters.com/article/2013/05/09/us-usa-hack-washingtonstate-idUSBRE9480YY20130509" TargetMode="External"/><Relationship Id="rId351" Type="http://schemas.openxmlformats.org/officeDocument/2006/relationships/hyperlink" Target="https://www.reuters.com/article/us-twitter-passwords/twitter-urges-all-users-to-change-passwords-after-glitch-idUSKBN1I42JG" TargetMode="External"/><Relationship Id="rId211" Type="http://schemas.openxmlformats.org/officeDocument/2006/relationships/hyperlink" Target="https://www.wikileaks.org/plusd/about/" TargetMode="External"/><Relationship Id="rId232" Type="http://schemas.openxmlformats.org/officeDocument/2006/relationships/hyperlink" Target="http://www.cityam.com/1406190300/ecb-website-hacked" TargetMode="External"/><Relationship Id="rId253" Type="http://schemas.openxmlformats.org/officeDocument/2006/relationships/hyperlink" Target="http://www.theguardian.com/world/2015/mar/30/personal-details-of-world-leaders-accidentally-revealed-by-g20-organisers" TargetMode="External"/><Relationship Id="rId274" Type="http://schemas.openxmlformats.org/officeDocument/2006/relationships/hyperlink" Target="http://www.reuters.com/article/2015/07/09/us-cybersecurity-usa-idUSKCN0PJ2M420150709?feedType=RSS&amp;feedName=topNews&amp;utm_source=twitter" TargetMode="External"/><Relationship Id="rId295" Type="http://schemas.openxmlformats.org/officeDocument/2006/relationships/hyperlink" Target="http://betanews.com/2016/07/15/ubuntu-linux-forums-hacked/" TargetMode="External"/><Relationship Id="rId309" Type="http://schemas.openxmlformats.org/officeDocument/2006/relationships/hyperlink" Target="http://motherboard.vice.com/read/nearly-800000-brazzers-porn-site-accounts-exposed-in-forum-hack" TargetMode="External"/><Relationship Id="rId27" Type="http://schemas.openxmlformats.org/officeDocument/2006/relationships/hyperlink" Target="http://news.bbc.co.uk/1/hi/uk_politics/7147715.stm" TargetMode="External"/><Relationship Id="rId48" Type="http://schemas.openxmlformats.org/officeDocument/2006/relationships/hyperlink" Target="http://news.bbc.co.uk/1/hi/uk_politics/7667507.stm" TargetMode="External"/><Relationship Id="rId69" Type="http://schemas.openxmlformats.org/officeDocument/2006/relationships/hyperlink" Target="http://www.wired.com/threatlevel/2009/10/probe-targets-archives-handling-of-data-on-70-million-vets/" TargetMode="External"/><Relationship Id="rId113" Type="http://schemas.openxmlformats.org/officeDocument/2006/relationships/hyperlink" Target="http://www.idtheftcenter.org/artman2/publish/lib_survey/ITRC_2008_Breach_List.shtml" TargetMode="External"/><Relationship Id="rId134" Type="http://schemas.openxmlformats.org/officeDocument/2006/relationships/hyperlink" Target="http://www.idtheftcenter.org/artman2/publish/lib_survey/ITRC_2008_Breach_List.shtml" TargetMode="External"/><Relationship Id="rId320" Type="http://schemas.openxmlformats.org/officeDocument/2006/relationships/hyperlink" Target="https://techcrunch.com/2016/10/20/weebly-hacked-43-million-credentials-stolen/" TargetMode="External"/><Relationship Id="rId80" Type="http://schemas.openxmlformats.org/officeDocument/2006/relationships/hyperlink" Target="http://www.guardian.co.uk/technology/2010/dec/13/gawker-hackers-passwords-twitter-wikileaks?INTCMP=SRCH" TargetMode="External"/><Relationship Id="rId155" Type="http://schemas.openxmlformats.org/officeDocument/2006/relationships/hyperlink" Target="http://arstechnica.com/security/2012/06/8-million-leaked-passwords-connected-to-linkedin/" TargetMode="External"/><Relationship Id="rId176" Type="http://schemas.openxmlformats.org/officeDocument/2006/relationships/hyperlink" Target="http://www.zdnet.com/article/disqus-confirms-comments-tool-hacked/" TargetMode="External"/><Relationship Id="rId197" Type="http://schemas.openxmlformats.org/officeDocument/2006/relationships/hyperlink" Target="http://www.forbes.com/sites/andygreenberg/2012/01/15/zappos-says-hackers-accessed-24-million-customers-account-details/" TargetMode="External"/><Relationship Id="rId341" Type="http://schemas.openxmlformats.org/officeDocument/2006/relationships/hyperlink" Target="http://www.zdnet.com/article/popular-virtual-keyboard-leaks-31-million-user-data/" TargetMode="External"/><Relationship Id="rId362" Type="http://schemas.openxmlformats.org/officeDocument/2006/relationships/hyperlink" Target="https://www.itgovernance.eu/blog/en/breach-at-norways-largest-healthcare-authority-was-a-disaster-waiting-to-happen" TargetMode="External"/><Relationship Id="rId201" Type="http://schemas.openxmlformats.org/officeDocument/2006/relationships/hyperlink" Target="http://krebsonsecurity.com/2013/10/adobe-breach-impacted-at-least-38-million-users/" TargetMode="External"/><Relationship Id="rId222" Type="http://schemas.openxmlformats.org/officeDocument/2006/relationships/hyperlink" Target="http://online.wsj.com/articles/japan-airlines-reports-hacker-attack-1412053828" TargetMode="External"/><Relationship Id="rId243"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264" Type="http://schemas.openxmlformats.org/officeDocument/2006/relationships/hyperlink" Target="http://www.theguardian.com/technology/2015/aug/10/carphone-warehouse-uk-data-watchdog-investigating-customer-hack" TargetMode="External"/><Relationship Id="rId285" Type="http://schemas.openxmlformats.org/officeDocument/2006/relationships/hyperlink" Target="http://motherboard.vice.com/read/another-day-another-hack-7-million-emails-and-hashed-passwords-for-minecraft" TargetMode="External"/><Relationship Id="rId17" Type="http://schemas.openxmlformats.org/officeDocument/2006/relationships/hyperlink" Target="http://www.wired.com/threatlevel/2008/07/ameritrade-hack/" TargetMode="External"/><Relationship Id="rId38" Type="http://schemas.openxmlformats.org/officeDocument/2006/relationships/hyperlink" Target="http://www.darkreading.com/security/perimeter-security/211201111/hacker-steals-data-on-18m-auction-customers-in-south-korea.html" TargetMode="External"/><Relationship Id="rId59" Type="http://schemas.openxmlformats.org/officeDocument/2006/relationships/hyperlink" Target="http://www.forbes.com/sites/davelewis/2015/05/31/heartland-payment-systems-suffers-data-breach/" TargetMode="External"/><Relationship Id="rId103" Type="http://schemas.openxmlformats.org/officeDocument/2006/relationships/hyperlink" Target="http://news.cnet.com/8301-27080_3-20068386-245/sf-utilities-agency-warns-of-potential-breach/" TargetMode="External"/><Relationship Id="rId124" Type="http://schemas.openxmlformats.org/officeDocument/2006/relationships/hyperlink" Target="http://latimesblogs.latimes.com/money_co/2011/09/man-convicted-in-huge-countrywide-data-theft-gets-8-months-in-prison.html" TargetMode="External"/><Relationship Id="rId310" Type="http://schemas.openxmlformats.org/officeDocument/2006/relationships/hyperlink" Target="http://www.bgr.in/news/indian-hacker-group-leaks-data-of-1-7-million-snapchat-users-after-ceos-poor-country-comments-report/" TargetMode="External"/><Relationship Id="rId70" Type="http://schemas.openxmlformats.org/officeDocument/2006/relationships/hyperlink" Target="http://www.idtheftcenter.org/artman2/publish/lib_survey/ITRC_2008_Breach_List.shtml" TargetMode="External"/><Relationship Id="rId91" Type="http://schemas.openxmlformats.org/officeDocument/2006/relationships/hyperlink" Target="http://www.hhs.gov/ocr/privacy/hipaa/administrative/breachnotificationrule/breachtool.html" TargetMode="External"/><Relationship Id="rId145" Type="http://schemas.openxmlformats.org/officeDocument/2006/relationships/hyperlink" Target="http://www.informationweek.co.uk/security/client/dropbox-admits-hack-adds-more-security-f/240004697" TargetMode="External"/><Relationship Id="rId166" Type="http://schemas.openxmlformats.org/officeDocument/2006/relationships/hyperlink" Target="http://money.cnn.com/2016/05/19/technology/linkedin-hack/" TargetMode="External"/><Relationship Id="rId187" Type="http://schemas.openxmlformats.org/officeDocument/2006/relationships/hyperlink" Target="http://www.privacyrights.org/data-breach" TargetMode="External"/><Relationship Id="rId331" Type="http://schemas.openxmlformats.org/officeDocument/2006/relationships/hyperlink" Target="https://www.consumer.ftc.gov/blog/2017/09/equifax-data-breach-what-do" TargetMode="External"/><Relationship Id="rId352" Type="http://schemas.openxmlformats.org/officeDocument/2006/relationships/hyperlink" Target="https://www.iafrikan.com/2018/05/23/just-under-1-million-personal-records-of-south-africans-leaked-online/" TargetMode="External"/><Relationship Id="rId1" Type="http://schemas.openxmlformats.org/officeDocument/2006/relationships/hyperlink" Target="http://money.cnn.com/2004/06/23/technology/aol_spam/" TargetMode="External"/><Relationship Id="rId212" Type="http://schemas.openxmlformats.org/officeDocument/2006/relationships/hyperlink" Target="http://www.securityweek.com/attacker-steals-data-2-million-vodafone-germany-customers" TargetMode="External"/><Relationship Id="rId233" Type="http://schemas.openxmlformats.org/officeDocument/2006/relationships/hyperlink" Target="http://time.com/3151681/ups-hack/" TargetMode="External"/><Relationship Id="rId254" Type="http://schemas.openxmlformats.org/officeDocument/2006/relationships/hyperlink" Target="http://www.dailydot.com/politics/invest-bank-hacker-buba/" TargetMode="External"/><Relationship Id="rId28" Type="http://schemas.openxmlformats.org/officeDocument/2006/relationships/hyperlink" Target="http://news.bbc.co.uk/1/hi/uk_politics/7147715.stm" TargetMode="External"/><Relationship Id="rId49" Type="http://schemas.openxmlformats.org/officeDocument/2006/relationships/hyperlink" Target="http://www.idtheftcenter.org/artman2/publish/lib_survey/ITRC_2008_Breach_List.shtml" TargetMode="External"/><Relationship Id="rId114" Type="http://schemas.openxmlformats.org/officeDocument/2006/relationships/hyperlink" Target="http://www.zdnet.com/blog/gamification/sega-1-3-million-customer-records-hacked-lulzsec-promises-retribution/481" TargetMode="External"/><Relationship Id="rId275" Type="http://schemas.openxmlformats.org/officeDocument/2006/relationships/hyperlink" Target="http://ashleymadison.com/" TargetMode="External"/><Relationship Id="rId296" Type="http://schemas.openxmlformats.org/officeDocument/2006/relationships/hyperlink" Target="https://torrentfreak.com/utorrent-forums-hacked-passwords-compromised-160608/" TargetMode="External"/><Relationship Id="rId300" Type="http://schemas.openxmlformats.org/officeDocument/2006/relationships/hyperlink" Target="https://www.bbc.co.uk/news/amp/technology-42075306" TargetMode="External"/><Relationship Id="rId60" Type="http://schemas.openxmlformats.org/officeDocument/2006/relationships/hyperlink" Target="http://www.idtheftcenter.org/artman2/publish/lib_survey/ITRC_2008_Breach_List.shtml" TargetMode="External"/><Relationship Id="rId81" Type="http://schemas.openxmlformats.org/officeDocument/2006/relationships/hyperlink" Target="http://www.mediaite.com/online/gawker-medias-entire-commenter-database-appears-to-have-been-hacked/" TargetMode="External"/><Relationship Id="rId135" Type="http://schemas.openxmlformats.org/officeDocument/2006/relationships/hyperlink" Target="http://www.hhs.gov/ocr/privacy/hipaa/administrative/breachnotificationrule/breachtool.html" TargetMode="External"/><Relationship Id="rId156" Type="http://schemas.openxmlformats.org/officeDocument/2006/relationships/hyperlink" Target="http://www.forbes.com/sites/andygreenberg/2012/07/23/eight-million-passwords-spilled-from-gaming-site-gamigo-months-after-breach/" TargetMode="External"/><Relationship Id="rId177" Type="http://schemas.openxmlformats.org/officeDocument/2006/relationships/hyperlink" Target="http://news.softpedia.com/news/Citi-Exposes-Details-of-150-000-Individuals-Who-Went-into-Bankruptcy-369979.shtml" TargetMode="External"/><Relationship Id="rId198" Type="http://schemas.openxmlformats.org/officeDocument/2006/relationships/hyperlink" Target="http://www.reuters.com/article/2013/05/17/us-yahoojapan-idUSBRE94G0P620130517" TargetMode="External"/><Relationship Id="rId321" Type="http://schemas.openxmlformats.org/officeDocument/2006/relationships/hyperlink" Target="http://www.zdnet.com/article/dailymotion-hack-exposes-millions-of-accounts/" TargetMode="External"/><Relationship Id="rId342" Type="http://schemas.openxmlformats.org/officeDocument/2006/relationships/hyperlink" Target="https://www.lowyat.net/2017/146339/46-2-million-mobile-phone-numbers-leaked-from-2014-data-breach/" TargetMode="External"/><Relationship Id="rId363" Type="http://schemas.openxmlformats.org/officeDocument/2006/relationships/hyperlink" Target="https://support.ticketfly.com/s/article/41507" TargetMode="External"/><Relationship Id="rId202" Type="http://schemas.openxmlformats.org/officeDocument/2006/relationships/hyperlink" Target="http://www.wired.co.uk/news/archive/2013-03/04/evernote-hacked" TargetMode="External"/><Relationship Id="rId223" Type="http://schemas.openxmlformats.org/officeDocument/2006/relationships/hyperlink" Target="http://www.jal.co.jp/en/info/other/140924.html" TargetMode="External"/><Relationship Id="rId244" Type="http://schemas.openxmlformats.org/officeDocument/2006/relationships/hyperlink" Target="http://dealbook.nytimes.com/2014/10/02/jpmorgan-discovers-further-cyber-security-issues/?_php=true&amp;_type=blogs&amp;_r=0" TargetMode="External"/><Relationship Id="rId18" Type="http://schemas.openxmlformats.org/officeDocument/2006/relationships/hyperlink" Target="http://www.zdnet.com/wi-fi-hack-caused-tk-maxx-security-breach-3039286991/" TargetMode="External"/><Relationship Id="rId39" Type="http://schemas.openxmlformats.org/officeDocument/2006/relationships/hyperlink" Target="http://www.datalossdb.org/" TargetMode="External"/><Relationship Id="rId265" Type="http://schemas.openxmlformats.org/officeDocument/2006/relationships/hyperlink" Target="http://www.channel4.com/news/adult-friendfinder-dating-hack-internet-dark-web" TargetMode="External"/><Relationship Id="rId286" Type="http://schemas.openxmlformats.org/officeDocument/2006/relationships/hyperlink" Target="http://panamapapers.sueddeutsche.de/articles/56febff0a1bb8d3c3495adf4/" TargetMode="External"/><Relationship Id="rId50" Type="http://schemas.openxmlformats.org/officeDocument/2006/relationships/hyperlink" Target="http://www.idtheftcenter.org/artman2/publish/lib_survey/ITRC_2008_Breach_List.shtml" TargetMode="External"/><Relationship Id="rId104" Type="http://schemas.openxmlformats.org/officeDocument/2006/relationships/hyperlink" Target="http://www.pcworld.com/article/231215/lulzsec_a_short_history_of_hacking.html" TargetMode="External"/><Relationship Id="rId125" Type="http://schemas.openxmlformats.org/officeDocument/2006/relationships/hyperlink" Target="http://www.idtheftcenter.org/artman2/publish/lib_survey/ITRC_2008_Breach_List.shtml" TargetMode="External"/><Relationship Id="rId146" Type="http://schemas.openxmlformats.org/officeDocument/2006/relationships/hyperlink" Target="http://militarysingles.com/" TargetMode="External"/><Relationship Id="rId167" Type="http://schemas.openxmlformats.org/officeDocument/2006/relationships/hyperlink" Target="http://www.infoworld.com/article/2615754/cyber-crime/south-carolina-reveals-massive-data-breach-of-social-security-numbers--credit-cards.html" TargetMode="External"/><Relationship Id="rId188" Type="http://schemas.openxmlformats.org/officeDocument/2006/relationships/hyperlink" Target="http://www.joystiq.com/2013/07/05/club-nintendo-japan-hacked/" TargetMode="External"/><Relationship Id="rId311" Type="http://schemas.openxmlformats.org/officeDocument/2006/relationships/hyperlink" Target="http://www.cbc.ca/beta/news/technology/bell-data-breach-customer-names-phone-numbers-emails-leak-1.4116608" TargetMode="External"/><Relationship Id="rId332" Type="http://schemas.openxmlformats.org/officeDocument/2006/relationships/hyperlink" Target="https://motherboard.vice.com/en_us/article/pgkp57/a-teen-hacker-is-targeting-russian-sites-as-revenge-for-the-mh17-crash" TargetMode="External"/><Relationship Id="rId353" Type="http://schemas.openxmlformats.org/officeDocument/2006/relationships/hyperlink" Target="https://www.bleepingcomputer.com/news/security/thousands-of-apps-leak-sensitive-data-via-misconfigured-firebase-backends/" TargetMode="External"/><Relationship Id="rId71" Type="http://schemas.openxmlformats.org/officeDocument/2006/relationships/hyperlink" Target="http://www.guardian.co.uk/technology/2010/jun/10/apple-ipad-security-leak?INTCMP=SRCH" TargetMode="External"/><Relationship Id="rId92" Type="http://schemas.openxmlformats.org/officeDocument/2006/relationships/hyperlink" Target="https://www.databreaches.net/puerto-rico-dept-of-health-reports-breach-affecting-400000-triple-s-salud-fined-100k/" TargetMode="External"/><Relationship Id="rId213" Type="http://schemas.openxmlformats.org/officeDocument/2006/relationships/hyperlink" Target="http://www.privacyrights.org/data-breach" TargetMode="External"/><Relationship Id="rId234" Type="http://schemas.openxmlformats.org/officeDocument/2006/relationships/hyperlink" Target="http://money.cnn.com/2014/08/18/technology/security/hospital-chs-hack/" TargetMode="External"/><Relationship Id="rId2" Type="http://schemas.openxmlformats.org/officeDocument/2006/relationships/hyperlink" Target="http://www.msnbc.msn.com/id/8985989/" TargetMode="External"/><Relationship Id="rId29" Type="http://schemas.openxmlformats.org/officeDocument/2006/relationships/hyperlink" Target="http://news.bbc.co.uk/2/hi/uk_news/7103911.stm" TargetMode="External"/><Relationship Id="rId255" Type="http://schemas.openxmlformats.org/officeDocument/2006/relationships/hyperlink" Target="http://money.cnn.com/2015/05/26/pf/taxes/irs-website-data-hack/index.html" TargetMode="External"/><Relationship Id="rId276" Type="http://schemas.openxmlformats.org/officeDocument/2006/relationships/hyperlink" Target="http://krebsonsecurity.com/2015/07/online-cheating-site-ashleymadison-hacked/" TargetMode="External"/><Relationship Id="rId297" Type="http://schemas.openxmlformats.org/officeDocument/2006/relationships/hyperlink" Target="https://www.bannerhealth.com/news/2016/08/banner-health-identifies-cyber-attack" TargetMode="External"/><Relationship Id="rId40" Type="http://schemas.openxmlformats.org/officeDocument/2006/relationships/hyperlink" Target="http://english.donga.com/srv/service.php3?biid=2008090631088" TargetMode="External"/><Relationship Id="rId115" Type="http://schemas.openxmlformats.org/officeDocument/2006/relationships/hyperlink" Target="http://www.pcmag.com/article2/0,2817,2388200,00.asp" TargetMode="External"/><Relationship Id="rId136" Type="http://schemas.openxmlformats.org/officeDocument/2006/relationships/hyperlink" Target="http://www.simplysecurity.com/2011/11/30/sutter-health-sued-for-1-billion-following-data-breach/" TargetMode="External"/><Relationship Id="rId157" Type="http://schemas.openxmlformats.org/officeDocument/2006/relationships/hyperlink" Target="http://www.koreatimes.co.kr/www/news/biz/2012/07/113_116143.html" TargetMode="External"/><Relationship Id="rId178" Type="http://schemas.openxmlformats.org/officeDocument/2006/relationships/hyperlink" Target="http://boingboing.net/2013/05/23/terracom-and-yourtel-threaten.html" TargetMode="External"/><Relationship Id="rId301" Type="http://schemas.openxmlformats.org/officeDocument/2006/relationships/hyperlink" Target="http://www.abc.net.au/news/2016-10-28/red-cross-blood-service-admits-to-data-breach/7974036" TargetMode="External"/><Relationship Id="rId322" Type="http://schemas.openxmlformats.org/officeDocument/2006/relationships/hyperlink" Target="http://www.zdnet.com/article/adultfriendfinder-network-hack-exposes-secrets-of-412-million-users/" TargetMode="External"/><Relationship Id="rId343" Type="http://schemas.openxmlformats.org/officeDocument/2006/relationships/hyperlink" Target="https://www.lowyat.net/2017/146339/46-2-million-mobile-phone-numbers-leaked-from-2014-data-breach/" TargetMode="External"/><Relationship Id="rId364" Type="http://schemas.openxmlformats.org/officeDocument/2006/relationships/hyperlink" Target="https://www.upguard.com/breaches/s3-localblox" TargetMode="External"/><Relationship Id="rId61" Type="http://schemas.openxmlformats.org/officeDocument/2006/relationships/hyperlink" Target="http://www.idtheftcenter.org/artman2/publish/lib_survey/ITRC_2008_Breach_List.shtml" TargetMode="External"/><Relationship Id="rId82" Type="http://schemas.openxmlformats.org/officeDocument/2006/relationships/hyperlink" Target="http://www.idtheftcenter.org/artman2/publish/lib_survey/ITRC_2008_Breach_List.shtml" TargetMode="External"/><Relationship Id="rId199" Type="http://schemas.openxmlformats.org/officeDocument/2006/relationships/hyperlink" Target="http://helpx.adobe.com/x-productkb/policy-pricing/customer-alert.html" TargetMode="External"/><Relationship Id="rId203" Type="http://schemas.openxmlformats.org/officeDocument/2006/relationships/hyperlink" Target="http://www.digitaltrends.com/mobile/evernote-hack-50-million-users-forced-to-reset-passwords/" TargetMode="External"/><Relationship Id="rId19" Type="http://schemas.openxmlformats.org/officeDocument/2006/relationships/hyperlink" Target="http://www.msnbc.msn.com/id/17871485/ns/technology_and_science-security/t/tj-maxx-theft-believed-largest-hack-ever/" TargetMode="External"/><Relationship Id="rId224" Type="http://schemas.openxmlformats.org/officeDocument/2006/relationships/hyperlink" Target="http://macrumours.com/" TargetMode="External"/><Relationship Id="rId245" Type="http://schemas.openxmlformats.org/officeDocument/2006/relationships/hyperlink" Target="http://my.chicagotribune.com/" TargetMode="External"/><Relationship Id="rId266"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287" Type="http://schemas.openxmlformats.org/officeDocument/2006/relationships/hyperlink" Target="http://www.zdnet.com/article/over-25-million-accounts-stolen-after-mail-ru-forums-raided-by-hackers/" TargetMode="External"/><Relationship Id="rId30" Type="http://schemas.openxmlformats.org/officeDocument/2006/relationships/hyperlink" Target="http://www.idtheftcenter.org/artman2/publish/lib_survey/ITRC_2008_Breach_List.shtml" TargetMode="External"/><Relationship Id="rId105" Type="http://schemas.openxmlformats.org/officeDocument/2006/relationships/hyperlink" Target="http://www.idtheftcenter.org/artman2/publish/lib_survey/ITRC_2008_Breach_List.shtml" TargetMode="External"/><Relationship Id="rId126" Type="http://schemas.openxmlformats.org/officeDocument/2006/relationships/hyperlink" Target="http://www.mhs.net/pdf/release071112.pdf" TargetMode="External"/><Relationship Id="rId147" Type="http://schemas.openxmlformats.org/officeDocument/2006/relationships/hyperlink" Target="http://www.pcworld.com/article/252647/reborn_lulzsec_claims_hack_of_dating_site_for_military_personnel.html" TargetMode="External"/><Relationship Id="rId168" Type="http://schemas.openxmlformats.org/officeDocument/2006/relationships/hyperlink" Target="http://www.thestate.com/2012/04/20/2241321/personal-information-of-more-than.html" TargetMode="External"/><Relationship Id="rId312" Type="http://schemas.openxmlformats.org/officeDocument/2006/relationships/hyperlink" Target="http://motherboard.vice.com/read/hacker-steals-900-gb-of-cellebrite-data" TargetMode="External"/><Relationship Id="rId333" Type="http://schemas.openxmlformats.org/officeDocument/2006/relationships/hyperlink" Target="http://km.ru/" TargetMode="External"/><Relationship Id="rId354" Type="http://schemas.openxmlformats.org/officeDocument/2006/relationships/hyperlink" Target="https://www.bbc.co.uk/news/technology-44628874" TargetMode="External"/><Relationship Id="rId51" Type="http://schemas.openxmlformats.org/officeDocument/2006/relationships/hyperlink" Target="http://www.wctv.tv/news/headlines/28132494.html?storySection=comments" TargetMode="External"/><Relationship Id="rId72" Type="http://schemas.openxmlformats.org/officeDocument/2006/relationships/hyperlink" Target="http://www.phiprivacy.net/?p=5743" TargetMode="External"/><Relationship Id="rId93" Type="http://schemas.openxmlformats.org/officeDocument/2006/relationships/hyperlink" Target="http://www.idtheftcenter.org/artman2/publish/lib_survey/ITRC_2008_Breach_List.shtml" TargetMode="External"/><Relationship Id="rId189" Type="http://schemas.openxmlformats.org/officeDocument/2006/relationships/hyperlink" Target="http://www.guardian.co.uk/technology/2013/jul/22/apple-developer-site-hacked" TargetMode="External"/><Relationship Id="rId3" Type="http://schemas.openxmlformats.org/officeDocument/2006/relationships/hyperlink" Target="http://www.msnbc.msn.com/id/8260050/ns/technology_and_science-security/t/million-credit-cards-exposed/" TargetMode="External"/><Relationship Id="rId214" Type="http://schemas.openxmlformats.org/officeDocument/2006/relationships/hyperlink" Target="http://www.privacyrights.org/data-breach" TargetMode="External"/><Relationship Id="rId235" Type="http://schemas.openxmlformats.org/officeDocument/2006/relationships/hyperlink" Target="http://thenextweb.com/google/2014/09/10/4-93-million-gmail-usernames-passwords-published-google-says-evidence-systems-compromised/" TargetMode="External"/><Relationship Id="rId256" Type="http://schemas.openxmlformats.org/officeDocument/2006/relationships/hyperlink" Target="http://www.bbc.co.uk/news/uk-34784980" TargetMode="External"/><Relationship Id="rId277" Type="http://schemas.openxmlformats.org/officeDocument/2006/relationships/hyperlink" Target="https://theintercept.com/2015/11/11/securus-hack-prison-phone-company-exposes-thousands-of-calls-lawyers-and-clients/" TargetMode="External"/><Relationship Id="rId298" Type="http://schemas.openxmlformats.org/officeDocument/2006/relationships/hyperlink" Target="http://www.bbc.co.uk/news/world-europe-36645519" TargetMode="External"/><Relationship Id="rId116" Type="http://schemas.openxmlformats.org/officeDocument/2006/relationships/hyperlink" Target="http://www.zdnet.com/blog/security/chinese-hacker-arrested-for-leaking-6-million-logins/11064" TargetMode="External"/><Relationship Id="rId137" Type="http://schemas.openxmlformats.org/officeDocument/2006/relationships/hyperlink" Target="http://www.hhs.gov/ocr/privacy/hipaa/administrative/breachnotificationrule/breachtool.html" TargetMode="External"/><Relationship Id="rId158" Type="http://schemas.openxmlformats.org/officeDocument/2006/relationships/hyperlink" Target="http://news.cnet.com/8301-1009_3-57482215-83/hackers-accused-of-stealing-data-from-9m-korean-mobile-users/" TargetMode="External"/><Relationship Id="rId302" Type="http://schemas.openxmlformats.org/officeDocument/2006/relationships/hyperlink" Target="https://betanews.com/2017/03/06/river-city-media-spam-database-leak/" TargetMode="External"/><Relationship Id="rId323" Type="http://schemas.openxmlformats.org/officeDocument/2006/relationships/hyperlink" Target="https://www.leakedsource.com/blog/friendfinder" TargetMode="External"/><Relationship Id="rId344" Type="http://schemas.openxmlformats.org/officeDocument/2006/relationships/hyperlink" Target="https://thenextweb.com/security/2018/03/14/jewelry-site-accidentally-leaks-personal-details-plaintext-passwords-1-3m-users/" TargetMode="External"/><Relationship Id="rId20" Type="http://schemas.openxmlformats.org/officeDocument/2006/relationships/hyperlink" Target="http://www.idtheftcenter.org/artman2/publish/lib_survey/ITRC_2008_Breach_List.shtml" TargetMode="External"/><Relationship Id="rId41" Type="http://schemas.openxmlformats.org/officeDocument/2006/relationships/hyperlink" Target="http://news.bbc.co.uk/1/hi/england/gloucestershire/7639006.stm" TargetMode="External"/><Relationship Id="rId62" Type="http://schemas.openxmlformats.org/officeDocument/2006/relationships/hyperlink" Target="http://security-hack1.blogspot.com/2010/04/affinity-health-plan-alerts-public.html" TargetMode="External"/><Relationship Id="rId83" Type="http://schemas.openxmlformats.org/officeDocument/2006/relationships/hyperlink" Target="http://wikileaks.org/cablegate.html" TargetMode="External"/><Relationship Id="rId179" Type="http://schemas.openxmlformats.org/officeDocument/2006/relationships/hyperlink" Target="http://www.wired.co.uk/news/archive/2013-05/23/reporter-google-breach-hacker" TargetMode="External"/><Relationship Id="rId365" Type="http://schemas.openxmlformats.org/officeDocument/2006/relationships/hyperlink" Target="https://thehackernews.com/2018/04/facebook-data-privacy.html" TargetMode="External"/><Relationship Id="rId190" Type="http://schemas.openxmlformats.org/officeDocument/2006/relationships/hyperlink" Target="http://status.ovh.net/?do=details&amp;id=5070" TargetMode="External"/><Relationship Id="rId204" Type="http://schemas.openxmlformats.org/officeDocument/2006/relationships/hyperlink" Target="http://nakedsecurity.sophos.com/2013/04/27/livingsocial-hacked-50-million-affected/" TargetMode="External"/><Relationship Id="rId225" Type="http://schemas.openxmlformats.org/officeDocument/2006/relationships/hyperlink" Target="http://www.wired.co.uk/news/archive/2013-11/13/mac-rumours-forums-hacked" TargetMode="External"/><Relationship Id="rId246" Type="http://schemas.openxmlformats.org/officeDocument/2006/relationships/hyperlink" Target="http://uk.businessinsider.com/yahoo-hack-by-state-sponsored-actor-biggest-of-all-time-2016-9?r=US&amp;IR=T" TargetMode="External"/><Relationship Id="rId267" Type="http://schemas.openxmlformats.org/officeDocument/2006/relationships/hyperlink" Target="http://www.theguardian.com/technology/2015/dec/02/vtech-hack-us-hong-kong-investigate-children-exposed" TargetMode="External"/><Relationship Id="rId288" Type="http://schemas.openxmlformats.org/officeDocument/2006/relationships/hyperlink" Target="https://www.europol.europa.eu/iocta/2016/data-breach.html" TargetMode="External"/><Relationship Id="rId106" Type="http://schemas.openxmlformats.org/officeDocument/2006/relationships/hyperlink" Target="https://www.theguardian.com/technology/2011/apr/04/epsilon-email-hack" TargetMode="External"/><Relationship Id="rId127" Type="http://schemas.openxmlformats.org/officeDocument/2006/relationships/hyperlink" Target="http://www.hhs.gov/ocr/privacy/hipaa/administrative/breachnotificationrule/breachtool.html" TargetMode="External"/><Relationship Id="rId313" Type="http://schemas.openxmlformats.org/officeDocument/2006/relationships/hyperlink" Target="https://techcrunch.com/2016/07/29/clinton-campaign-reportedly-breached-by-hackers/" TargetMode="External"/><Relationship Id="rId10" Type="http://schemas.openxmlformats.org/officeDocument/2006/relationships/hyperlink" Target="http://news.cnet.com/Laptop-with-HP-employee-data-stolen/2100-7348_3-6052964.html" TargetMode="External"/><Relationship Id="rId31" Type="http://schemas.openxmlformats.org/officeDocument/2006/relationships/hyperlink" Target="http://www.journal-news.net/page/content.detail/id/511806.html?nav=5006" TargetMode="External"/><Relationship Id="rId52" Type="http://schemas.openxmlformats.org/officeDocument/2006/relationships/hyperlink" Target="http://www.msnbc.msn.com/id/30645920/ns/technology_and_science-security/t/hackers-breach-uc-berkeley-computers/" TargetMode="External"/><Relationship Id="rId73" Type="http://schemas.openxmlformats.org/officeDocument/2006/relationships/hyperlink" Target="http://www.hhs.gov/ocr/privacy/hipaa/administrative/breachnotificationrule/breachtool.html" TargetMode="External"/><Relationship Id="rId9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news.cnet.com/8301-1009_3-57469944-83/formspring-disables-user-passwords-in-security-breach/?tag=mncol;txt" TargetMode="External"/><Relationship Id="rId169" Type="http://schemas.openxmlformats.org/officeDocument/2006/relationships/hyperlink" Target="http://www.hhs.gov/ocr/privacy/hipaa/administrative/breachnotificationrule/breachtool.html" TargetMode="External"/><Relationship Id="rId334" Type="http://schemas.openxmlformats.org/officeDocument/2006/relationships/hyperlink" Target="https://motherboard.vice.com/en_us/article/pgkp57/a-teen-hacker-is-targeting-russian-sites-as-revenge-for-the-mh17-crash" TargetMode="External"/><Relationship Id="rId355" Type="http://schemas.openxmlformats.org/officeDocument/2006/relationships/hyperlink" Target="https://medium.com/@intideceukelaire/this-popular-facebook-app-publicly-exposed-your-data-for-years-12483418eff8" TargetMode="External"/><Relationship Id="rId4" Type="http://schemas.openxmlformats.org/officeDocument/2006/relationships/hyperlink" Target="http://www.nbcnews.com/id/7561268/" TargetMode="External"/><Relationship Id="rId180" Type="http://schemas.openxmlformats.org/officeDocument/2006/relationships/hyperlink" Target="http://www.europarl.europa.eu/sides/getDoc.do?pubRef=-//EP//TEXT+WQ+E-2013-001939+0+DOC+XML+V0//EN&amp;language=nl" TargetMode="External"/><Relationship Id="rId215" Type="http://schemas.openxmlformats.org/officeDocument/2006/relationships/hyperlink" Target="http://www.privacyrights.org/data-breach" TargetMode="External"/><Relationship Id="rId236" Type="http://schemas.openxmlformats.org/officeDocument/2006/relationships/hyperlink" Target="http://www.buzzfeed.com/tomgara/sony-hack" TargetMode="External"/><Relationship Id="rId257" Type="http://schemas.openxmlformats.org/officeDocument/2006/relationships/hyperlink" Target="http://www.bbc.co.uk/news/uk-34611857" TargetMode="External"/><Relationship Id="rId278" Type="http://schemas.openxmlformats.org/officeDocument/2006/relationships/hyperlink" Target="http://blog.uber.com/2-27-15" TargetMode="External"/><Relationship Id="rId303" Type="http://schemas.openxmlformats.org/officeDocument/2006/relationships/hyperlink" Target="http://newsroom.questdiagnostics.com/2016-12-12-Quest-Diagnostics-Provides-Notice-of-Data-Security-Incident" TargetMode="External"/><Relationship Id="rId42" Type="http://schemas.openxmlformats.org/officeDocument/2006/relationships/hyperlink" Target="http://www.idtheftcenter.org/artman2/publish/lib_survey/ITRC_2008_Breach_List.shtml" TargetMode="External"/><Relationship Id="rId84" Type="http://schemas.openxmlformats.org/officeDocument/2006/relationships/hyperlink" Target="http://www.guardian.co.uk/news/datablog/2010/nov/29/wikileaks-cables-data" TargetMode="External"/><Relationship Id="rId138" Type="http://schemas.openxmlformats.org/officeDocument/2006/relationships/hyperlink" Target="http://www.reuters.com/article/us-data-breach-texas-idUSTRE78S5JG20110929" TargetMode="External"/><Relationship Id="rId345" Type="http://schemas.openxmlformats.org/officeDocument/2006/relationships/hyperlink" Target="https://www.usnews.com/news/business/articles/2018-03-20/orbitz-legacy-travel-booking-platform-likely-hacked" TargetMode="External"/><Relationship Id="rId191" Type="http://schemas.openxmlformats.org/officeDocument/2006/relationships/hyperlink" Target="http://nakedsecurity.sophos.com/2013/04/05/scribd-worlds-largest-online-library-admits-to-network-intrusion-password-breach/" TargetMode="External"/><Relationship Id="rId205" Type="http://schemas.openxmlformats.org/officeDocument/2006/relationships/hyperlink" Target="http://bits.blogs.nytimes.com/2013/04/26/living-social-hack-exposes-data-for-50-million-customers/" TargetMode="External"/><Relationship Id="rId247" Type="http://schemas.openxmlformats.org/officeDocument/2006/relationships/hyperlink" Target="http://www.reuters.com/article/us-hsbc-turkey-cybersecurity/hsbc-turkey-says-customer-credit-card-data-stolen-idUSKCN0IW1RR20141112" TargetMode="External"/><Relationship Id="rId107" Type="http://schemas.openxmlformats.org/officeDocument/2006/relationships/hyperlink" Target="http://www.idtheftcenter.org/artman2/publish/lib_survey/ITRC_2008_Breach_List.shtml" TargetMode="External"/><Relationship Id="rId289" Type="http://schemas.openxmlformats.org/officeDocument/2006/relationships/hyperlink" Target="http://www.businessinsider.com/turkish-citizenship-database-allegedly-hacked-and-leaked-2016-4?r=UK&amp;IR=T" TargetMode="External"/><Relationship Id="rId11" Type="http://schemas.openxmlformats.org/officeDocument/2006/relationships/hyperlink" Target="http://www.datalossdb.org/" TargetMode="External"/><Relationship Id="rId53" Type="http://schemas.openxmlformats.org/officeDocument/2006/relationships/hyperlink" Target="http://www.idtheftcenter.org/artman2/publish/lib_survey/ITRC_2008_Breach_List.shtml" TargetMode="External"/><Relationship Id="rId149"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314" Type="http://schemas.openxmlformats.org/officeDocument/2006/relationships/hyperlink" Target="http://www.digitaltrends.com/computing/clixsense-hacked/" TargetMode="External"/><Relationship Id="rId356" Type="http://schemas.openxmlformats.org/officeDocument/2006/relationships/hyperlink" Target="https://www.khaleejtimes.com/nation/dubai/dubais-careem-admits-to-data-breach-of-14-million-users" TargetMode="External"/><Relationship Id="rId95" Type="http://schemas.openxmlformats.org/officeDocument/2006/relationships/hyperlink" Target="http://www.pcworld.com/article/131453/article.html" TargetMode="External"/><Relationship Id="rId160" Type="http://schemas.openxmlformats.org/officeDocument/2006/relationships/hyperlink" Target="https://us.battle.net/support/en/article/important-security-update-faq" TargetMode="External"/><Relationship Id="rId216" Type="http://schemas.openxmlformats.org/officeDocument/2006/relationships/hyperlink" Target="http://healthitsecurity.com/2013/08/27/advocate-medical-group-endures-massive-data-breach/" TargetMode="External"/><Relationship Id="rId258" Type="http://schemas.openxmlformats.org/officeDocument/2006/relationships/hyperlink" Target="http://www.theguardian.com/business/2015/oct/22/talktalk-customer-data-hackers-website-credit-card-details-attack" TargetMode="External"/><Relationship Id="rId22" Type="http://schemas.openxmlformats.org/officeDocument/2006/relationships/hyperlink" Target="http://www.computerworld.com/s/article/9072198/Programmer_who_stole_drive_containing_1_million_bank_records_gets_42_months" TargetMode="External"/><Relationship Id="rId64" Type="http://schemas.openxmlformats.org/officeDocument/2006/relationships/hyperlink" Target="http://www.scmagazine.com/thief-steals-57-hard-drives-from-bluecross-blueshield-of-tennessee/article/162178/" TargetMode="External"/><Relationship Id="rId118" Type="http://schemas.openxmlformats.org/officeDocument/2006/relationships/hyperlink" Target="http://www.ehackingnews.com/2011/12/hackers-compromised-38-million-chinese.html" TargetMode="External"/><Relationship Id="rId325" Type="http://schemas.openxmlformats.org/officeDocument/2006/relationships/hyperlink" Target="http://www.scmp.com/news/hong-kong/politics/article/2082566/laptops-containing-37-million-hong-kong-voters-data-stolen" TargetMode="External"/><Relationship Id="rId171" Type="http://schemas.openxmlformats.org/officeDocument/2006/relationships/hyperlink" Target="http://bits.blogs.nytimes.com/2013/10/24/senator-intensifies-probe-of-data-brokers/?_php=true&amp;_type=blogs&amp;_r=0" TargetMode="External"/><Relationship Id="rId227" Type="http://schemas.openxmlformats.org/officeDocument/2006/relationships/hyperlink" Target="http://www.reuters.com/article/2013/09/26/us-cyberattacks-databrokers-idUSBRE98P03220130926" TargetMode="External"/><Relationship Id="rId269" Type="http://schemas.openxmlformats.org/officeDocument/2006/relationships/hyperlink" Target="http://premeraupdate.com/" TargetMode="External"/><Relationship Id="rId33" Type="http://schemas.openxmlformats.org/officeDocument/2006/relationships/hyperlink" Target="http://www.theregister.co.uk/2008/12/29/rbs_worldpay_breach/" TargetMode="External"/><Relationship Id="rId129" Type="http://schemas.openxmlformats.org/officeDocument/2006/relationships/hyperlink" Target="http://www.hhs.gov/ocr/privacy/hipaa/administrative/breachnotificationrule/breachtool.html" TargetMode="External"/><Relationship Id="rId280" Type="http://schemas.openxmlformats.org/officeDocument/2006/relationships/hyperlink" Target="http://uk.reuters.com/article/us-usa-voters-breach-idUKKBN0UB1E020151229" TargetMode="External"/><Relationship Id="rId336" Type="http://schemas.openxmlformats.org/officeDocument/2006/relationships/hyperlink" Target="https://www.thelocal.se/20170717/swedish-authority-handed-over-keys-to-the-kingdom-in-it-security-slip-up" TargetMode="External"/><Relationship Id="rId75" Type="http://schemas.openxmlformats.org/officeDocument/2006/relationships/hyperlink" Target="http://www.hhs.gov/ocr/privacy/hipaa/administrative/breachnotificationrule/breachtool.html" TargetMode="External"/><Relationship Id="rId140" Type="http://schemas.openxmlformats.org/officeDocument/2006/relationships/hyperlink" Target="http://www.databreaches.net/?p=19198" TargetMode="External"/><Relationship Id="rId182" Type="http://schemas.openxmlformats.org/officeDocument/2006/relationships/hyperlink" Target="https://www.facebook.com/notes/facebook-security/important-message-from-facebooks-white-hat-program/10151437074840766" TargetMode="External"/><Relationship Id="rId6" Type="http://schemas.openxmlformats.org/officeDocument/2006/relationships/hyperlink" Target="http://abcnews.go.com/Technology/story?id=2160425&amp;page=1" TargetMode="External"/><Relationship Id="rId238" Type="http://schemas.openxmlformats.org/officeDocument/2006/relationships/hyperlink" Target="http://blog.twitch.tv/2015/03/important-notice-about-your-twitch-account/" TargetMode="External"/><Relationship Id="rId291" Type="http://schemas.openxmlformats.org/officeDocument/2006/relationships/hyperlink" Target="http://www.anthemfacts.com/faq" TargetMode="External"/><Relationship Id="rId305" Type="http://schemas.openxmlformats.org/officeDocument/2006/relationships/hyperlink" Target="https://www.theguardian.com/business/2017/apr/09/wonga-data-breach-could-affect-250000-uk-customers?CMP=Share_iOSApp_Other" TargetMode="External"/><Relationship Id="rId347" Type="http://schemas.openxmlformats.org/officeDocument/2006/relationships/hyperlink" Target="https://www.nytimes.com/2018/04/01/technology/saks-lord-taylor-credit-cards.html" TargetMode="External"/><Relationship Id="rId44" Type="http://schemas.openxmlformats.org/officeDocument/2006/relationships/hyperlink" Target="http://en.wikipedia.org/wiki/List_of_UK_government_data_losses" TargetMode="External"/><Relationship Id="rId86" Type="http://schemas.openxmlformats.org/officeDocument/2006/relationships/hyperlink" Target="http://www.databreaches.net/?p=12611" TargetMode="External"/><Relationship Id="rId151" Type="http://schemas.openxmlformats.org/officeDocument/2006/relationships/hyperlink" Target="http://www.idtheftcenter.org/artman2/publish/lib_survey/ITRC_2008_Breach_List.shtml" TargetMode="External"/><Relationship Id="rId193" Type="http://schemas.openxmlformats.org/officeDocument/2006/relationships/hyperlink" Target="http://arstechnica.com/security/2013/05/drupal-org-resets-login-credentials-after-hack-exposes-password-data/" TargetMode="External"/><Relationship Id="rId207" Type="http://schemas.openxmlformats.org/officeDocument/2006/relationships/hyperlink" Target="http://www.nytimes.com/2016/12/14/technology/yahoo-hack.html?action=Click&amp;contentCollection=BreakingNews&amp;contentID=64651831&amp;pgtype=Homepage&amp;_r=0" TargetMode="External"/><Relationship Id="rId249" Type="http://schemas.openxmlformats.org/officeDocument/2006/relationships/hyperlink" Target="https://medium.com/@vijayp/f6bc289679a1" TargetMode="External"/><Relationship Id="rId13" Type="http://schemas.openxmlformats.org/officeDocument/2006/relationships/hyperlink" Target="http://gcn.com/Articles/2009/02/02/VA-data-breach-suit-settlement.aspx" TargetMode="External"/><Relationship Id="rId109" Type="http://schemas.openxmlformats.org/officeDocument/2006/relationships/hyperlink" Target="http://www.guelphmercury.com/news-story/2200845-honda-canada-hit-by-online-security-breach-283-000-car-owners-personal-data-stolen/" TargetMode="External"/><Relationship Id="rId260" Type="http://schemas.openxmlformats.org/officeDocument/2006/relationships/hyperlink" Target="http://www.theguardian.com/business/2015/mar/29/british-airways-frequent-flyer-accounts-hacked" TargetMode="External"/><Relationship Id="rId316" Type="http://schemas.openxmlformats.org/officeDocument/2006/relationships/hyperlink" Target="https://www.neowin.net/news/microsoft-owned-linkedin-is-sending-emails-to-users-about-a-lyndacom-data-breach" TargetMode="External"/><Relationship Id="rId55" Type="http://schemas.openxmlformats.org/officeDocument/2006/relationships/hyperlink" Target="http://voices.washingtonpost.com/securityfix/2009/07/network_solutions_hack_comprom.html" TargetMode="External"/><Relationship Id="rId97" Type="http://schemas.openxmlformats.org/officeDocument/2006/relationships/hyperlink" Target="http://www.idtheftcenter.org/artman2/publish/lib_survey/ITRC_2008_Breach_List.shtml" TargetMode="External"/><Relationship Id="rId120" Type="http://schemas.openxmlformats.org/officeDocument/2006/relationships/hyperlink" Target="http://www.computerworld.com/s/article/9216343/Sony_cuts_off_Sony_Online_Entertainment_service_after_hack" TargetMode="External"/><Relationship Id="rId358" Type="http://schemas.openxmlformats.org/officeDocument/2006/relationships/hyperlink" Target="https://motherboard.vice.com/en_us/article/a3qpk5/t-mobile-hack-data-breach-api-customer-data" TargetMode="External"/><Relationship Id="rId162" Type="http://schemas.openxmlformats.org/officeDocument/2006/relationships/hyperlink" Target="http://last.fm/" TargetMode="External"/><Relationship Id="rId218" Type="http://schemas.openxmlformats.org/officeDocument/2006/relationships/hyperlink" Target="http://news.iu.edu/releases/iu/2014/02/data-exposure-disclosure.shtml" TargetMode="External"/><Relationship Id="rId271" Type="http://schemas.openxmlformats.org/officeDocument/2006/relationships/hyperlink" Target="https://www.reddit.com/r/apple/comments/3wq9fc/massive_data_breach/" TargetMode="External"/><Relationship Id="rId24" Type="http://schemas.openxmlformats.org/officeDocument/2006/relationships/hyperlink" Target="http://usatoday30.usatoday.com/tech/news/computersecurity/2007-12-30-data_n.htm" TargetMode="External"/><Relationship Id="rId66" Type="http://schemas.openxmlformats.org/officeDocument/2006/relationships/hyperlink" Target="http://www.governmentsecurity.org/latest-security-news/laptop-theft-exposes-private-info-of-avmed-health-plansaapos-customers.html" TargetMode="External"/><Relationship Id="rId131" Type="http://schemas.openxmlformats.org/officeDocument/2006/relationships/hyperlink" Target="http://www.hhs.gov/ocr/privacy/hipaa/administrative/breachnotificationrule/breachtool.html" TargetMode="External"/><Relationship Id="rId327" Type="http://schemas.openxmlformats.org/officeDocument/2006/relationships/hyperlink" Target="https://www.dixonscarphone.com/message" TargetMode="External"/><Relationship Id="rId173" Type="http://schemas.openxmlformats.org/officeDocument/2006/relationships/hyperlink" Target="http://www.hhs.gov/ocr/privacy/hipaa/administrative/breachnotificationrule/breachtool.html" TargetMode="External"/><Relationship Id="rId229" Type="http://schemas.openxmlformats.org/officeDocument/2006/relationships/hyperlink" Target="http://www.nytimes.com/2014/01/24/business/neiman-marcus-breach-affected-1-1-million-cards.html" TargetMode="External"/><Relationship Id="rId240" Type="http://schemas.openxmlformats.org/officeDocument/2006/relationships/hyperlink" Target="http://krebsonsecurity.com/2014/09/banks-credit-card-breach-at-home-depot/" TargetMode="External"/><Relationship Id="rId35" Type="http://schemas.openxmlformats.org/officeDocument/2006/relationships/hyperlink" Target="http://news.bbc.co.uk/2/hi/americas/7395295.stm" TargetMode="External"/><Relationship Id="rId77"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pcmag.com/article2/0,2817,2387186,00.asp" TargetMode="External"/><Relationship Id="rId282" Type="http://schemas.openxmlformats.org/officeDocument/2006/relationships/hyperlink" Target="https://threatpost.com/leaky-rootsweb-server-exposes-some-ancestry-com-user-data/129248/" TargetMode="External"/><Relationship Id="rId338" Type="http://schemas.openxmlformats.org/officeDocument/2006/relationships/hyperlink" Target="https://thehackernews.com/2017/09/hacker-track-car.html" TargetMode="External"/><Relationship Id="rId8" Type="http://schemas.openxmlformats.org/officeDocument/2006/relationships/hyperlink" Target="http://www.computerworld.com/s/article/9001150/KDDI_suffers_massive_data_breach" TargetMode="External"/><Relationship Id="rId142" Type="http://schemas.openxmlformats.org/officeDocument/2006/relationships/hyperlink" Target="http://www.rawstory.com/rs/2012/04/26/texas-attorney-general-exposes-millions-of-voters-social-security-numbers/" TargetMode="External"/><Relationship Id="rId184" Type="http://schemas.openxmlformats.org/officeDocument/2006/relationships/hyperlink" Target="http://www.privacyrights.org/data-breach" TargetMode="External"/><Relationship Id="rId251" Type="http://schemas.openxmlformats.org/officeDocument/2006/relationships/hyperlink" Target="https://blog.imgur.com/2017/11/24/notice-of-data-breach/" TargetMode="External"/><Relationship Id="rId46" Type="http://schemas.openxmlformats.org/officeDocument/2006/relationships/hyperlink" Target="http://www.idtheftcenter.org/artman2/publish/lib_survey/ITRC_2008_Breach_List.shtml" TargetMode="External"/><Relationship Id="rId293" Type="http://schemas.openxmlformats.org/officeDocument/2006/relationships/hyperlink" Target="http://abcnews.go.com/Technology/wireStory/wendys-1000-restaurants-affected-hack-40407208" TargetMode="External"/><Relationship Id="rId307" Type="http://schemas.openxmlformats.org/officeDocument/2006/relationships/hyperlink" Target="http://www.zdnet.com/article/font-sharing-site-dafont-hacked-thousands-of-accounts-stolen/" TargetMode="External"/><Relationship Id="rId349" Type="http://schemas.openxmlformats.org/officeDocument/2006/relationships/hyperlink" Target="https://medium.com/@djhoulihan/no-panera-bread-doesnt-take-security-seriously-bf078027f815" TargetMode="External"/><Relationship Id="rId88" Type="http://schemas.openxmlformats.org/officeDocument/2006/relationships/hyperlink" Target="http://www.phiprivacy.net/?tag=lincoln-medical-and-mental-health-center" TargetMode="External"/><Relationship Id="rId111" Type="http://schemas.openxmlformats.org/officeDocument/2006/relationships/hyperlink" Target="http://bits.blogs.nytimes.com/2011/12/27/questions-about-motives-behind-stratfor-hack/" TargetMode="External"/><Relationship Id="rId153" Type="http://schemas.openxmlformats.org/officeDocument/2006/relationships/hyperlink" Target="http://www.zdnet.com/blog/security/3-million-bank-accounts-hacked-in-iran/11577" TargetMode="External"/><Relationship Id="rId195" Type="http://schemas.openxmlformats.org/officeDocument/2006/relationships/hyperlink" Target="http://ssndob.ms/" TargetMode="External"/><Relationship Id="rId209" Type="http://schemas.openxmlformats.org/officeDocument/2006/relationships/hyperlink" Target="http://www.wired.co.uk/news/archive/2013-02/02/twitter-hacked" TargetMode="External"/><Relationship Id="rId360" Type="http://schemas.openxmlformats.org/officeDocument/2006/relationships/hyperlink" Target="https://yro.slashdot.org/story/18/09/19/1417242/hackers-stole-customer-credit-cards-in-newegg-data-breach?utm_source=rss1.0mainlinkanon&amp;utm_medium=feed"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ww.reuters.com/article/2011/11/26/us-korea-hacking-nexon-idUSTRE7AP09H20111126" TargetMode="External"/><Relationship Id="rId21" Type="http://schemas.openxmlformats.org/officeDocument/2006/relationships/hyperlink" Target="http://www.pcworld.com/article/137865/article.html" TargetMode="External"/><Relationship Id="rId63" Type="http://schemas.openxmlformats.org/officeDocument/2006/relationships/hyperlink" Target="http://voices.washingtonpost.com/securityfix/2009/07/network_solutions_hack_comprom.html" TargetMode="External"/><Relationship Id="rId159" Type="http://schemas.openxmlformats.org/officeDocument/2006/relationships/hyperlink" Target="http://news.cnet.com/8301-1009_3-57449325-83/what-the-password-leaks-mean-to-you-faq/?tag=mncol;txt" TargetMode="External"/><Relationship Id="rId170"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226" Type="http://schemas.openxmlformats.org/officeDocument/2006/relationships/hyperlink" Target="http://krebsonsecurity.com/2014/08/stealthy-razor-thin-atm-insert-skimmers/" TargetMode="External"/><Relationship Id="rId268" Type="http://schemas.openxmlformats.org/officeDocument/2006/relationships/hyperlink" Target="http://www.latimes.com/business/hiltzik/la-fi-mh-anthem-is-warning-consumers-20150306-column.html" TargetMode="External"/><Relationship Id="rId32" Type="http://schemas.openxmlformats.org/officeDocument/2006/relationships/hyperlink" Target="http://www.darkreading.com/security/perimeter-security/211201111/hacker-steals-data-on-18m-auction-customers-in-south-korea.html" TargetMode="External"/><Relationship Id="rId74" Type="http://schemas.openxmlformats.org/officeDocument/2006/relationships/hyperlink" Target="http://www.idtheftcenter.org/artman2/publish/lib_survey/ITRC_2008_Breach_List.shtml" TargetMode="External"/><Relationship Id="rId128" Type="http://schemas.openxmlformats.org/officeDocument/2006/relationships/hyperlink" Target="http://www.hhs.gov/ocr/privacy/hipaa/administrative/breachnotificationrule/breachtool.html" TargetMode="External"/><Relationship Id="rId5" Type="http://schemas.openxmlformats.org/officeDocument/2006/relationships/hyperlink" Target="http://www.msnbc.msn.com/id/8260050/ns/technology_and_science-security/t/million-credit-cards-exposed/" TargetMode="External"/><Relationship Id="rId181" Type="http://schemas.openxmlformats.org/officeDocument/2006/relationships/hyperlink" Target="http://www.privacyrights.org/data-breach" TargetMode="External"/><Relationship Id="rId237" Type="http://schemas.openxmlformats.org/officeDocument/2006/relationships/hyperlink" Target="http://dealbook.nytimes.com/2014/10/02/jpmorgan-discovers-further-cyber-security-issues/?_php=true&amp;_type=blogs&amp;_r=0" TargetMode="External"/><Relationship Id="rId258" Type="http://schemas.openxmlformats.org/officeDocument/2006/relationships/hyperlink" Target="http://www.theguardian.com/business/2015/oct/22/talktalk-customer-data-hackers-website-credit-card-details-attack" TargetMode="External"/><Relationship Id="rId279" Type="http://schemas.openxmlformats.org/officeDocument/2006/relationships/hyperlink" Target="https://krebsonsecurity.com/2014/06/banks-credit-card-breach-at-p-f-changs/" TargetMode="External"/><Relationship Id="rId22" Type="http://schemas.openxmlformats.org/officeDocument/2006/relationships/hyperlink" Target="http://www.idtheftcenter.org/artman2/publish/lib_survey/ITRC_2008_Breach_List.shtml" TargetMode="External"/><Relationship Id="rId43" Type="http://schemas.openxmlformats.org/officeDocument/2006/relationships/hyperlink" Target="http://news.bbc.co.uk/1/hi/england/gloucestershire/7639006.stm" TargetMode="External"/><Relationship Id="rId64" Type="http://schemas.openxmlformats.org/officeDocument/2006/relationships/hyperlink" Target="http://techcrunch.com/2009/12/14/rockyou-hack-security-myspace-facebook-passwords/" TargetMode="External"/><Relationship Id="rId118" Type="http://schemas.openxmlformats.org/officeDocument/2006/relationships/hyperlink" Target="http://www.techweekeurope.co.uk/news/nhs-researchers-lose-laptop-with-8m-patients-records-31810" TargetMode="External"/><Relationship Id="rId139" Type="http://schemas.openxmlformats.org/officeDocument/2006/relationships/hyperlink" Target="http://www.pcmag.com/article2/0,2817,2388200,00.asp" TargetMode="External"/><Relationship Id="rId85" Type="http://schemas.openxmlformats.org/officeDocument/2006/relationships/hyperlink" Target="http://www.pcworld.com/article/131453/article.html" TargetMode="External"/><Relationship Id="rId150" Type="http://schemas.openxmlformats.org/officeDocument/2006/relationships/hyperlink" Target="http://www.informationweek.co.uk/security/client/dropbox-admits-hack-adds-more-security-f/240004697" TargetMode="External"/><Relationship Id="rId171" Type="http://schemas.openxmlformats.org/officeDocument/2006/relationships/hyperlink" Target="http://www.pbs.org/newshour/rundown/2012/07/check-whether-your-yahoo-password-was-hacked.html" TargetMode="External"/><Relationship Id="rId192" Type="http://schemas.openxmlformats.org/officeDocument/2006/relationships/hyperlink" Target="https://www.wikileaks.org/plusd/about/" TargetMode="External"/><Relationship Id="rId206" Type="http://schemas.openxmlformats.org/officeDocument/2006/relationships/hyperlink" Target="http://www.wired.co.uk/news/archive/2013-05/23/reporter-google-breach-hacker" TargetMode="External"/><Relationship Id="rId227" Type="http://schemas.openxmlformats.org/officeDocument/2006/relationships/hyperlink" Target="https://medium.com/@vijayp/f6bc289679a1" TargetMode="External"/><Relationship Id="rId248" Type="http://schemas.openxmlformats.org/officeDocument/2006/relationships/hyperlink" Target="http://www.bbc.co.uk/news/world-us-canada-33120405" TargetMode="External"/><Relationship Id="rId269" Type="http://schemas.openxmlformats.org/officeDocument/2006/relationships/hyperlink" Target="http://www.forbes.com/sites/katevinton/2015/03/17/11-million-customers-medical-and-financial-data-may-have-been-exposed-in-premera-blue-cross-breach/" TargetMode="External"/><Relationship Id="rId12" Type="http://schemas.openxmlformats.org/officeDocument/2006/relationships/hyperlink" Target="http://www.informationweek.com/security/attacks/t-mobile-lost-17-million-subscribers-per/210700232" TargetMode="External"/><Relationship Id="rId33" Type="http://schemas.openxmlformats.org/officeDocument/2006/relationships/hyperlink" Target="http://www.wctv.tv/news/headlines/28132494.html?storySection=comments" TargetMode="External"/><Relationship Id="rId108" Type="http://schemas.openxmlformats.org/officeDocument/2006/relationships/hyperlink" Target="http://www.idtheftcenter.org/artman2/publish/lib_survey/ITRC_2008_Breach_List.shtml" TargetMode="External"/><Relationship Id="rId129" Type="http://schemas.openxmlformats.org/officeDocument/2006/relationships/hyperlink" Target="http://www.informationweek.com/security/attacks/texas-data-breach-exposed-35-million-rec/229401489?queryText=Texas%20data%20leak" TargetMode="External"/><Relationship Id="rId54" Type="http://schemas.openxmlformats.org/officeDocument/2006/relationships/hyperlink" Target="http://www.governmentsecurity.org/latest-security-news/laptop-theft-exposes-private-info-of-avmed-health-plansaapos-customers.html" TargetMode="External"/><Relationship Id="rId75" Type="http://schemas.openxmlformats.org/officeDocument/2006/relationships/hyperlink" Target="http://www.forbes.com/sites/andygreenberg/2010/10/22/wikileaks-reveals-the-biggest-classified-data-breach-in-history/" TargetMode="External"/><Relationship Id="rId96" Type="http://schemas.openxmlformats.org/officeDocument/2006/relationships/hyperlink" Target="http://www.guardian.co.uk/news/datablog/2010/nov/29/wikileaks-cables-data" TargetMode="External"/><Relationship Id="rId140" Type="http://schemas.openxmlformats.org/officeDocument/2006/relationships/hyperlink" Target="http://writerspace.com/" TargetMode="External"/><Relationship Id="rId161" Type="http://schemas.openxmlformats.org/officeDocument/2006/relationships/hyperlink" Target="http://www.nydailynews.com/news/national/russians-ukrainian-charged-largest-hacking-spree-u-s-history-article-1.1408948" TargetMode="External"/><Relationship Id="rId182" Type="http://schemas.openxmlformats.org/officeDocument/2006/relationships/hyperlink" Target="http://arstechnica.com/security/2013/05/drupal-org-resets-login-credentials-after-hack-exposes-password-data/" TargetMode="External"/><Relationship Id="rId217" Type="http://schemas.openxmlformats.org/officeDocument/2006/relationships/hyperlink" Target="http://www.cityam.com/1406190300/ecb-website-hacked" TargetMode="External"/><Relationship Id="rId6" Type="http://schemas.openxmlformats.org/officeDocument/2006/relationships/hyperlink" Target="http://www.nytimes.com/2005/06/07/business/07data.html?pagewanted=all&amp;_moc.semityn.www" TargetMode="External"/><Relationship Id="rId238" Type="http://schemas.openxmlformats.org/officeDocument/2006/relationships/hyperlink" Target="http://money.cnn.com/2014/08/18/technology/security/hospital-chs-hack/" TargetMode="External"/><Relationship Id="rId259" Type="http://schemas.openxmlformats.org/officeDocument/2006/relationships/hyperlink" Target="https://theintercept.com/2015/11/11/securus-hack-prison-phone-company-exposes-thousands-of-calls-lawyers-and-clients/" TargetMode="External"/><Relationship Id="rId23" Type="http://schemas.openxmlformats.org/officeDocument/2006/relationships/hyperlink" Target="http://monster.com/" TargetMode="External"/><Relationship Id="rId119" Type="http://schemas.openxmlformats.org/officeDocument/2006/relationships/hyperlink" Target="http://www.idtheftcenter.org/artman2/publish/lib_survey/ITRC_2008_Breach_List.shtml" TargetMode="External"/><Relationship Id="rId270" Type="http://schemas.openxmlformats.org/officeDocument/2006/relationships/hyperlink" Target="http://techcrunch.com/2016/02/29/snapchat-employee-data-leaks-out-following-phishing-attack/" TargetMode="External"/><Relationship Id="rId44" Type="http://schemas.openxmlformats.org/officeDocument/2006/relationships/hyperlink" Target="http://www.idtheftcenter.org/artman2/publish/lib_survey/ITRC_2008_Breach_List.shtml" TargetMode="External"/><Relationship Id="rId65" Type="http://schemas.openxmlformats.org/officeDocument/2006/relationships/hyperlink" Target="http://www.msnbc.msn.com/id/30645920/ns/technology_and_science-security/t/hackers-breach-uc-berkeley-computers/" TargetMode="External"/><Relationship Id="rId86" Type="http://schemas.openxmlformats.org/officeDocument/2006/relationships/hyperlink" Target="http://www.phiprivacy.net/?tag=lincoln-medical-and-mental-health-center" TargetMode="External"/><Relationship Id="rId130" Type="http://schemas.openxmlformats.org/officeDocument/2006/relationships/hyperlink" Target="http://www.bbc.co.uk/news/technology-15690187" TargetMode="External"/><Relationship Id="rId151" Type="http://schemas.openxmlformats.org/officeDocument/2006/relationships/hyperlink" Target="http://www.hhs.gov/ocr/privacy/hipaa/administrative/breachnotificationrule/breachtool.html" TargetMode="External"/><Relationship Id="rId172" Type="http://schemas.openxmlformats.org/officeDocument/2006/relationships/hyperlink" Target="http://www.forbes.com/sites/andygreenberg/2012/01/15/zappos-says-hackers-accessed-24-million-customers-account-details/" TargetMode="External"/><Relationship Id="rId193" Type="http://schemas.openxmlformats.org/officeDocument/2006/relationships/hyperlink" Target="http://nakedsecurity.sophos.com/2013/04/27/livingsocial-hacked-50-million-affected/" TargetMode="External"/><Relationship Id="rId207" Type="http://schemas.openxmlformats.org/officeDocument/2006/relationships/hyperlink" Target="http://www.wired.co.uk/news/archive/2013-02/02/twitter-hacked" TargetMode="External"/><Relationship Id="rId228" Type="http://schemas.openxmlformats.org/officeDocument/2006/relationships/hyperlink" Target="http://www.chicagotribune.com/news/sns-rt-us-target-breach-20131218,0,3434295.story" TargetMode="External"/><Relationship Id="rId249" Type="http://schemas.openxmlformats.org/officeDocument/2006/relationships/hyperlink" Target="http://money.cnn.com/2015/05/26/pf/taxes/irs-website-data-hack/index.html" TargetMode="External"/><Relationship Id="rId13" Type="http://schemas.openxmlformats.org/officeDocument/2006/relationships/hyperlink" Target="http://gcn.com/Articles/2009/02/02/VA-data-breach-suit-settlement.aspx" TargetMode="External"/><Relationship Id="rId109" Type="http://schemas.openxmlformats.org/officeDocument/2006/relationships/hyperlink" Target="http://www.hhs.gov/ocr/privacy/hipaa/administrative/breachnotificationrule/breachtool.html" TargetMode="External"/><Relationship Id="rId260" Type="http://schemas.openxmlformats.org/officeDocument/2006/relationships/hyperlink" Target="http://www.dailydot.com/politics/invest-bank-hacker-buba/" TargetMode="External"/><Relationship Id="rId34" Type="http://schemas.openxmlformats.org/officeDocument/2006/relationships/hyperlink" Target="http://news.bbc.co.uk/2/hi/americas/7395295.stm" TargetMode="External"/><Relationship Id="rId55"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www.databreaches.net/?p=12611" TargetMode="External"/><Relationship Id="rId97" Type="http://schemas.openxmlformats.org/officeDocument/2006/relationships/hyperlink" Target="http://www.idtheftcenter.org/artman2/publish/lib_survey/ITRC_2008_Breach_List.shtml" TargetMode="External"/><Relationship Id="rId120" Type="http://schemas.openxmlformats.org/officeDocument/2006/relationships/hyperlink" Target="http://www.idtheftcenter.org/artman2/publish/lib_survey/ITRC_2008_Breach_List.shtml" TargetMode="External"/><Relationship Id="rId141" Type="http://schemas.openxmlformats.org/officeDocument/2006/relationships/hyperlink" Target="http://www.pcmag.com/article2/0,2817,2387186,00.asp" TargetMode="External"/><Relationship Id="rId7" Type="http://schemas.openxmlformats.org/officeDocument/2006/relationships/hyperlink" Target="http://techcrunch.com/2006/08/06/aol-proudly-releases-massive-amounts-of-user-search-data/" TargetMode="External"/><Relationship Id="rId162" Type="http://schemas.openxmlformats.org/officeDocument/2006/relationships/hyperlink" Target="http://www.idtheftcenter.org/artman2/publish/lib_survey/ITRC_2008_Breach_List.shtml" TargetMode="External"/><Relationship Id="rId183" Type="http://schemas.openxmlformats.org/officeDocument/2006/relationships/hyperlink" Target="http://www.wired.co.uk/news/archive/2013-03/04/evernote-hacked" TargetMode="External"/><Relationship Id="rId218" Type="http://schemas.openxmlformats.org/officeDocument/2006/relationships/hyperlink" Target="http://www.securityweek.com/20-million-people-fall-victim-south-korea-data-leak" TargetMode="External"/><Relationship Id="rId239" Type="http://schemas.openxmlformats.org/officeDocument/2006/relationships/hyperlink" Target="http://thenextweb.com/google/2014/09/10/4-93-million-gmail-usernames-passwords-published-google-says-evidence-systems-compromised/" TargetMode="External"/><Relationship Id="rId250" Type="http://schemas.openxmlformats.org/officeDocument/2006/relationships/hyperlink" Target="http://www.channel4.com/news/adult-friendfinder-dating-hack-internet-dark-web" TargetMode="External"/><Relationship Id="rId271" Type="http://schemas.openxmlformats.org/officeDocument/2006/relationships/hyperlink" Target="http://code.org/" TargetMode="External"/><Relationship Id="rId24" Type="http://schemas.openxmlformats.org/officeDocument/2006/relationships/hyperlink" Target="http://news.bbc.co.uk/1/hi/6956349.stm" TargetMode="External"/><Relationship Id="rId45" Type="http://schemas.openxmlformats.org/officeDocument/2006/relationships/hyperlink" Target="http://www.sfgate.com/bayarea/article/Stanford-employees-data-on-stolen-laptop-3281185.php" TargetMode="External"/><Relationship Id="rId66" Type="http://schemas.openxmlformats.org/officeDocument/2006/relationships/hyperlink" Target="http://www.idtheftcenter.org/artman2/publish/lib_survey/ITRC_2008_Breach_List.shtml" TargetMode="External"/><Relationship Id="rId87" Type="http://schemas.openxmlformats.org/officeDocument/2006/relationships/hyperlink" Target="http://www.hhs.gov/ocr/privacy/hipaa/administrative/breachnotificationrule/breachtool.html" TargetMode="External"/><Relationship Id="rId110" Type="http://schemas.openxmlformats.org/officeDocument/2006/relationships/hyperlink" Target="http://www.guelphmercury.com/news-story/2200845-honda-canada-hit-by-online-security-breach-283-000-car-owners-personal-data-stolen/" TargetMode="External"/><Relationship Id="rId131" Type="http://schemas.openxmlformats.org/officeDocument/2006/relationships/hyperlink" Target="http://bits.blogs.nytimes.com/2011/12/27/questions-about-motives-behind-stratfor-hack/" TargetMode="External"/><Relationship Id="rId152" Type="http://schemas.openxmlformats.org/officeDocument/2006/relationships/hyperlink" Target="http://news.cnet.com/8301-1009_3-57469944-83/formspring-disables-user-passwords-in-security-breach/?tag=mncol;txt" TargetMode="External"/><Relationship Id="rId173" Type="http://schemas.openxmlformats.org/officeDocument/2006/relationships/hyperlink" Target="http://helpx.adobe.com/x-productkb/policy-pricing/customer-alert.html" TargetMode="External"/><Relationship Id="rId194" Type="http://schemas.openxmlformats.org/officeDocument/2006/relationships/hyperlink" Target="http://bits.blogs.nytimes.com/2013/04/26/living-social-hack-exposes-data-for-50-million-customers/" TargetMode="External"/><Relationship Id="rId208" Type="http://schemas.openxmlformats.org/officeDocument/2006/relationships/hyperlink" Target="http://forums.ubi.com/forumdisplay.php/495-Security-update-regarding-your-Ubisoft-account-please-create-a-new-password" TargetMode="External"/><Relationship Id="rId229" Type="http://schemas.openxmlformats.org/officeDocument/2006/relationships/hyperlink" Target="http://www.huffingtonpost.com/2013/12/19/target-hacked-customer-credit-card-data-accessed_n_4471672.html?utm_hp_ref=mostpopular" TargetMode="External"/><Relationship Id="rId240" Type="http://schemas.openxmlformats.org/officeDocument/2006/relationships/hyperlink" Target="http://krebsonsecurity.com/2014/09/banks-credit-card-breach-at-home-depot/" TargetMode="External"/><Relationship Id="rId261" Type="http://schemas.openxmlformats.org/officeDocument/2006/relationships/hyperlink" Target="https://thestack.com/security/2015/12/15/mackeeper-discloses-13-million-mac-users-details-with-poor-hash-protection/" TargetMode="External"/><Relationship Id="rId14" Type="http://schemas.openxmlformats.org/officeDocument/2006/relationships/hyperlink" Target="http://www.computerweekly.com/news/2240104003/Hackney-NHS-trust-encrypts-IT-equipment-following-loss-of-child-data" TargetMode="External"/><Relationship Id="rId35" Type="http://schemas.openxmlformats.org/officeDocument/2006/relationships/hyperlink" Target="http://www.geek.com/articles/news/government-servers-in-chile-hacked-6-million-personal-records-made-public-20080514/" TargetMode="External"/><Relationship Id="rId56" Type="http://schemas.openxmlformats.org/officeDocument/2006/relationships/hyperlink" Target="http://www.scmagazine.com/thief-steals-57-hard-drives-from-bluecross-blueshield-of-tennessee/article/162178/" TargetMode="External"/><Relationship Id="rId77"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databreaches.net/?p=19198" TargetMode="External"/><Relationship Id="rId8" Type="http://schemas.openxmlformats.org/officeDocument/2006/relationships/hyperlink" Target="http://www.idtheftcenter.org/artman2/publish/lib_survey/ITRC_2008_Breach_List.shtml" TargetMode="External"/><Relationship Id="rId98" Type="http://schemas.openxmlformats.org/officeDocument/2006/relationships/hyperlink" Target="http://178.com/" TargetMode="External"/><Relationship Id="rId121" Type="http://schemas.openxmlformats.org/officeDocument/2006/relationships/hyperlink" Target="http://news.cnet.com/8301-27080_3-20068386-245/sf-utilities-agency-warns-of-potential-breach/" TargetMode="External"/><Relationship Id="rId142" Type="http://schemas.openxmlformats.org/officeDocument/2006/relationships/hyperlink" Target="http://bits.blogs.nytimes.com/2013/10/24/senator-intensifies-probe-of-data-brokers/?_php=true&amp;_type=blogs&amp;_r=0" TargetMode="External"/><Relationship Id="rId163" Type="http://schemas.openxmlformats.org/officeDocument/2006/relationships/hyperlink" Target="http://militarysingles.com/" TargetMode="External"/><Relationship Id="rId184" Type="http://schemas.openxmlformats.org/officeDocument/2006/relationships/hyperlink" Target="http://www.digitaltrends.com/mobile/evernote-hack-50-million-users-forced-to-reset-passwords/" TargetMode="External"/><Relationship Id="rId219" Type="http://schemas.openxmlformats.org/officeDocument/2006/relationships/hyperlink" Target="http://www.usatoday.com/story/cybertruth/2013/09/26/lexisnexis-dunn--bradstreet-altegrity-hacked/2878769/" TargetMode="External"/><Relationship Id="rId230" Type="http://schemas.openxmlformats.org/officeDocument/2006/relationships/hyperlink" Target="http://techcrunch.com/2014/01/10/targets-data-breach-gets-worse-70-million-customers-had-info-stolen-including-names-emails-and-phones/?utm_source=feedburner&amp;utm_medium=feed&amp;utm_campaign=Feed%3A+Techcrunch+%28TechCrunch%29&amp;utm_content=Netvibes" TargetMode="External"/><Relationship Id="rId251" Type="http://schemas.openxmlformats.org/officeDocument/2006/relationships/hyperlink" Target="http://krebsonsecurity.com/2015/05/mobile-spy-software-maker-mspy-hacked-customer-data-leaked/" TargetMode="External"/><Relationship Id="rId25" Type="http://schemas.openxmlformats.org/officeDocument/2006/relationships/hyperlink" Target="http://www.wired.com/threatlevel/2008/07/ameritrade-hack/" TargetMode="External"/><Relationship Id="rId46" Type="http://schemas.openxmlformats.org/officeDocument/2006/relationships/hyperlink" Target="http://www.idtheftcenter.org/artman2/publish/lib_survey/ITRC_2008_Breach_List.shtml" TargetMode="External"/><Relationship Id="rId67" Type="http://schemas.openxmlformats.org/officeDocument/2006/relationships/hyperlink" Target="http://www.wired.com/threatlevel/2009/10/probe-targets-archives-handling-of-data-on-70-million-vets/" TargetMode="External"/><Relationship Id="rId272" Type="http://schemas.openxmlformats.org/officeDocument/2006/relationships/hyperlink" Target="http://blog.code.org/post/140938173013/some-volunteer-email-addresses-compromised" TargetMode="External"/><Relationship Id="rId88" Type="http://schemas.openxmlformats.org/officeDocument/2006/relationships/hyperlink" Target="http://www.hhs.gov/ocr/privacy/hipaa/administrative/breachnotificationrule/breachtool.html" TargetMode="External"/><Relationship Id="rId111" Type="http://schemas.openxmlformats.org/officeDocument/2006/relationships/hyperlink" Target="http://www.idtheftcenter.org/artman2/publish/lib_survey/ITRC_2008_Breach_List.shtml" TargetMode="External"/><Relationship Id="rId132" Type="http://schemas.openxmlformats.org/officeDocument/2006/relationships/hyperlink" Target="http://www.simplysecurity.com/2011/11/30/sutter-health-sued-for-1-billion-following-data-breach/" TargetMode="External"/><Relationship Id="rId153" Type="http://schemas.openxmlformats.org/officeDocument/2006/relationships/hyperlink" Target="http://www.forbes.com/sites/andygreenberg/2012/07/23/eight-million-passwords-spilled-from-gaming-site-gamigo-months-after-breach/" TargetMode="External"/><Relationship Id="rId174" Type="http://schemas.openxmlformats.org/officeDocument/2006/relationships/hyperlink" Target="http://www.zdnet.com/adobe-admits-2-9m-customer-accounts-have-been-compromised-7000021546/" TargetMode="External"/><Relationship Id="rId195" Type="http://schemas.openxmlformats.org/officeDocument/2006/relationships/hyperlink" Target="http://www.joystiq.com/2013/07/05/club-nintendo-japan-hacked/" TargetMode="External"/><Relationship Id="rId209" Type="http://schemas.openxmlformats.org/officeDocument/2006/relationships/hyperlink" Target="http://arstechnica.com/security/2013/07/hack-exposes-e-mail-addresses-password-data-for-2-million-ubuntu-forum-users/" TargetMode="External"/><Relationship Id="rId220" Type="http://schemas.openxmlformats.org/officeDocument/2006/relationships/hyperlink" Target="http://www.reuters.com/article/2013/09/26/us-cyberattacks-databrokers-idUSBRE98P03220130926" TargetMode="External"/><Relationship Id="rId241" Type="http://schemas.openxmlformats.org/officeDocument/2006/relationships/hyperlink" Target="http://www.theguardian.com/technology/2014/aug/05/mozilla-leak-developer-email-addresses-passwords-firefox" TargetMode="External"/><Relationship Id="rId15" Type="http://schemas.openxmlformats.org/officeDocument/2006/relationships/hyperlink" Target="http://www.idtheftcenter.org/artman2/publish/lib_survey/ITRC_2008_Breach_List.shtml" TargetMode="External"/><Relationship Id="rId36" Type="http://schemas.openxmlformats.org/officeDocument/2006/relationships/hyperlink" Target="http://money.cnn.com/2003/02/18/technology/creditcards/" TargetMode="External"/><Relationship Id="rId57" Type="http://schemas.openxmlformats.org/officeDocument/2006/relationships/hyperlink" Target="http://www.hhs.gov/ocr/privacy/hipaa/administrative/breachnotificationrule/breachtool.html" TargetMode="External"/><Relationship Id="rId262" Type="http://schemas.openxmlformats.org/officeDocument/2006/relationships/hyperlink" Target="https://www.reddit.com/r/apple/comments/3wq9fc/massive_data_breach/" TargetMode="External"/><Relationship Id="rId78" Type="http://schemas.openxmlformats.org/officeDocument/2006/relationships/hyperlink" Target="http://www.foxnews.com/us/2010/03/26/student-loan-company-data-m-people-stolen/" TargetMode="External"/><Relationship Id="rId99" Type="http://schemas.openxmlformats.org/officeDocument/2006/relationships/hyperlink" Target="http://www.ehackingnews.com/2011/12/hackers-compromised-38-million-chinese.html" TargetMode="External"/><Relationship Id="rId101" Type="http://schemas.openxmlformats.org/officeDocument/2006/relationships/hyperlink" Target="http://www.hhs.gov/ocr/privacy/hipaa/administrative/breachnotificationrule/breachtool.html" TargetMode="External"/><Relationship Id="rId122" Type="http://schemas.openxmlformats.org/officeDocument/2006/relationships/hyperlink" Target="http://www.zdnet.com/blog/gamification/sega-1-3-million-customer-records-hacked-lulzsec-promises-retribution/481" TargetMode="External"/><Relationship Id="rId143" Type="http://schemas.openxmlformats.org/officeDocument/2006/relationships/hyperlink" Target="http://www.experianplc.com/news/company-news/2014/04-04-2014.aspx" TargetMode="External"/><Relationship Id="rId164" Type="http://schemas.openxmlformats.org/officeDocument/2006/relationships/hyperlink" Target="http://www.pcworld.com/article/252647/reborn_lulzsec_claims_hack_of_dating_site_for_military_personnel.html" TargetMode="External"/><Relationship Id="rId185" Type="http://schemas.openxmlformats.org/officeDocument/2006/relationships/hyperlink" Target="https://www.facebook.com/notes/facebook-security/important-message-from-facebooks-white-hat-program/10151437074840766" TargetMode="External"/><Relationship Id="rId9" Type="http://schemas.openxmlformats.org/officeDocument/2006/relationships/hyperlink" Target="http://news.cnet.com/Laptop-with-HP-employee-data-stolen/2100-7348_3-6052964.html" TargetMode="External"/><Relationship Id="rId210" Type="http://schemas.openxmlformats.org/officeDocument/2006/relationships/hyperlink" Target="http://www.securityweek.com/attacker-steals-data-2-million-vodafone-germany-customers" TargetMode="External"/><Relationship Id="rId26" Type="http://schemas.openxmlformats.org/officeDocument/2006/relationships/hyperlink" Target="http://www.idtheftcenter.org/artman2/publish/lib_survey/ITRC_2008_Breach_List.shtml" TargetMode="External"/><Relationship Id="rId231" Type="http://schemas.openxmlformats.org/officeDocument/2006/relationships/hyperlink" Target="http://time.com/3151681/ups-hack/" TargetMode="External"/><Relationship Id="rId252" Type="http://schemas.openxmlformats.org/officeDocument/2006/relationships/hyperlink" Target="http://www.theguardian.com/world/2015/mar/30/personal-details-of-world-leaders-accidentally-revealed-by-g20-organisers" TargetMode="External"/><Relationship Id="rId273" Type="http://schemas.openxmlformats.org/officeDocument/2006/relationships/hyperlink" Target="http://arstechnica.com/security/2016/03/after-verizon-breach-1-5-million-customer-records-put-up-for-sale/" TargetMode="External"/><Relationship Id="rId47" Type="http://schemas.openxmlformats.org/officeDocument/2006/relationships/hyperlink" Target="http://privacyblog.littler.com/2011/01/articles/identity-theft/after-starbucks-laptop-is-stolen-alleged-victims-of-identity-theft-win-pyrrhic-victory/" TargetMode="External"/><Relationship Id="rId68" Type="http://schemas.openxmlformats.org/officeDocument/2006/relationships/hyperlink" Target="http://www.idtheftcenter.org/artman2/publish/lib_survey/ITRC_2008_Breach_List.shtml" TargetMode="External"/><Relationship Id="rId89" Type="http://schemas.openxmlformats.org/officeDocument/2006/relationships/hyperlink" Target="http://www.idtheftcenter.org/artman2/publish/lib_survey/ITRC_2008_Breach_List.shtml" TargetMode="External"/><Relationship Id="rId112" Type="http://schemas.openxmlformats.org/officeDocument/2006/relationships/hyperlink" Target="http://www.mhs.net/pdf/release071112.pdf" TargetMode="External"/><Relationship Id="rId133" Type="http://schemas.openxmlformats.org/officeDocument/2006/relationships/hyperlink" Target="http://www.hhs.gov/ocr/privacy/hipaa/administrative/breachnotificationrule/breachtool.html" TargetMode="External"/><Relationship Id="rId154" Type="http://schemas.openxmlformats.org/officeDocument/2006/relationships/hyperlink" Target="http://www.washingtonpost.com/business/technology/faq-the-global-payments-hack/2012/04/02/gIQAIHLLrS_story.html" TargetMode="External"/><Relationship Id="rId175" Type="http://schemas.openxmlformats.org/officeDocument/2006/relationships/hyperlink" Target="http://krebsonsecurity.com/2013/10/adobe-breach-impacted-at-least-38-million-users/" TargetMode="External"/><Relationship Id="rId196" Type="http://schemas.openxmlformats.org/officeDocument/2006/relationships/hyperlink" Target="http://www.europarl.europa.eu/sides/getDoc.do?pubRef=-//EP//TEXT+WQ+E-2013-001939+0+DOC+XML+V0//EN&amp;language=nl" TargetMode="External"/><Relationship Id="rId200" Type="http://schemas.openxmlformats.org/officeDocument/2006/relationships/hyperlink" Target="http://www.nbcnews.com/technology/scribd-hack-exposes-thousands-users-1B9239618" TargetMode="External"/><Relationship Id="rId16" Type="http://schemas.openxmlformats.org/officeDocument/2006/relationships/hyperlink" Target="http://www.computerworld.com/s/article/9072198/Programmer_who_stole_drive_containing_1_million_bank_records_gets_42_months" TargetMode="External"/><Relationship Id="rId221" Type="http://schemas.openxmlformats.org/officeDocument/2006/relationships/hyperlink" Target="http://www.bbc.co.uk/news/technology-24284277" TargetMode="External"/><Relationship Id="rId242" Type="http://schemas.openxmlformats.org/officeDocument/2006/relationships/hyperlink" Target="http://www.buzzfeed.com/tomgara/sony-hack" TargetMode="External"/><Relationship Id="rId263" Type="http://schemas.openxmlformats.org/officeDocument/2006/relationships/hyperlink" Target="http://www.theguardian.com/technology/2015/dec/02/vtech-hack-us-hong-kong-investigate-children-exposed" TargetMode="External"/><Relationship Id="rId37" Type="http://schemas.openxmlformats.org/officeDocument/2006/relationships/hyperlink" Target="http://www.datalossdb.org/" TargetMode="External"/><Relationship Id="rId58" Type="http://schemas.openxmlformats.org/officeDocument/2006/relationships/hyperlink" Target="http://www.computerworld.com/s/article/9125078/CheckFree_warns_5_million_customers_after_hack" TargetMode="External"/><Relationship Id="rId79" Type="http://schemas.openxmlformats.org/officeDocument/2006/relationships/hyperlink" Target="http://wikileaks.org/cablegate.html" TargetMode="External"/><Relationship Id="rId102" Type="http://schemas.openxmlformats.org/officeDocument/2006/relationships/hyperlink" Target="http://www.pcworld.com/article/231215/lulzsec_a_short_history_of_hacking.html" TargetMode="External"/><Relationship Id="rId123" Type="http://schemas.openxmlformats.org/officeDocument/2006/relationships/hyperlink" Target="http://www.computerworld.com/s/article/9216343/Sony_cuts_off_Sony_Online_Entertainment_service_after_hack" TargetMode="External"/><Relationship Id="rId144" Type="http://schemas.openxmlformats.org/officeDocument/2006/relationships/hyperlink" Target="http://news.cnet.com/8301-1009_3-57505330-83/antisec-claims-to-have-snatched-12m-apple-device-ids-from-fbi/" TargetMode="External"/><Relationship Id="rId90" Type="http://schemas.openxmlformats.org/officeDocument/2006/relationships/hyperlink" Target="http://www.hhs.gov/ocr/privacy/hipaa/administrative/breachnotificationrule/breachtool.html" TargetMode="External"/><Relationship Id="rId165" Type="http://schemas.openxmlformats.org/officeDocument/2006/relationships/hyperlink" Target="http://www.idtheftcenter.org/artman2/publish/lib_survey/ITRC_2008_Breach_List.shtml" TargetMode="External"/><Relationship Id="rId186" Type="http://schemas.openxmlformats.org/officeDocument/2006/relationships/hyperlink" Target="http://www.privacyrights.org/data-breach" TargetMode="External"/><Relationship Id="rId211" Type="http://schemas.openxmlformats.org/officeDocument/2006/relationships/hyperlink" Target="http://www.reuters.com/article/2013/05/09/us-usa-hack-washingtonstate-idUSBRE9480YY20130509" TargetMode="External"/><Relationship Id="rId232" Type="http://schemas.openxmlformats.org/officeDocument/2006/relationships/hyperlink" Target="http://www.nytimes.com/2014/08/06/technology/russian-gang-said-to-amass-more-than-a-billion-stolen-internet-credentials.html?_r=0" TargetMode="External"/><Relationship Id="rId253" Type="http://schemas.openxmlformats.org/officeDocument/2006/relationships/hyperlink" Target="http://www.theguardian.com/business/2015/mar/29/british-airways-frequent-flyer-accounts-hacked" TargetMode="External"/><Relationship Id="rId274" Type="http://schemas.openxmlformats.org/officeDocument/2006/relationships/hyperlink" Target="http://panamapapers.sueddeutsche.de/articles/56febff0a1bb8d3c3495adf4/" TargetMode="External"/><Relationship Id="rId27" Type="http://schemas.openxmlformats.org/officeDocument/2006/relationships/hyperlink" Target="http://www.zdnet.com/wi-fi-hack-caused-tk-maxx-security-breach-3039286991/" TargetMode="External"/><Relationship Id="rId48" Type="http://schemas.openxmlformats.org/officeDocument/2006/relationships/hyperlink" Target="http://en.wikipedia.org/wiki/List_of_UK_government_data_losses" TargetMode="External"/><Relationship Id="rId69" Type="http://schemas.openxmlformats.org/officeDocument/2006/relationships/hyperlink" Target="http://www.idtheftcenter.org/artman2/publish/lib_survey/ITRC_2008_Breach_List.shtml" TargetMode="External"/><Relationship Id="rId113" Type="http://schemas.openxmlformats.org/officeDocument/2006/relationships/hyperlink" Target="http://www.hhs.gov/ocr/privacy/hipaa/administrative/breachnotificationrule/breachtool.html" TargetMode="External"/><Relationship Id="rId134" Type="http://schemas.openxmlformats.org/officeDocument/2006/relationships/hyperlink" Target="http://www.scmagazine.com.au/News/349585,28-million-clear-text-passwords-found-after-tianya65279-hack.aspx" TargetMode="External"/><Relationship Id="rId80" Type="http://schemas.openxmlformats.org/officeDocument/2006/relationships/hyperlink" Target="http://www.healthcareinfosecurity.com/chicago-breach-affects-180000-a-2496" TargetMode="External"/><Relationship Id="rId155" Type="http://schemas.openxmlformats.org/officeDocument/2006/relationships/hyperlink" Target="http://money.cnn.com/2012/03/30/technology/credit-card-data-breach/index.htm" TargetMode="External"/><Relationship Id="rId176" Type="http://schemas.openxmlformats.org/officeDocument/2006/relationships/hyperlink" Target="http://healthitsecurity.com/2013/08/27/advocate-medical-group-endures-massive-data-breach/" TargetMode="External"/><Relationship Id="rId197" Type="http://schemas.openxmlformats.org/officeDocument/2006/relationships/hyperlink" Target="http://www.flanderstoday.eu/business/nmbs-data-leak-was-breach-privacy" TargetMode="External"/><Relationship Id="rId201" Type="http://schemas.openxmlformats.org/officeDocument/2006/relationships/hyperlink" Target="http://www.forbes.com/sites/andygreenberg/2012/01/15/zappos-says-hackers-accessed-24-million-customers-account-details/" TargetMode="External"/><Relationship Id="rId222" Type="http://schemas.openxmlformats.org/officeDocument/2006/relationships/hyperlink" Target="http://macrumours.com/" TargetMode="External"/><Relationship Id="rId243" Type="http://schemas.openxmlformats.org/officeDocument/2006/relationships/hyperlink" Target="http://code.org/" TargetMode="External"/><Relationship Id="rId264" Type="http://schemas.openxmlformats.org/officeDocument/2006/relationships/hyperlink" Target="http://www.troyhunt.com/2015/11/when-children-are-breached-inside.html" TargetMode="External"/><Relationship Id="rId17" Type="http://schemas.openxmlformats.org/officeDocument/2006/relationships/hyperlink" Target="http://usatoday30.usatoday.com/tech/news/computersecurity/2007-12-30-data_n.htm" TargetMode="External"/><Relationship Id="rId38" Type="http://schemas.openxmlformats.org/officeDocument/2006/relationships/hyperlink" Target="http://english.donga.com/srv/service.php3?biid=2008090631088" TargetMode="External"/><Relationship Id="rId59" Type="http://schemas.openxmlformats.org/officeDocument/2006/relationships/hyperlink" Target="http://www.idtheftcenter.org/artman2/publish/lib_survey/ITRC_2008_Breach_List.shtml" TargetMode="External"/><Relationship Id="rId103" Type="http://schemas.openxmlformats.org/officeDocument/2006/relationships/hyperlink" Target="http://www.zdnet.com/blog/security/chinese-hacker-arrested-for-leaking-6-million-logins/11064" TargetMode="External"/><Relationship Id="rId124" Type="http://schemas.openxmlformats.org/officeDocument/2006/relationships/hyperlink" Target="http://mashable.com/2011/06/02/sony-pictures-hacked/" TargetMode="External"/><Relationship Id="rId70" Type="http://schemas.openxmlformats.org/officeDocument/2006/relationships/hyperlink" Target="http://www.idtheftcenter.org/artman2/publish/lib_survey/ITRC_2008_Breach_List.shtml" TargetMode="External"/><Relationship Id="rId91" Type="http://schemas.openxmlformats.org/officeDocument/2006/relationships/hyperlink" Target="http://www.fosters.com/apps/pbcs.dll/article?AID=/20110120/GJNEWS_01/701209744" TargetMode="External"/><Relationship Id="rId145" Type="http://schemas.openxmlformats.org/officeDocument/2006/relationships/hyperlink" Target="http://news.cnet.com/8301-1009_3-57509595-83/udid-leak-source-idd-bluetoad-mobile-firm-says-it-was-hacked/" TargetMode="External"/><Relationship Id="rId166" Type="http://schemas.openxmlformats.org/officeDocument/2006/relationships/hyperlink" Target="http://www.rawstory.com/rs/2012/04/26/texas-attorney-general-exposes-millions-of-voters-social-security-numbers/" TargetMode="External"/><Relationship Id="rId187" Type="http://schemas.openxmlformats.org/officeDocument/2006/relationships/hyperlink" Target="http://www.privacyrights.org/data-breach" TargetMode="External"/><Relationship Id="rId1" Type="http://schemas.openxmlformats.org/officeDocument/2006/relationships/hyperlink" Target="http://money.cnn.com/2004/06/23/technology/aol_spam/" TargetMode="External"/><Relationship Id="rId212" Type="http://schemas.openxmlformats.org/officeDocument/2006/relationships/hyperlink" Target="http://www.privacyrights.org/data-breach" TargetMode="External"/><Relationship Id="rId233" Type="http://schemas.openxmlformats.org/officeDocument/2006/relationships/hyperlink" Target="http://fortune.com/2014/12/19/staples-cards-affected-breach/" TargetMode="External"/><Relationship Id="rId254" Type="http://schemas.openxmlformats.org/officeDocument/2006/relationships/hyperlink" Target="http://www.forbes.com/sites/katevinton/2015/06/15/password-manager-lastpass-hacked-exposing-encrypted-master-passwords/" TargetMode="External"/><Relationship Id="rId28" Type="http://schemas.openxmlformats.org/officeDocument/2006/relationships/hyperlink" Target="http://www.msnbc.msn.com/id/17871485/ns/technology_and_science-security/t/tj-maxx-theft-believed-largest-hack-ever/" TargetMode="External"/><Relationship Id="rId49" Type="http://schemas.openxmlformats.org/officeDocument/2006/relationships/hyperlink" Target="http://news.bbc.co.uk/1/hi/uk_politics/7667507.stm" TargetMode="External"/><Relationship Id="rId114" Type="http://schemas.openxmlformats.org/officeDocument/2006/relationships/hyperlink" Target="http://www.idtheftcenter.org/artman2/publish/lib_survey/ITRC_2008_Breach_List.shtml" TargetMode="External"/><Relationship Id="rId275" Type="http://schemas.openxmlformats.org/officeDocument/2006/relationships/hyperlink" Target="http://www.businessinsider.com/turkish-citizenship-database-allegedly-hacked-and-leaked-2016-4?r=UK&amp;IR=T" TargetMode="External"/><Relationship Id="rId60" Type="http://schemas.openxmlformats.org/officeDocument/2006/relationships/hyperlink" Target="http://www.guardian.co.uk/technology/blog/2009/aug/24/hacking-law?INTCMP=SRCH" TargetMode="External"/><Relationship Id="rId81" Type="http://schemas.openxmlformats.org/officeDocument/2006/relationships/hyperlink" Target="http://www.hhs.gov/ocr/privacy/hipaa/administrative/breachnotificationrule/breachtool.html" TargetMode="External"/><Relationship Id="rId135" Type="http://schemas.openxmlformats.org/officeDocument/2006/relationships/hyperlink" Target="http://www.idtheftcenter.org/artman2/publish/lib_survey/ITRC_2008_Breach_List.shtml" TargetMode="External"/><Relationship Id="rId156" Type="http://schemas.openxmlformats.org/officeDocument/2006/relationships/hyperlink" Target="http://www.wired.co.uk/news/archive/2012-11/22/greece-id-theft" TargetMode="External"/><Relationship Id="rId177" Type="http://schemas.openxmlformats.org/officeDocument/2006/relationships/hyperlink" Target="http://datalossdb.org/latest_incidents_remote_sync" TargetMode="External"/><Relationship Id="rId198" Type="http://schemas.openxmlformats.org/officeDocument/2006/relationships/hyperlink" Target="http://status.ovh.net/?do=details&amp;id=5070" TargetMode="External"/><Relationship Id="rId202" Type="http://schemas.openxmlformats.org/officeDocument/2006/relationships/hyperlink" Target="http://www.wired.co.uk/news/archive/2013-05/22/south-africa-whistleblower-leak" TargetMode="External"/><Relationship Id="rId223" Type="http://schemas.openxmlformats.org/officeDocument/2006/relationships/hyperlink" Target="http://www.wired.co.uk/news/archive/2013-11/13/mac-rumours-forums-hacked" TargetMode="External"/><Relationship Id="rId244" Type="http://schemas.openxmlformats.org/officeDocument/2006/relationships/hyperlink" Target="http://www.reuters.com/article/2015/10/02/us-tmobile-dataprotection-idUSKCN0RV5PL20151002" TargetMode="External"/><Relationship Id="rId18" Type="http://schemas.openxmlformats.org/officeDocument/2006/relationships/hyperlink" Target="http://news.bbc.co.uk/1/hi/uk_politics/7147715.stm" TargetMode="External"/><Relationship Id="rId39" Type="http://schemas.openxmlformats.org/officeDocument/2006/relationships/hyperlink" Target="http://www.idtheftcenter.org/artman2/publish/lib_survey/ITRC_2008_Breach_List.shtml" TargetMode="External"/><Relationship Id="rId265" Type="http://schemas.openxmlformats.org/officeDocument/2006/relationships/hyperlink" Target="http://www.csoonline.com/article/3017171/security/database-leak-exposes-3-3-million-hello-kitty-fans.html" TargetMode="External"/><Relationship Id="rId50" Type="http://schemas.openxmlformats.org/officeDocument/2006/relationships/hyperlink" Target="http://www.idtheftcenter.org/artman2/publish/lib_survey/ITRC_2008_Breach_List.shtml" TargetMode="External"/><Relationship Id="rId104" Type="http://schemas.openxmlformats.org/officeDocument/2006/relationships/hyperlink" Target="http://www.pcworld.com/article/229891/Citigroup_Hack_Nets_Over_200k_in_Stolen_Customer_Details.html" TargetMode="External"/><Relationship Id="rId125" Type="http://schemas.openxmlformats.org/officeDocument/2006/relationships/hyperlink" Target="http://mashable.com/2011/05/31/sony-playstation-services-return/" TargetMode="External"/><Relationship Id="rId146" Type="http://schemas.openxmlformats.org/officeDocument/2006/relationships/hyperlink" Target="https://us.battle.net/support/en/article/important-security-update-faq" TargetMode="External"/><Relationship Id="rId167" Type="http://schemas.openxmlformats.org/officeDocument/2006/relationships/hyperlink" Target="http://www.thestate.com/2012/04/20/2241321/personal-information-of-more-than.html" TargetMode="External"/><Relationship Id="rId188" Type="http://schemas.openxmlformats.org/officeDocument/2006/relationships/hyperlink" Target="http://news.iu.edu/releases/iu/2014/02/data-exposure-disclosure.shtml" TargetMode="External"/><Relationship Id="rId71" Type="http://schemas.openxmlformats.org/officeDocument/2006/relationships/hyperlink" Target="http://www.phiprivacy.net/?p=5743" TargetMode="External"/><Relationship Id="rId92" Type="http://schemas.openxmlformats.org/officeDocument/2006/relationships/hyperlink" Target="http://www.hhs.gov/ocr/privacy/hipaa/administrative/breachnotificationrule/breachtool.html" TargetMode="External"/><Relationship Id="rId213" Type="http://schemas.openxmlformats.org/officeDocument/2006/relationships/hyperlink" Target="http://www.reuters.com/article/2013/05/17/us-yahoojapan-idUSBRE94G0P620130517" TargetMode="External"/><Relationship Id="rId234" Type="http://schemas.openxmlformats.org/officeDocument/2006/relationships/hyperlink" Target="http://www.buzzfeed.com/tomgara/sony-hack" TargetMode="External"/><Relationship Id="rId2" Type="http://schemas.openxmlformats.org/officeDocument/2006/relationships/hyperlink" Target="http://www.msnbc.msn.com/id/8985989/" TargetMode="External"/><Relationship Id="rId29" Type="http://schemas.openxmlformats.org/officeDocument/2006/relationships/hyperlink" Target="http://news.bbc.co.uk/2/hi/uk_news/7103911.stm" TargetMode="External"/><Relationship Id="rId255" Type="http://schemas.openxmlformats.org/officeDocument/2006/relationships/hyperlink" Target="http://www.theguardian.com/technology/2015/jul/06/hacking-team-hacked-firm-sold-spying-tools-to-repressive-regimes-documents-claim" TargetMode="External"/><Relationship Id="rId276" Type="http://schemas.openxmlformats.org/officeDocument/2006/relationships/hyperlink" Target="https://thestack.com/security/2016/04/08/childbirth-charity-hack-leaks-15000-expectant-parents-data/" TargetMode="External"/><Relationship Id="rId40" Type="http://schemas.openxmlformats.org/officeDocument/2006/relationships/hyperlink" Target="http://www.journal-news.net/page/content.detail/id/511806.html?nav=5006" TargetMode="External"/><Relationship Id="rId115" Type="http://schemas.openxmlformats.org/officeDocument/2006/relationships/hyperlink" Target="http://zerosecurity.org/technews/past-three-years-over-21m-medical-record-breaches/" TargetMode="External"/><Relationship Id="rId136" Type="http://schemas.openxmlformats.org/officeDocument/2006/relationships/hyperlink" Target="http://www.idtheftcenter.org/artman2/publish/lib_survey/ITRC_2008_Breach_List.shtml" TargetMode="External"/><Relationship Id="rId157" Type="http://schemas.openxmlformats.org/officeDocument/2006/relationships/hyperlink" Target="http://www.koreatimes.co.kr/www/news/biz/2012/07/113_116143.html" TargetMode="External"/><Relationship Id="rId178" Type="http://schemas.openxmlformats.org/officeDocument/2006/relationships/hyperlink" Target="http://www.guardian.co.uk/technology/2013/jul/22/apple-developer-site-hacked" TargetMode="External"/><Relationship Id="rId61" Type="http://schemas.openxmlformats.org/officeDocument/2006/relationships/hyperlink" Target="http://money.cnn.com/2012/03/30/technology/credit-card-data-breach/index.htm" TargetMode="External"/><Relationship Id="rId82" Type="http://schemas.openxmlformats.org/officeDocument/2006/relationships/hyperlink" Target="http://gawker.com/" TargetMode="External"/><Relationship Id="rId199" Type="http://schemas.openxmlformats.org/officeDocument/2006/relationships/hyperlink" Target="http://nakedsecurity.sophos.com/2013/04/05/scribd-worlds-largest-online-library-admits-to-network-intrusion-password-breach/" TargetMode="External"/><Relationship Id="rId203" Type="http://schemas.openxmlformats.org/officeDocument/2006/relationships/hyperlink" Target="http://ssndob.ms/" TargetMode="External"/><Relationship Id="rId19" Type="http://schemas.openxmlformats.org/officeDocument/2006/relationships/hyperlink" Target="http://news.bbc.co.uk/1/hi/uk_politics/7147715.stm" TargetMode="External"/><Relationship Id="rId224" Type="http://schemas.openxmlformats.org/officeDocument/2006/relationships/hyperlink" Target="http://www.reuters.com/article/2013/07/18/net-us-nasdaq-cybercrime-website-idUSBRE96H1F520130718" TargetMode="External"/><Relationship Id="rId245" Type="http://schemas.openxmlformats.org/officeDocument/2006/relationships/hyperlink" Target="http://www.theguardian.com/technology/2015/aug/10/carphone-warehouse-uk-data-watchdog-investigating-customer-hack" TargetMode="External"/><Relationship Id="rId266" Type="http://schemas.openxmlformats.org/officeDocument/2006/relationships/hyperlink" Target="http://uk.reuters.com/article/us-usa-voters-breach-idUKKBN0UB1E020151229" TargetMode="External"/><Relationship Id="rId30" Type="http://schemas.openxmlformats.org/officeDocument/2006/relationships/hyperlink" Target="http://www.idtheftcenter.org/artman2/publish/lib_survey/ITRC_2008_Breach_List.shtml" TargetMode="External"/><Relationship Id="rId105" Type="http://schemas.openxmlformats.org/officeDocument/2006/relationships/hyperlink" Target="http://latimesblogs.latimes.com/money_co/2011/09/man-convicted-in-huge-countrywide-data-theft-gets-8-months-in-prison.html" TargetMode="External"/><Relationship Id="rId126" Type="http://schemas.openxmlformats.org/officeDocument/2006/relationships/hyperlink" Target="http://www.idtheftcenter.org/artman2/publish/lib_survey/ITRC_2008_Breach_List.shtml" TargetMode="External"/><Relationship Id="rId147" Type="http://schemas.openxmlformats.org/officeDocument/2006/relationships/hyperlink" Target="http://thehightechsociety.com/blizzard-battle-net-hack/" TargetMode="External"/><Relationship Id="rId168" Type="http://schemas.openxmlformats.org/officeDocument/2006/relationships/hyperlink" Target="http://www.hhs.gov/ocr/privacy/hipaa/administrative/breachnotificationrule/breachtool.html" TargetMode="External"/><Relationship Id="rId51" Type="http://schemas.openxmlformats.org/officeDocument/2006/relationships/hyperlink" Target="http://www.idtheftcenter.org/artman2/publish/lib_survey/ITRC_2008_Breach_List.shtml" TargetMode="External"/><Relationship Id="rId72"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artman2/publish/lib_survey/ITRC_2008_Breach_List.shtml" TargetMode="External"/><Relationship Id="rId189" Type="http://schemas.openxmlformats.org/officeDocument/2006/relationships/hyperlink" Target="http://www.usatoday.com/story/news/nation/2014/02/26/indiana-university-data-breach/5830685/" TargetMode="External"/><Relationship Id="rId3" Type="http://schemas.openxmlformats.org/officeDocument/2006/relationships/hyperlink" Target="http://www.nbcnews.com/id/7561268/" TargetMode="External"/><Relationship Id="rId214" Type="http://schemas.openxmlformats.org/officeDocument/2006/relationships/hyperlink" Target="http://blog.aol.com/2014/04/28/aol-security-update/" TargetMode="External"/><Relationship Id="rId235" Type="http://schemas.openxmlformats.org/officeDocument/2006/relationships/hyperlink" Target="http://online.wsj.com/articles/japan-airlines-reports-hacker-attack-1412053828" TargetMode="External"/><Relationship Id="rId256" Type="http://schemas.openxmlformats.org/officeDocument/2006/relationships/hyperlink" Target="http://www.bbc.co.uk/news/uk-34784980" TargetMode="External"/><Relationship Id="rId277" Type="http://schemas.openxmlformats.org/officeDocument/2006/relationships/hyperlink" Target="http://news.softpedia.com/news/syrian-government-hacked-43-gb-of-data-spilled-online-by-hacktivists-502765.shtml" TargetMode="External"/><Relationship Id="rId116" Type="http://schemas.openxmlformats.org/officeDocument/2006/relationships/hyperlink" Target="http://www.hhs.gov/ocr/privacy/hipaa/administrative/breachnotificationrule/breachtool.html" TargetMode="External"/><Relationship Id="rId137" Type="http://schemas.openxmlformats.org/officeDocument/2006/relationships/hyperlink" Target="http://www.idtheftcenter.org/artman2/publish/lib_survey/ITRC_2008_Breach_List.shtml" TargetMode="External"/><Relationship Id="rId158" Type="http://schemas.openxmlformats.org/officeDocument/2006/relationships/hyperlink" Target="http://news.cnet.com/8301-1009_3-57482215-83/hackers-accused-of-stealing-data-from-9m-korean-mobile-users/" TargetMode="External"/><Relationship Id="rId20" Type="http://schemas.openxmlformats.org/officeDocument/2006/relationships/hyperlink" Target="http://www.pcworld.com/article/135117/article.html" TargetMode="External"/><Relationship Id="rId41" Type="http://schemas.openxmlformats.org/officeDocument/2006/relationships/hyperlink" Target="http://infowatch.com/node/1289" TargetMode="External"/><Relationship Id="rId62" Type="http://schemas.openxmlformats.org/officeDocument/2006/relationships/hyperlink" Target="http://www.computerworld.com/s/article/9175783/Network_Solutions_sites_hacked_again" TargetMode="External"/><Relationship Id="rId83" Type="http://schemas.openxmlformats.org/officeDocument/2006/relationships/hyperlink" Target="http://www.guardian.co.uk/technology/2010/dec/13/gawker-hackers-passwords-twitter-wikileaks?INTCMP=SRCH" TargetMode="External"/><Relationship Id="rId179" Type="http://schemas.openxmlformats.org/officeDocument/2006/relationships/hyperlink" Target="http://www.privacyrights.org/data-breach" TargetMode="External"/><Relationship Id="rId190" Type="http://schemas.openxmlformats.org/officeDocument/2006/relationships/hyperlink" Target="http://www.privacyrights.org/data-breach" TargetMode="External"/><Relationship Id="rId204" Type="http://schemas.openxmlformats.org/officeDocument/2006/relationships/hyperlink" Target="http://krebsonsecurity.com/2013/09/data-broker-giants-hacked-by-id-theft-service/" TargetMode="External"/><Relationship Id="rId225" Type="http://schemas.openxmlformats.org/officeDocument/2006/relationships/hyperlink" Target="http://www.nytimes.com/2014/01/24/business/neiman-marcus-breach-affected-1-1-million-cards.html" TargetMode="External"/><Relationship Id="rId246" Type="http://schemas.openxmlformats.org/officeDocument/2006/relationships/hyperlink" Target="http://ashleymadison.com/" TargetMode="External"/><Relationship Id="rId267" Type="http://schemas.openxmlformats.org/officeDocument/2006/relationships/hyperlink" Target="http://www.csoonline.com/article/3020112/security/time-warner-cable-to-contact-320-000-to-warn-of-possible-compromise.html" TargetMode="External"/><Relationship Id="rId106" Type="http://schemas.openxmlformats.org/officeDocument/2006/relationships/hyperlink" Target="http://databreachinvestigation.blogspot.com/2011/04/thief-gets-away-with-eisenhower-medical.html" TargetMode="External"/><Relationship Id="rId127" Type="http://schemas.openxmlformats.org/officeDocument/2006/relationships/hyperlink" Target="http://www.spartanburgregional.com/Pages/PatientNotice.aspx" TargetMode="External"/><Relationship Id="rId10" Type="http://schemas.openxmlformats.org/officeDocument/2006/relationships/hyperlink" Target="http://www.computerworld.com/s/article/9001150/KDDI_suffers_massive_data_breach" TargetMode="External"/><Relationship Id="rId31" Type="http://schemas.openxmlformats.org/officeDocument/2006/relationships/hyperlink" Target="http://auction.co.kr/" TargetMode="External"/><Relationship Id="rId52" Type="http://schemas.openxmlformats.org/officeDocument/2006/relationships/hyperlink" Target="http://security-hack1.blogspot.com/2010/04/affinity-health-plan-alerts-public.html" TargetMode="External"/><Relationship Id="rId73" Type="http://schemas.openxmlformats.org/officeDocument/2006/relationships/hyperlink" Target="http://www.guardian.co.uk/technology/2010/jun/10/apple-ipad-security-leak?INTCMP=SRCH" TargetMode="External"/><Relationship Id="rId94" Type="http://schemas.openxmlformats.org/officeDocument/2006/relationships/hyperlink" Target="http://www.hhs.gov/ocr/privacy/hipaa/administrative/breachnotificationrule/breachtool.html" TargetMode="External"/><Relationship Id="rId148" Type="http://schemas.openxmlformats.org/officeDocument/2006/relationships/hyperlink" Target="http://www.idtheftcenter.org/artman2/publish/lib_survey/ITRC_2008_Breach_List.shtml" TargetMode="External"/><Relationship Id="rId169" Type="http://schemas.openxmlformats.org/officeDocument/2006/relationships/hyperlink" Target="http://www.zdnet.com/blog/security/3-million-bank-accounts-hacked-in-iran/11577" TargetMode="External"/><Relationship Id="rId4" Type="http://schemas.openxmlformats.org/officeDocument/2006/relationships/hyperlink" Target="http://abcnews.go.com/Technology/story?id=2160425&amp;page=1" TargetMode="External"/><Relationship Id="rId180" Type="http://schemas.openxmlformats.org/officeDocument/2006/relationships/hyperlink" Target="http://news.softpedia.com/news/Citi-Exposes-Details-of-150-000-Individuals-Who-Went-into-Bankruptcy-369979.shtml" TargetMode="External"/><Relationship Id="rId215" Type="http://schemas.openxmlformats.org/officeDocument/2006/relationships/hyperlink" Target="http://www.theguardian.com/technology/2014/jun/16/dominos-pizza-ransom-hack-data" TargetMode="External"/><Relationship Id="rId236" Type="http://schemas.openxmlformats.org/officeDocument/2006/relationships/hyperlink" Target="http://www.jal.co.jp/en/info/other/140924.html" TargetMode="External"/><Relationship Id="rId257" Type="http://schemas.openxmlformats.org/officeDocument/2006/relationships/hyperlink" Target="http://www.bbc.co.uk/news/uk-34611857" TargetMode="External"/><Relationship Id="rId278" Type="http://schemas.openxmlformats.org/officeDocument/2006/relationships/hyperlink" Target="http://blog.trendmicro.com/trendlabs-security-intelligence/55m-registered-voters-risk-philippine-commission-elections-hacked/" TargetMode="External"/><Relationship Id="rId42" Type="http://schemas.openxmlformats.org/officeDocument/2006/relationships/hyperlink" Target="http://www.theregister.co.uk/2008/12/29/rbs_worldpay_breach/" TargetMode="External"/><Relationship Id="rId84" Type="http://schemas.openxmlformats.org/officeDocument/2006/relationships/hyperlink" Target="http://www.mediaite.com/online/gawker-medias-entire-commenter-database-appears-to-have-been-hacked/" TargetMode="External"/><Relationship Id="rId138" Type="http://schemas.openxmlformats.org/officeDocument/2006/relationships/hyperlink" Target="http://www.pcmag.com/article2/0,2817,2390683,00.asp" TargetMode="External"/><Relationship Id="rId191" Type="http://schemas.openxmlformats.org/officeDocument/2006/relationships/hyperlink" Target="http://www.databreachwatch.org/community-college-data-breach-leaks-125000-ssns/" TargetMode="External"/><Relationship Id="rId205" Type="http://schemas.openxmlformats.org/officeDocument/2006/relationships/hyperlink" Target="http://boingboing.net/2013/05/23/terracom-and-yourtel-threaten.html" TargetMode="External"/><Relationship Id="rId247" Type="http://schemas.openxmlformats.org/officeDocument/2006/relationships/hyperlink" Target="http://krebsonsecurity.com/2015/07/online-cheating-site-ashleymadison-hacked/" TargetMode="External"/><Relationship Id="rId107" Type="http://schemas.openxmlformats.org/officeDocument/2006/relationships/hyperlink" Target="http://www.hhs.gov/ocr/privacy/hipaa/administrative/breachnotificationrule/breachtool.html" TargetMode="External"/><Relationship Id="rId11" Type="http://schemas.openxmlformats.org/officeDocument/2006/relationships/hyperlink" Target="http://www.datalossdb.org/" TargetMode="External"/><Relationship Id="rId53" Type="http://schemas.openxmlformats.org/officeDocument/2006/relationships/hyperlink" Target="http://www.hhs.gov/ocr/privacy/hipaa/administrative/breachnotificationrule/breachtool.html" TargetMode="External"/><Relationship Id="rId149" Type="http://schemas.openxmlformats.org/officeDocument/2006/relationships/hyperlink" Target="http://articles.businessinsider.com/2012-04-03/news/31279254_1_major-data-breach-identity-theft-office-of-privacy-protection" TargetMode="External"/><Relationship Id="rId95" Type="http://schemas.openxmlformats.org/officeDocument/2006/relationships/hyperlink" Target="http://www.idtheftcenter.org/artman2/publish/lib_survey/ITRC_2008_Breach_List.shtml" TargetMode="External"/><Relationship Id="rId160" Type="http://schemas.openxmlformats.org/officeDocument/2006/relationships/hyperlink" Target="http://arstechnica.com/security/2012/06/8-million-leaked-passwords-connected-to-linkedin/" TargetMode="External"/><Relationship Id="rId216" Type="http://schemas.openxmlformats.org/officeDocument/2006/relationships/hyperlink" Target="http://my.chicagotribune.co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www.nbcnews.com/technology/scribd-hack-exposes-thousands-users-1B9239618" TargetMode="External"/><Relationship Id="rId21" Type="http://schemas.openxmlformats.org/officeDocument/2006/relationships/hyperlink" Target="http://www.pcworld.com/article/231215/lulzsec_a_short_history_of_hacking.html" TargetMode="External"/><Relationship Id="rId42" Type="http://schemas.openxmlformats.org/officeDocument/2006/relationships/hyperlink" Target="http://www.hhs.gov/ocr/privacy/hipaa/administrative/breachnotificationrule/breachtool.html" TargetMode="External"/><Relationship Id="rId63" Type="http://schemas.openxmlformats.org/officeDocument/2006/relationships/hyperlink" Target="http://gawker.com/" TargetMode="External"/><Relationship Id="rId84" Type="http://schemas.openxmlformats.org/officeDocument/2006/relationships/hyperlink" Target="http://www.phiprivacy.net/?tag=lincoln-medical-and-mental-health-center" TargetMode="External"/><Relationship Id="rId138" Type="http://schemas.openxmlformats.org/officeDocument/2006/relationships/hyperlink" Target="http://www.hhs.gov/ocr/privacy/hipaa/administrative/breachnotificationrule/breachtool.html" TargetMode="External"/><Relationship Id="rId159" Type="http://schemas.openxmlformats.org/officeDocument/2006/relationships/hyperlink" Target="http://www.idtheftcenter.org/" TargetMode="External"/><Relationship Id="rId170" Type="http://schemas.openxmlformats.org/officeDocument/2006/relationships/hyperlink" Target="http://www.idtheftcenter.org/" TargetMode="External"/><Relationship Id="rId107" Type="http://schemas.openxmlformats.org/officeDocument/2006/relationships/hyperlink" Target="http://www.joystiq.com/2013/07/05/club-nintendo-japan-hacked/" TargetMode="External"/><Relationship Id="rId11" Type="http://schemas.openxmlformats.org/officeDocument/2006/relationships/hyperlink" Target="http://news.cnet.com/8301-1009_3-57509595-83/udid-leak-source-idd-bluetoad-mobile-firm-says-it-was-hacked/" TargetMode="External"/><Relationship Id="rId32" Type="http://schemas.openxmlformats.org/officeDocument/2006/relationships/hyperlink" Target="http://www.forbes.com/forbes/2008/0630/030.html" TargetMode="External"/><Relationship Id="rId53"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hhs.gov/ocr/privacy/hipaa/administrative/breachnotificationrule/breachtool.html" TargetMode="External"/><Relationship Id="rId128" Type="http://schemas.openxmlformats.org/officeDocument/2006/relationships/hyperlink" Target="http://www.idtheftcenter.org/" TargetMode="External"/><Relationship Id="rId149" Type="http://schemas.openxmlformats.org/officeDocument/2006/relationships/hyperlink" Target="http://www.hhs.gov/ocr/privacy/hipaa/administrative/breachnotificationrule/breachtool.html" TargetMode="External"/><Relationship Id="rId5" Type="http://schemas.openxmlformats.org/officeDocument/2006/relationships/hyperlink" Target="http://www.phiprivacy.net/?p=5743" TargetMode="External"/><Relationship Id="rId95" Type="http://schemas.openxmlformats.org/officeDocument/2006/relationships/hyperlink" Target="http://militarysingles.com/" TargetMode="External"/><Relationship Id="rId160" Type="http://schemas.openxmlformats.org/officeDocument/2006/relationships/hyperlink" Target="http://www.idtheftcenter.org/" TargetMode="External"/><Relationship Id="rId22" Type="http://schemas.openxmlformats.org/officeDocument/2006/relationships/hyperlink" Target="http://www.forbes.com/sites/erikkain/2012/08/09/its-official-blizzard-hacked-account-information-stolen/" TargetMode="External"/><Relationship Id="rId43" Type="http://schemas.openxmlformats.org/officeDocument/2006/relationships/hyperlink" Target="http://www.idtheftcenter.org/" TargetMode="External"/><Relationship Id="rId64" Type="http://schemas.openxmlformats.org/officeDocument/2006/relationships/hyperlink" Target="http://www.guardian.co.uk/technology/2010/dec/13/gawker-hackers-passwords-twitter-wikileaks?INTCMP=SRCH" TargetMode="External"/><Relationship Id="rId118" Type="http://schemas.openxmlformats.org/officeDocument/2006/relationships/hyperlink" Target="http://www.fosters.com/apps/pbcs.dll/article?AID=/20110120/GJNEWS_01/701209744" TargetMode="External"/><Relationship Id="rId139" Type="http://schemas.openxmlformats.org/officeDocument/2006/relationships/hyperlink" Target="http://www.datalossdb.org/" TargetMode="External"/><Relationship Id="rId85" Type="http://schemas.openxmlformats.org/officeDocument/2006/relationships/hyperlink" Target="http://www.hhs.gov/ocr/privacy/hipaa/administrative/breachnotificationrule/breachtool.html" TargetMode="External"/><Relationship Id="rId150" Type="http://schemas.openxmlformats.org/officeDocument/2006/relationships/hyperlink" Target="http://www.wired.co.uk/news/archive/2013-02/02/twitter-hacked" TargetMode="External"/><Relationship Id="rId171" Type="http://schemas.openxmlformats.org/officeDocument/2006/relationships/hyperlink" Target="http://www.idtheftcenter.org/" TargetMode="External"/><Relationship Id="rId12" Type="http://schemas.openxmlformats.org/officeDocument/2006/relationships/hyperlink" Target="http://www.guardian.co.uk/technology/2013/jul/22/apple-developer-site-hacked" TargetMode="External"/><Relationship Id="rId33" Type="http://schemas.openxmlformats.org/officeDocument/2006/relationships/hyperlink" Target="http://www.privacyrights.org/data-breach" TargetMode="External"/><Relationship Id="rId108" Type="http://schemas.openxmlformats.org/officeDocument/2006/relationships/hyperlink" Target="http://infowatch.com/node/1289" TargetMode="External"/><Relationship Id="rId129" Type="http://schemas.openxmlformats.org/officeDocument/2006/relationships/hyperlink" Target="http://www.spartanburgregional.com/Pages/PatientNotice.aspx" TargetMode="External"/><Relationship Id="rId54" Type="http://schemas.openxmlformats.org/officeDocument/2006/relationships/hyperlink" Target="http://www.healthcareinfosecurity.com/chicago-breach-affects-180000-a-2496" TargetMode="External"/><Relationship Id="rId75" Type="http://schemas.openxmlformats.org/officeDocument/2006/relationships/hyperlink" Target="http://www.guardian.co.uk/technology/blog/2009/aug/24/hacking-law?INTCMP=SRCH" TargetMode="External"/><Relationship Id="rId96" Type="http://schemas.openxmlformats.org/officeDocument/2006/relationships/hyperlink" Target="http://www.pcworld.com/article/252647/reborn_lulzsec_claims_hack_of_dating_site_for_military_personnel.html" TargetMode="External"/><Relationship Id="rId140" Type="http://schemas.openxmlformats.org/officeDocument/2006/relationships/hyperlink" Target="http://www.informationweek.com/security/attacks/t-mobile-lost-17-million-subscribers-per/210700232" TargetMode="External"/><Relationship Id="rId161" Type="http://schemas.openxmlformats.org/officeDocument/2006/relationships/hyperlink" Target="http://www.idtheftcenter.org/" TargetMode="External"/><Relationship Id="rId6" Type="http://schemas.openxmlformats.org/officeDocument/2006/relationships/hyperlink" Target="http://www.hhs.gov/ocr/privacy/hipaa/administrative/breachnotificationrule/breachtool.html" TargetMode="External"/><Relationship Id="rId23" Type="http://schemas.openxmlformats.org/officeDocument/2006/relationships/hyperlink" Target="https://us.battle.net/support/en/article/important-security-update-faq" TargetMode="External"/><Relationship Id="rId28" Type="http://schemas.openxmlformats.org/officeDocument/2006/relationships/hyperlink" Target="http://www.idtheftcenter.org/" TargetMode="External"/><Relationship Id="rId49" Type="http://schemas.openxmlformats.org/officeDocument/2006/relationships/hyperlink" Target="http://arstechnica.com/security/2013/05/drupal-org-resets-login-credentials-after-hack-exposes-password-data/" TargetMode="External"/><Relationship Id="rId114" Type="http://schemas.openxmlformats.org/officeDocument/2006/relationships/hyperlink" Target="http://techcrunch.com/2009/12/14/rockyou-hack-security-myspace-facebook-passwords/" TargetMode="External"/><Relationship Id="rId119" Type="http://schemas.openxmlformats.org/officeDocument/2006/relationships/hyperlink" Target="http://www.hhs.gov/ocr/privacy/hipaa/administrative/breachnotificationrule/breachtool.html" TargetMode="External"/><Relationship Id="rId44" Type="http://schemas.openxmlformats.org/officeDocument/2006/relationships/hyperlink" Target="http://www.computerworld.com/s/article/9072198/Programmer_who_stole_drive_containing_1_million_bank_records_gets_42_months" TargetMode="External"/><Relationship Id="rId60" Type="http://schemas.openxmlformats.org/officeDocument/2006/relationships/hyperlink" Target="http://www.privacyrights.org/data-breach" TargetMode="External"/><Relationship Id="rId65" Type="http://schemas.openxmlformats.org/officeDocument/2006/relationships/hyperlink" Target="http://www.mediaite.com/online/gawker-medias-entire-commenter-database-appears-to-have-been-hacked/" TargetMode="External"/><Relationship Id="rId81" Type="http://schemas.openxmlformats.org/officeDocument/2006/relationships/hyperlink" Target="http://www.forbes.com/forbes/2008/0630/030.html" TargetMode="External"/><Relationship Id="rId86" Type="http://schemas.openxmlformats.org/officeDocument/2006/relationships/hyperlink" Target="http://news.cnet.com/8301-1009_3-57449325-83/what-the-password-leaks-mean-to-you-faq/?tag=mncol;txt" TargetMode="External"/><Relationship Id="rId130" Type="http://schemas.openxmlformats.org/officeDocument/2006/relationships/hyperlink" Target="http://www.hhs.gov/ocr/privacy/hipaa/administrative/breachnotificationrule/breachtool.html" TargetMode="External"/><Relationship Id="rId135" Type="http://schemas.openxmlformats.org/officeDocument/2006/relationships/hyperlink" Target="http://www.informationweek.com/security/attacks/texas-data-breach-exposed-35-million-rec/229401489?queryText=Texas%20data%20leak" TargetMode="External"/><Relationship Id="rId151" Type="http://schemas.openxmlformats.org/officeDocument/2006/relationships/hyperlink" Target="http://forums.ubi.com/forumdisplay.php/495-Security-update-regarding-your-Ubisoft-account-please-create-a-new-password" TargetMode="External"/><Relationship Id="rId156" Type="http://schemas.openxmlformats.org/officeDocument/2006/relationships/hyperlink" Target="http://www.idtheftcenter.org/" TargetMode="External"/><Relationship Id="rId177"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172" Type="http://schemas.openxmlformats.org/officeDocument/2006/relationships/hyperlink" Target="http://www.pcmag.com/article2/0,2817,2388200,00.asp" TargetMode="External"/><Relationship Id="rId13" Type="http://schemas.openxmlformats.org/officeDocument/2006/relationships/hyperlink" Target="http://www.idtheftcenter.org/artman2/publish/lib_survey/ITRC_2008_Breach_List.shtml" TargetMode="External"/><Relationship Id="rId18" Type="http://schemas.openxmlformats.org/officeDocument/2006/relationships/hyperlink" Target="http://www.governmentsecurity.org/latest-security-news/laptop-theft-exposes-private-info-of-avmed-health-plansaapos-customers.html" TargetMode="External"/><Relationship Id="rId39" Type="http://schemas.openxmlformats.org/officeDocument/2006/relationships/hyperlink" Target="http://www.pcworld.com/article/229891/Citigroup_Hack_Nets_Over_200k_in_Stolen_Customer_Details.html" TargetMode="External"/><Relationship Id="rId109" Type="http://schemas.openxmlformats.org/officeDocument/2006/relationships/hyperlink" Target="http://www.idtheftcenter.org/" TargetMode="External"/><Relationship Id="rId34" Type="http://schemas.openxmlformats.org/officeDocument/2006/relationships/hyperlink" Target="http://www.computerworld.com/s/article/9125078/CheckFree_warns_5_million_customers_after_hack" TargetMode="External"/><Relationship Id="rId50" Type="http://schemas.openxmlformats.org/officeDocument/2006/relationships/hyperlink" Target="http://www.foxnews.com/us/2010/03/26/student-loan-company-data-m-people-stolen/" TargetMode="External"/><Relationship Id="rId55"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money.cnn.com/2012/03/30/technology/credit-card-data-breach/index.htm" TargetMode="External"/><Relationship Id="rId97" Type="http://schemas.openxmlformats.org/officeDocument/2006/relationships/hyperlink" Target="http://monster.com/" TargetMode="External"/><Relationship Id="rId104" Type="http://schemas.openxmlformats.org/officeDocument/2006/relationships/hyperlink" Target="http://www.hhs.gov/ocr/privacy/hipaa/administrative/breachnotificationrule/breachtool.html" TargetMode="External"/><Relationship Id="rId120" Type="http://schemas.openxmlformats.org/officeDocument/2006/relationships/hyperlink" Target="http://www.zdnet.com/blog/gamification/sega-1-3-million-customer-records-hacked-lulzsec-promises-retribution/481" TargetMode="External"/><Relationship Id="rId125" Type="http://schemas.openxmlformats.org/officeDocument/2006/relationships/hyperlink" Target="http://www.thestate.com/2012/04/20/2241321/personal-information-of-more-than.html" TargetMode="External"/><Relationship Id="rId141" Type="http://schemas.openxmlformats.org/officeDocument/2006/relationships/hyperlink" Target="http://www.wired.com/threatlevel/2008/07/ameritrade-hack/" TargetMode="External"/><Relationship Id="rId146" Type="http://schemas.openxmlformats.org/officeDocument/2006/relationships/hyperlink" Target="http://www.forbes.com/forbes/2008/0630/030.html" TargetMode="External"/><Relationship Id="rId167" Type="http://schemas.openxmlformats.org/officeDocument/2006/relationships/hyperlink" Target="http://www.idtheftcenter.org/" TargetMode="External"/><Relationship Id="rId7" Type="http://schemas.openxmlformats.org/officeDocument/2006/relationships/hyperlink" Target="http://money.cnn.com/2004/06/23/technology/aol_spam/" TargetMode="External"/><Relationship Id="rId71" Type="http://schemas.openxmlformats.org/officeDocument/2006/relationships/hyperlink" Target="http://www.idtheftcenter.org/" TargetMode="External"/><Relationship Id="rId92" Type="http://schemas.openxmlformats.org/officeDocument/2006/relationships/hyperlink" Target="http://www.idtheftcenter.org/" TargetMode="External"/><Relationship Id="rId162" Type="http://schemas.openxmlformats.org/officeDocument/2006/relationships/hyperlink" Target="http://gcn.com/Articles/2009/02/02/VA-data-breach-suit-settlement.aspx" TargetMode="External"/><Relationship Id="rId2" Type="http://schemas.openxmlformats.org/officeDocument/2006/relationships/hyperlink" Target="http://www.hhs.gov/ocr/privacy/hipaa/administrative/breachnotificationrule/breachtool.html" TargetMode="External"/><Relationship Id="rId29" Type="http://schemas.openxmlformats.org/officeDocument/2006/relationships/hyperlink" Target="http://www.idtheftcenter.org/" TargetMode="External"/><Relationship Id="rId24" Type="http://schemas.openxmlformats.org/officeDocument/2006/relationships/hyperlink" Target="http://thehightechsociety.com/blizzard-battle-net-hack/" TargetMode="External"/><Relationship Id="rId40" Type="http://schemas.openxmlformats.org/officeDocument/2006/relationships/hyperlink" Target="http://www.idtheftcenter.org/" TargetMode="External"/><Relationship Id="rId45" Type="http://schemas.openxmlformats.org/officeDocument/2006/relationships/hyperlink" Target="http://www.idtheftcenter.org/" TargetMode="External"/><Relationship Id="rId66" Type="http://schemas.openxmlformats.org/officeDocument/2006/relationships/hyperlink" Target="http://www.washingtonpost.com/business/technology/faq-the-global-payments-hack/2012/04/02/gIQAIHLLrS_story.html" TargetMode="External"/><Relationship Id="rId87" Type="http://schemas.openxmlformats.org/officeDocument/2006/relationships/hyperlink" Target="http://arstechnica.com/security/2012/06/8-million-leaked-passwords-connected-to-linkedin/" TargetMode="External"/><Relationship Id="rId110" Type="http://schemas.openxmlformats.org/officeDocument/2006/relationships/hyperlink" Target="http://www.idtheftcenter.org/" TargetMode="External"/><Relationship Id="rId115" Type="http://schemas.openxmlformats.org/officeDocument/2006/relationships/hyperlink" Target="http://news.cnet.com/8301-27080_3-20068386-245/sf-utilities-agency-warns-of-potential-breach/" TargetMode="External"/><Relationship Id="rId131" Type="http://schemas.openxmlformats.org/officeDocument/2006/relationships/hyperlink" Target="http://www.idtheftcenter.org/" TargetMode="External"/><Relationship Id="rId136" Type="http://schemas.openxmlformats.org/officeDocument/2006/relationships/hyperlink" Target="http://bits.blogs.nytimes.com/2011/12/27/questions-about-motives-behind-stratfor-hack/" TargetMode="External"/><Relationship Id="rId157" Type="http://schemas.openxmlformats.org/officeDocument/2006/relationships/hyperlink" Target="http://www.idtheftcenter.org/" TargetMode="External"/><Relationship Id="rId178" Type="http://schemas.openxmlformats.org/officeDocument/2006/relationships/hyperlink" Target="http://www.pbs.org/newshour/rundown/2012/07/check-whether-your-yahoo-password-was-hacked.html" TargetMode="External"/><Relationship Id="rId61" Type="http://schemas.openxmlformats.org/officeDocument/2006/relationships/hyperlink" Target="http://news.cnet.com/8301-1009_3-57469944-83/formspring-disables-user-passwords-in-security-breach/?tag=mncol;txt" TargetMode="External"/><Relationship Id="rId82" Type="http://schemas.openxmlformats.org/officeDocument/2006/relationships/hyperlink" Target="http://www.koreatimes.co.kr/www/news/biz/2012/07/113_116143.html" TargetMode="External"/><Relationship Id="rId152" Type="http://schemas.openxmlformats.org/officeDocument/2006/relationships/hyperlink" Target="http://arstechnica.com/security/2013/07/hack-exposes-e-mail-addresses-password-data-for-2-million-ubuntu-forum-users/" TargetMode="External"/><Relationship Id="rId173" Type="http://schemas.openxmlformats.org/officeDocument/2006/relationships/hyperlink" Target="http://www.reuters.com/article/2013/05/09/us-usa-hack-washingtonstate-idUSBRE9480YY20130509" TargetMode="External"/><Relationship Id="rId19" Type="http://schemas.openxmlformats.org/officeDocument/2006/relationships/hyperlink" Target="http://www.hhs.gov/ocr/privacy/hipaa/administrative/breachnotificationrule/breachtool.html" TargetMode="External"/><Relationship Id="rId14" Type="http://schemas.openxmlformats.org/officeDocument/2006/relationships/hyperlink" Target="http://www.guardian.co.uk/technology/2010/jun/10/apple-ipad-security-leak?INTCMP=SRCH" TargetMode="External"/><Relationship Id="rId30" Type="http://schemas.openxmlformats.org/officeDocument/2006/relationships/hyperlink" Target="http://articles.businessinsider.com/2012-04-03/news/31279254_1_major-data-breach-identity-theft-office-of-privacy-protection" TargetMode="External"/><Relationship Id="rId35" Type="http://schemas.openxmlformats.org/officeDocument/2006/relationships/hyperlink" Target="http://news.bbc.co.uk/2/hi/americas/7395295.stm" TargetMode="External"/><Relationship Id="rId56" Type="http://schemas.openxmlformats.org/officeDocument/2006/relationships/hyperlink" Target="http://www.hhs.gov/ocr/privacy/hipaa/administrative/breachnotificationrule/breachtool.html" TargetMode="External"/><Relationship Id="rId77" Type="http://schemas.openxmlformats.org/officeDocument/2006/relationships/hyperlink" Target="http://www.idtheftcenter.org/" TargetMode="External"/><Relationship Id="rId100" Type="http://schemas.openxmlformats.org/officeDocument/2006/relationships/hyperlink" Target="http://zerosecurity.org/technews/past-three-years-over-21m-medical-record-breaches/" TargetMode="External"/><Relationship Id="rId105" Type="http://schemas.openxmlformats.org/officeDocument/2006/relationships/hyperlink" Target="http://www.idtheftcenter.org/" TargetMode="External"/><Relationship Id="rId126" Type="http://schemas.openxmlformats.org/officeDocument/2006/relationships/hyperlink" Target="http://www.hhs.gov/ocr/privacy/hipaa/administrative/breachnotificationrule/breachtool.html" TargetMode="External"/><Relationship Id="rId147" Type="http://schemas.openxmlformats.org/officeDocument/2006/relationships/hyperlink" Target="http://www.msnbc.msn.com/id/17871485/ns/technology_and_science-security/t/tj-maxx-theft-believed-largest-hack-ever/" TargetMode="External"/><Relationship Id="rId168" Type="http://schemas.openxmlformats.org/officeDocument/2006/relationships/hyperlink" Target="http://www.guardian.co.uk/news/datablog/2010/nov/29/wikileaks-cables-data" TargetMode="External"/><Relationship Id="rId8" Type="http://schemas.openxmlformats.org/officeDocument/2006/relationships/hyperlink" Target="http://www.msnbc.msn.com/id/8985989/" TargetMode="External"/><Relationship Id="rId51" Type="http://schemas.openxmlformats.org/officeDocument/2006/relationships/hyperlink" Target="http://www.idtheftcenter.org/" TargetMode="External"/><Relationship Id="rId72" Type="http://schemas.openxmlformats.org/officeDocument/2006/relationships/hyperlink" Target="http://www.idtheftcenter.org/" TargetMode="External"/><Relationship Id="rId93" Type="http://schemas.openxmlformats.org/officeDocument/2006/relationships/hyperlink" Target="http://www.mhs.net/pdf/release071112.pdf" TargetMode="External"/><Relationship Id="rId98" Type="http://schemas.openxmlformats.org/officeDocument/2006/relationships/hyperlink" Target="http://news.bbc.co.uk/1/hi/6956349.stm" TargetMode="External"/><Relationship Id="rId121" Type="http://schemas.openxmlformats.org/officeDocument/2006/relationships/hyperlink" Target="http://www.computerworld.com/s/article/9216343/Sony_cuts_off_Sony_Online_Entertainment_service_after_hack" TargetMode="External"/><Relationship Id="rId142" Type="http://schemas.openxmlformats.org/officeDocument/2006/relationships/hyperlink" Target="http://boingboing.net/2013/05/23/terracom-and-yourtel-threaten.html" TargetMode="External"/><Relationship Id="rId163" Type="http://schemas.openxmlformats.org/officeDocument/2006/relationships/hyperlink" Target="http://www.forbes.com/forbes/2008/0630/030.html" TargetMode="External"/><Relationship Id="rId3" Type="http://schemas.openxmlformats.org/officeDocument/2006/relationships/hyperlink" Target="http://security-hack1.blogspot.com/2010/04/affinity-health-plan-alerts-public.html" TargetMode="External"/><Relationship Id="rId25" Type="http://schemas.openxmlformats.org/officeDocument/2006/relationships/hyperlink" Target="http://www.scmagazine.com/thief-steals-57-hard-drives-from-bluecross-blueshield-of-tennessee/article/162178/" TargetMode="External"/><Relationship Id="rId46" Type="http://schemas.openxmlformats.org/officeDocument/2006/relationships/hyperlink" Target="http://www.privacyrights.org/data-breach" TargetMode="External"/><Relationship Id="rId67" Type="http://schemas.openxmlformats.org/officeDocument/2006/relationships/hyperlink" Target="http://www.idtheftcenter.org/" TargetMode="External"/><Relationship Id="rId116" Type="http://schemas.openxmlformats.org/officeDocument/2006/relationships/hyperlink" Target="http://nakedsecurity.sophos.com/2013/04/05/scribd-worlds-largest-online-library-admits-to-network-intrusion-password-breach/" TargetMode="External"/><Relationship Id="rId137" Type="http://schemas.openxmlformats.org/officeDocument/2006/relationships/hyperlink" Target="http://www.simplysecurity.com/2011/11/30/sutter-health-sued-for-1-billion-following-data-breach/" TargetMode="External"/><Relationship Id="rId158" Type="http://schemas.openxmlformats.org/officeDocument/2006/relationships/hyperlink" Target="http://www.idtheftcenter.org/" TargetMode="External"/><Relationship Id="rId20" Type="http://schemas.openxmlformats.org/officeDocument/2006/relationships/hyperlink" Target="http://www.idtheftcenter.org/" TargetMode="External"/><Relationship Id="rId41" Type="http://schemas.openxmlformats.org/officeDocument/2006/relationships/hyperlink" Target="http://www.databreaches.net/?p=12611" TargetMode="External"/><Relationship Id="rId62" Type="http://schemas.openxmlformats.org/officeDocument/2006/relationships/hyperlink" Target="http://www.pcworld.com/article/137865/article.html" TargetMode="External"/><Relationship Id="rId83" Type="http://schemas.openxmlformats.org/officeDocument/2006/relationships/hyperlink" Target="http://news.cnet.com/8301-1009_3-57482215-83/hackers-accused-of-stealing-data-from-9m-korean-mobile-users/" TargetMode="External"/><Relationship Id="rId88" Type="http://schemas.openxmlformats.org/officeDocument/2006/relationships/hyperlink" Target="http://nakedsecurity.sophos.com/2013/04/27/livingsocial-hacked-50-million-affected/" TargetMode="External"/><Relationship Id="rId111" Type="http://schemas.openxmlformats.org/officeDocument/2006/relationships/hyperlink" Target="http://www.hhs.gov/ocr/privacy/hipaa/administrative/breachnotificationrule/breachtool.html" TargetMode="External"/><Relationship Id="rId132" Type="http://schemas.openxmlformats.org/officeDocument/2006/relationships/hyperlink" Target="http://www.sfgate.com/bayarea/article/Stanford-employees-data-on-stolen-laptop-3281185.php" TargetMode="External"/><Relationship Id="rId153" Type="http://schemas.openxmlformats.org/officeDocument/2006/relationships/hyperlink" Target="http://news.bbc.co.uk/2/hi/uk_news/7103911.stm" TargetMode="External"/><Relationship Id="rId174" Type="http://schemas.openxmlformats.org/officeDocument/2006/relationships/hyperlink" Target="http://www.privacyrights.org/data-breach" TargetMode="External"/><Relationship Id="rId179" Type="http://schemas.openxmlformats.org/officeDocument/2006/relationships/hyperlink" Target="http://www.reuters.com/article/2013/05/17/us-yahoojapan-idUSBRE94G0P620130517" TargetMode="External"/><Relationship Id="rId15" Type="http://schemas.openxmlformats.org/officeDocument/2006/relationships/hyperlink" Target="http://auction.co.kr/" TargetMode="External"/><Relationship Id="rId36" Type="http://schemas.openxmlformats.org/officeDocument/2006/relationships/hyperlink" Target="http://www.geek.com/articles/news/government-servers-in-chile-hacked-6-million-personal-records-made-public-20080514/" TargetMode="External"/><Relationship Id="rId57" Type="http://schemas.openxmlformats.org/officeDocument/2006/relationships/hyperlink" Target="http://www.wired.co.uk/news/archive/2013-03/04/evernote-hacked" TargetMode="External"/><Relationship Id="rId106" Type="http://schemas.openxmlformats.org/officeDocument/2006/relationships/hyperlink" Target="http://www.techweekeurope.co.uk/news/nhs-researchers-lose-laptop-with-8m-patients-records-31810" TargetMode="External"/><Relationship Id="rId127" Type="http://schemas.openxmlformats.org/officeDocument/2006/relationships/hyperlink" Target="http://www.idtheftcenter.org/" TargetMode="External"/><Relationship Id="rId10" Type="http://schemas.openxmlformats.org/officeDocument/2006/relationships/hyperlink" Target="http://news.cnet.com/8301-1009_3-57505330-83/antisec-claims-to-have-snatched-12m-apple-device-ids-from-fbi/" TargetMode="External"/><Relationship Id="rId31" Type="http://schemas.openxmlformats.org/officeDocument/2006/relationships/hyperlink" Target="http://www.msnbc.msn.com/id/8260050/ns/technology_and_science-security/t/million-credit-cards-exposed/" TargetMode="External"/><Relationship Id="rId52" Type="http://schemas.openxmlformats.org/officeDocument/2006/relationships/hyperlink" Target="http://databreachinvestigation.blogspot.com/2011/04/thief-gets-away-with-eisenhower-medical.html" TargetMode="External"/><Relationship Id="rId73" Type="http://schemas.openxmlformats.org/officeDocument/2006/relationships/hyperlink" Target="http://www.idtheftcenter.org/" TargetMode="External"/><Relationship Id="rId78" Type="http://schemas.openxmlformats.org/officeDocument/2006/relationships/hyperlink" Target="http://www.journal-news.net/page/content.detail/id/511806.html?nav=5006" TargetMode="External"/><Relationship Id="rId94" Type="http://schemas.openxmlformats.org/officeDocument/2006/relationships/hyperlink" Target="http://www.hhs.gov/ocr/privacy/hipaa/administrative/breachnotificationrule/breachtool.html" TargetMode="External"/><Relationship Id="rId99" Type="http://schemas.openxmlformats.org/officeDocument/2006/relationships/hyperlink" Target="http://www.idtheftcenter.org/" TargetMode="External"/><Relationship Id="rId101" Type="http://schemas.openxmlformats.org/officeDocument/2006/relationships/hyperlink" Target="http://www.hhs.gov/ocr/privacy/hipaa/administrative/breachnotificationrule/breachtool.html" TargetMode="External"/><Relationship Id="rId122" Type="http://schemas.openxmlformats.org/officeDocument/2006/relationships/hyperlink" Target="http://mashable.com/2011/06/02/sony-pictures-hacked/" TargetMode="External"/><Relationship Id="rId143" Type="http://schemas.openxmlformats.org/officeDocument/2006/relationships/hyperlink" Target="http://www.wired.co.uk/news/archive/2013-05/23/reporter-google-breach-hacker" TargetMode="External"/><Relationship Id="rId148" Type="http://schemas.openxmlformats.org/officeDocument/2006/relationships/hyperlink" Target="http://www.idtheftcenter.org/" TargetMode="External"/><Relationship Id="rId164" Type="http://schemas.openxmlformats.org/officeDocument/2006/relationships/hyperlink" Target="http://www.idtheftcenter.org/" TargetMode="External"/><Relationship Id="rId169" Type="http://schemas.openxmlformats.org/officeDocument/2006/relationships/hyperlink" Target="http://www.idtheftcenter.org/" TargetMode="External"/><Relationship Id="rId4" Type="http://schemas.openxmlformats.org/officeDocument/2006/relationships/hyperlink" Target="http://www.hhs.gov/ocr/privacy/hipaa/administrative/breachnotificationrule/breachtool.html" TargetMode="External"/><Relationship Id="rId9" Type="http://schemas.openxmlformats.org/officeDocument/2006/relationships/hyperlink" Target="http://techcrunch.com/2006/08/06/aol-proudly-releases-massive-amounts-of-user-search-data/" TargetMode="External"/><Relationship Id="rId180" Type="http://schemas.openxmlformats.org/officeDocument/2006/relationships/hyperlink" Target="http://www.idtheftcenter.org/" TargetMode="External"/><Relationship Id="rId26" Type="http://schemas.openxmlformats.org/officeDocument/2006/relationships/hyperlink" Target="http://www.hhs.gov/ocr/privacy/hipaa/administrative/breachnotificationrule/breachtool.html" TargetMode="External"/><Relationship Id="rId47" Type="http://schemas.openxmlformats.org/officeDocument/2006/relationships/hyperlink" Target="http://usatoday30.usatoday.com/tech/news/computersecurity/2007-12-30-data_n.htm" TargetMode="External"/><Relationship Id="rId68" Type="http://schemas.openxmlformats.org/officeDocument/2006/relationships/hyperlink" Target="http://money.cnn.com/2012/03/30/technology/credit-card-data-breach/index.htm" TargetMode="External"/><Relationship Id="rId89" Type="http://schemas.openxmlformats.org/officeDocument/2006/relationships/hyperlink" Target="http://bits.blogs.nytimes.com/2013/04/26/living-social-hack-exposes-data-for-50-million-customers/" TargetMode="External"/><Relationship Id="rId112" Type="http://schemas.openxmlformats.org/officeDocument/2006/relationships/hyperlink" Target="http://www.idtheftcenter.org/" TargetMode="External"/><Relationship Id="rId133" Type="http://schemas.openxmlformats.org/officeDocument/2006/relationships/hyperlink" Target="http://www.idtheftcenter.org/" TargetMode="External"/><Relationship Id="rId154" Type="http://schemas.openxmlformats.org/officeDocument/2006/relationships/hyperlink" Target="http://www.forbes.com/forbes/2008/0630/030.html" TargetMode="External"/><Relationship Id="rId175" Type="http://schemas.openxmlformats.org/officeDocument/2006/relationships/hyperlink" Target="http://writerspace.com/" TargetMode="External"/><Relationship Id="rId16" Type="http://schemas.openxmlformats.org/officeDocument/2006/relationships/hyperlink" Target="http://www.darkreading.com/security/perimeter-security/211201111/hacker-steals-data-on-18m-auction-customers-in-south-korea.html" TargetMode="External"/><Relationship Id="rId37" Type="http://schemas.openxmlformats.org/officeDocument/2006/relationships/hyperlink" Target="http://www.nytimes.com/2005/06/07/business/07data.html?pagewanted=all&amp;_moc.semityn.www" TargetMode="External"/><Relationship Id="rId58" Type="http://schemas.openxmlformats.org/officeDocument/2006/relationships/hyperlink" Target="http://www.digitaltrends.com/mobile/evernote-hack-50-million-users-forced-to-reset-passwords/" TargetMode="External"/><Relationship Id="rId79" Type="http://schemas.openxmlformats.org/officeDocument/2006/relationships/hyperlink" Target="http://www.pcworld.com/article/131453/article.html" TargetMode="External"/><Relationship Id="rId102" Type="http://schemas.openxmlformats.org/officeDocument/2006/relationships/hyperlink" Target="http://www.computerworld.com/s/article/9175783/Network_Solutions_sites_hacked_again" TargetMode="External"/><Relationship Id="rId123" Type="http://schemas.openxmlformats.org/officeDocument/2006/relationships/hyperlink" Target="http://mashable.com/2011/05/31/sony-playstation-services-return/" TargetMode="External"/><Relationship Id="rId144" Type="http://schemas.openxmlformats.org/officeDocument/2006/relationships/hyperlink" Target="http://www.idtheftcenter.org/" TargetMode="External"/><Relationship Id="rId90" Type="http://schemas.openxmlformats.org/officeDocument/2006/relationships/hyperlink" Target="http://www.idtheftcenter.org/" TargetMode="External"/><Relationship Id="rId165" Type="http://schemas.openxmlformats.org/officeDocument/2006/relationships/hyperlink" Target="http://www.pcmag.com/article2/0,2817,2390683,00.asp" TargetMode="External"/><Relationship Id="rId27" Type="http://schemas.openxmlformats.org/officeDocument/2006/relationships/hyperlink" Target="http://www.wctv.tv/news/headlines/28132494.html?storySection=comments" TargetMode="External"/><Relationship Id="rId48" Type="http://schemas.openxmlformats.org/officeDocument/2006/relationships/hyperlink" Target="http://www.forbes.com/forbes/2008/0630/030.html" TargetMode="External"/><Relationship Id="rId69" Type="http://schemas.openxmlformats.org/officeDocument/2006/relationships/hyperlink" Target="http://www.datalossdb.org/" TargetMode="External"/><Relationship Id="rId113" Type="http://schemas.openxmlformats.org/officeDocument/2006/relationships/hyperlink" Target="http://www.idtheftcenter.org/" TargetMode="External"/><Relationship Id="rId134" Type="http://schemas.openxmlformats.org/officeDocument/2006/relationships/hyperlink" Target="http://privacyblog.littler.com/2011/01/articles/identity-theft/after-starbucks-laptop-is-stolen-alleged-victims-of-identity-theft-win-pyrrhic-victory/" TargetMode="External"/><Relationship Id="rId80" Type="http://schemas.openxmlformats.org/officeDocument/2006/relationships/hyperlink" Target="http://www.idtheftcenter.org/" TargetMode="External"/><Relationship Id="rId155" Type="http://schemas.openxmlformats.org/officeDocument/2006/relationships/hyperlink" Target="http://www.msnbc.msn.com/id/30645920/ns/technology_and_science-security/t/hackers-breach-uc-berkeley-computers/" TargetMode="External"/><Relationship Id="rId176" Type="http://schemas.openxmlformats.org/officeDocument/2006/relationships/hyperlink" Target="http://www.pcmag.com/article2/0,2817,2387186,00.asp" TargetMode="External"/><Relationship Id="rId17" Type="http://schemas.openxmlformats.org/officeDocument/2006/relationships/hyperlink" Target="http://abcnews.go.com/Technology/story?id=2160425&amp;page=1" TargetMode="External"/><Relationship Id="rId38" Type="http://schemas.openxmlformats.org/officeDocument/2006/relationships/hyperlink" Target="http://www.forbes.com/forbes/2008/0630/030.html" TargetMode="External"/><Relationship Id="rId59" Type="http://schemas.openxmlformats.org/officeDocument/2006/relationships/hyperlink" Target="https://www.facebook.com/notes/facebook-security/important-message-from-facebooks-white-hat-program/10151437074840766" TargetMode="External"/><Relationship Id="rId103" Type="http://schemas.openxmlformats.org/officeDocument/2006/relationships/hyperlink" Target="http://voices.washingtonpost.com/securityfix/2009/07/network_solutions_hack_comprom.html" TargetMode="External"/><Relationship Id="rId124" Type="http://schemas.openxmlformats.org/officeDocument/2006/relationships/hyperlink" Target="http://www.wired.co.uk/news/archive/2013-05/22/south-africa-whistleblower-leak" TargetMode="External"/><Relationship Id="rId70" Type="http://schemas.openxmlformats.org/officeDocument/2006/relationships/hyperlink" Target="http://english.donga.com/srv/service.php3?biid=2008090631088" TargetMode="External"/><Relationship Id="rId91" Type="http://schemas.openxmlformats.org/officeDocument/2006/relationships/hyperlink" Target="http://www.sltrib.com/sltrib/news/53868568-78/health-information-medicaid-security.html.csp" TargetMode="External"/><Relationship Id="rId145" Type="http://schemas.openxmlformats.org/officeDocument/2006/relationships/hyperlink" Target="http://www.zdnet.com/blog/security/3-million-bank-accounts-hacked-in-iran/11577" TargetMode="External"/><Relationship Id="rId166" Type="http://schemas.openxmlformats.org/officeDocument/2006/relationships/hyperlink" Target="http://www.wired.com/threatlevel/2009/10/probe-targets-archives-handling-of-data-on-70-million-vets/" TargetMode="External"/><Relationship Id="rId1" Type="http://schemas.openxmlformats.org/officeDocument/2006/relationships/hyperlink" Target="http://www.databreaches.net/?p=191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294"/>
  <sheetViews>
    <sheetView tabSelected="1" workbookViewId="0">
      <pane xSplit="1" ySplit="1" topLeftCell="E28" activePane="bottomRight" state="frozen"/>
      <selection pane="topRight" activeCell="B1" sqref="B1"/>
      <selection pane="bottomLeft" activeCell="A4" sqref="A4"/>
      <selection pane="bottomRight" activeCell="K131" sqref="K131"/>
    </sheetView>
  </sheetViews>
  <sheetFormatPr baseColWidth="10" defaultColWidth="14.5" defaultRowHeight="28" customHeight="1" x14ac:dyDescent="0.15"/>
  <cols>
    <col min="1" max="1" width="21.83203125" customWidth="1"/>
    <col min="2" max="2" width="19.5" customWidth="1"/>
    <col min="3" max="3" width="59.6640625" customWidth="1"/>
    <col min="4" max="4" width="12" customWidth="1"/>
    <col min="9" max="9" width="11.33203125" customWidth="1"/>
    <col min="12" max="15" width="12.33203125" customWidth="1"/>
    <col min="20" max="20" width="30.5" bestFit="1" customWidth="1"/>
  </cols>
  <sheetData>
    <row r="1" spans="1:22" ht="28" customHeight="1" x14ac:dyDescent="0.15">
      <c r="A1" t="s">
        <v>0</v>
      </c>
      <c r="B1" t="s">
        <v>1</v>
      </c>
      <c r="C1" t="s">
        <v>2</v>
      </c>
      <c r="D1" t="s">
        <v>3</v>
      </c>
      <c r="E1" t="s">
        <v>4</v>
      </c>
      <c r="F1" t="s">
        <v>5</v>
      </c>
      <c r="G1" t="s">
        <v>6</v>
      </c>
      <c r="H1" t="s">
        <v>7</v>
      </c>
      <c r="I1" t="s">
        <v>8</v>
      </c>
      <c r="J1" t="s">
        <v>9</v>
      </c>
      <c r="K1" t="s">
        <v>10</v>
      </c>
      <c r="L1" t="s">
        <v>11</v>
      </c>
      <c r="M1" t="s">
        <v>1274</v>
      </c>
      <c r="N1" t="s">
        <v>12</v>
      </c>
      <c r="O1" t="s">
        <v>1273</v>
      </c>
      <c r="P1" t="s">
        <v>13</v>
      </c>
      <c r="Q1" t="s">
        <v>14</v>
      </c>
      <c r="R1" t="s">
        <v>15</v>
      </c>
      <c r="S1" t="s">
        <v>16</v>
      </c>
      <c r="T1" t="s">
        <v>1276</v>
      </c>
      <c r="U1" t="s">
        <v>1275</v>
      </c>
      <c r="V1" t="s">
        <v>1277</v>
      </c>
    </row>
    <row r="2" spans="1:22" ht="28" hidden="1" customHeight="1" x14ac:dyDescent="0.15">
      <c r="A2" t="s">
        <v>21</v>
      </c>
      <c r="B2" t="s">
        <v>22</v>
      </c>
      <c r="C2" t="s">
        <v>23</v>
      </c>
      <c r="D2">
        <v>0</v>
      </c>
      <c r="E2">
        <v>2004</v>
      </c>
      <c r="F2">
        <v>92000000</v>
      </c>
      <c r="G2" t="s">
        <v>24</v>
      </c>
      <c r="H2" t="s">
        <v>25</v>
      </c>
      <c r="J2">
        <v>92000000</v>
      </c>
      <c r="K2">
        <v>1</v>
      </c>
      <c r="P2" t="s">
        <v>26</v>
      </c>
      <c r="Q2" t="s">
        <v>27</v>
      </c>
      <c r="S2" t="s">
        <v>28</v>
      </c>
      <c r="T2" t="str">
        <f>_xlfn.SWITCH(Tabla2[[#This Row],[DATA SENSITIVITY]],1,"Just email address/Online information",20,"SSN/Personal details",300,"Credit card information",4000,"Email password/Health records",50000,"Full bank account details","Ninguna coincidencia")</f>
        <v>Just email address/Online information</v>
      </c>
      <c r="U2" t="str">
        <f>Tabla2[[#This Row],[METHOD OF LEAK]]</f>
        <v>inside job</v>
      </c>
      <c r="V2">
        <f>Tabla2[[#This Row],[NO OF RECORDS STOLEN]]</f>
        <v>92000000</v>
      </c>
    </row>
    <row r="3" spans="1:22" ht="28" hidden="1" customHeight="1" x14ac:dyDescent="0.15">
      <c r="A3" t="s">
        <v>29</v>
      </c>
      <c r="B3" t="s">
        <v>30</v>
      </c>
      <c r="C3" t="s">
        <v>31</v>
      </c>
      <c r="D3">
        <v>1</v>
      </c>
      <c r="E3">
        <v>2005</v>
      </c>
      <c r="F3">
        <v>40000000</v>
      </c>
      <c r="G3" t="s">
        <v>32</v>
      </c>
      <c r="H3" t="s">
        <v>33</v>
      </c>
      <c r="I3" t="s">
        <v>34</v>
      </c>
      <c r="J3">
        <v>40000000</v>
      </c>
      <c r="K3">
        <v>300</v>
      </c>
      <c r="P3" t="s">
        <v>35</v>
      </c>
      <c r="S3" t="s">
        <v>36</v>
      </c>
      <c r="T3" t="str">
        <f>_xlfn.SWITCH(Tabla2[[#This Row],[DATA SENSITIVITY]],1,"Just email address/Online information",20,"SSN/Personal details",300,"Credit card information",4000,"Email password/Health records",50000,"Full bank account details","Ninguna coincidencia")</f>
        <v>Credit card information</v>
      </c>
      <c r="U3" t="str">
        <f>Tabla2[[#This Row],[METHOD OF LEAK]]</f>
        <v>hacked</v>
      </c>
      <c r="V3">
        <f>Tabla2[[#This Row],[NO OF RECORDS STOLEN]]</f>
        <v>40000000</v>
      </c>
    </row>
    <row r="4" spans="1:22" ht="28" hidden="1" customHeight="1" x14ac:dyDescent="0.15">
      <c r="A4" t="s">
        <v>37</v>
      </c>
      <c r="B4" t="s">
        <v>38</v>
      </c>
      <c r="C4" t="s">
        <v>39</v>
      </c>
      <c r="D4">
        <v>1</v>
      </c>
      <c r="E4">
        <v>2005</v>
      </c>
      <c r="F4">
        <v>200000</v>
      </c>
      <c r="G4" t="s">
        <v>32</v>
      </c>
      <c r="H4" t="s">
        <v>40</v>
      </c>
      <c r="J4">
        <v>200000</v>
      </c>
      <c r="K4">
        <v>20</v>
      </c>
      <c r="P4" t="s">
        <v>41</v>
      </c>
      <c r="S4" t="s">
        <v>42</v>
      </c>
      <c r="T4" t="str">
        <f>_xlfn.SWITCH(Tabla2[[#This Row],[DATA SENSITIVITY]],1,"Just email address/Online information",20,"SSN/Personal details",300,"Credit card information",4000,"Email password/Health records",50000,"Full bank account details","Ninguna coincidencia")</f>
        <v>SSN/Personal details</v>
      </c>
      <c r="U4" t="str">
        <f>Tabla2[[#This Row],[METHOD OF LEAK]]</f>
        <v>lost / stolen device or media</v>
      </c>
      <c r="V4">
        <f>Tabla2[[#This Row],[NO OF RECORDS STOLEN]]</f>
        <v>200000</v>
      </c>
    </row>
    <row r="5" spans="1:22" ht="28" hidden="1" customHeight="1" x14ac:dyDescent="0.15">
      <c r="A5" t="s">
        <v>43</v>
      </c>
      <c r="C5" t="s">
        <v>44</v>
      </c>
      <c r="D5">
        <v>1</v>
      </c>
      <c r="E5">
        <v>2005</v>
      </c>
      <c r="F5">
        <v>3900000</v>
      </c>
      <c r="G5" t="s">
        <v>32</v>
      </c>
      <c r="H5" t="s">
        <v>40</v>
      </c>
      <c r="I5" t="s">
        <v>34</v>
      </c>
      <c r="J5">
        <v>3900000</v>
      </c>
      <c r="K5">
        <v>300</v>
      </c>
      <c r="P5" t="s">
        <v>45</v>
      </c>
      <c r="S5" t="s">
        <v>46</v>
      </c>
      <c r="T5" t="str">
        <f>_xlfn.SWITCH(Tabla2[[#This Row],[DATA SENSITIVITY]],1,"Just email address/Online information",20,"SSN/Personal details",300,"Credit card information",4000,"Email password/Health records",50000,"Full bank account details","Ninguna coincidencia")</f>
        <v>Credit card information</v>
      </c>
      <c r="U5" t="str">
        <f>Tabla2[[#This Row],[METHOD OF LEAK]]</f>
        <v>lost / stolen device or media</v>
      </c>
      <c r="V5">
        <f>Tabla2[[#This Row],[NO OF RECORDS STOLEN]]</f>
        <v>3900000</v>
      </c>
    </row>
    <row r="6" spans="1:22" ht="28" hidden="1" customHeight="1" x14ac:dyDescent="0.15">
      <c r="A6" t="s">
        <v>47</v>
      </c>
      <c r="B6" t="s">
        <v>48</v>
      </c>
      <c r="D6">
        <v>1</v>
      </c>
      <c r="E6">
        <v>2005</v>
      </c>
      <c r="F6">
        <v>125000</v>
      </c>
      <c r="G6" t="s">
        <v>32</v>
      </c>
      <c r="H6" t="s">
        <v>49</v>
      </c>
      <c r="J6">
        <v>130000</v>
      </c>
      <c r="K6">
        <v>20</v>
      </c>
      <c r="P6" t="s">
        <v>50</v>
      </c>
      <c r="S6" t="s">
        <v>51</v>
      </c>
      <c r="T6" t="str">
        <f>_xlfn.SWITCH(Tabla2[[#This Row],[DATA SENSITIVITY]],1,"Just email address/Online information",20,"SSN/Personal details",300,"Credit card information",4000,"Email password/Health records",50000,"Full bank account details","Ninguna coincidencia")</f>
        <v>SSN/Personal details</v>
      </c>
      <c r="U6" t="str">
        <f>Tabla2[[#This Row],[METHOD OF LEAK]]</f>
        <v>poor security</v>
      </c>
      <c r="V6">
        <f>Tabla2[[#This Row],[NO OF RECORDS STOLEN]]</f>
        <v>130000</v>
      </c>
    </row>
    <row r="7" spans="1:22" ht="28" hidden="1" customHeight="1" x14ac:dyDescent="0.15">
      <c r="A7" t="s">
        <v>21</v>
      </c>
      <c r="B7" t="s">
        <v>22</v>
      </c>
      <c r="C7" t="s">
        <v>52</v>
      </c>
      <c r="D7">
        <v>2</v>
      </c>
      <c r="E7">
        <v>2006</v>
      </c>
      <c r="F7">
        <v>20000000</v>
      </c>
      <c r="G7" t="s">
        <v>24</v>
      </c>
      <c r="H7" t="s">
        <v>53</v>
      </c>
      <c r="I7" t="s">
        <v>34</v>
      </c>
      <c r="J7">
        <v>20000000</v>
      </c>
      <c r="K7">
        <v>1</v>
      </c>
      <c r="P7" t="s">
        <v>54</v>
      </c>
      <c r="S7" t="s">
        <v>55</v>
      </c>
      <c r="T7" t="str">
        <f>_xlfn.SWITCH(Tabla2[[#This Row],[DATA SENSITIVITY]],1,"Just email address/Online information",20,"SSN/Personal details",300,"Credit card information",4000,"Email password/Health records",50000,"Full bank account details","Ninguna coincidencia")</f>
        <v>Just email address/Online information</v>
      </c>
      <c r="U7" t="str">
        <f>Tabla2[[#This Row],[METHOD OF LEAK]]</f>
        <v>accidentally published</v>
      </c>
      <c r="V7">
        <f>Tabla2[[#This Row],[NO OF RECORDS STOLEN]]</f>
        <v>20000000</v>
      </c>
    </row>
    <row r="8" spans="1:22" ht="28" hidden="1" customHeight="1" x14ac:dyDescent="0.15">
      <c r="A8" t="s">
        <v>56</v>
      </c>
      <c r="B8" t="s">
        <v>57</v>
      </c>
      <c r="C8" t="s">
        <v>58</v>
      </c>
      <c r="D8">
        <v>2</v>
      </c>
      <c r="E8">
        <v>2006</v>
      </c>
      <c r="F8">
        <v>4000000</v>
      </c>
      <c r="G8" t="s">
        <v>59</v>
      </c>
      <c r="H8" t="s">
        <v>33</v>
      </c>
      <c r="I8" t="s">
        <v>34</v>
      </c>
      <c r="J8">
        <v>4000000</v>
      </c>
      <c r="K8">
        <v>1</v>
      </c>
      <c r="P8" t="s">
        <v>60</v>
      </c>
      <c r="S8" t="s">
        <v>61</v>
      </c>
      <c r="T8" t="str">
        <f>_xlfn.SWITCH(Tabla2[[#This Row],[DATA SENSITIVITY]],1,"Just email address/Online information",20,"SSN/Personal details",300,"Credit card information",4000,"Email password/Health records",50000,"Full bank account details","Ninguna coincidencia")</f>
        <v>Just email address/Online information</v>
      </c>
      <c r="U8" t="str">
        <f>Tabla2[[#This Row],[METHOD OF LEAK]]</f>
        <v>hacked</v>
      </c>
      <c r="V8">
        <f>Tabla2[[#This Row],[NO OF RECORDS STOLEN]]</f>
        <v>4000000</v>
      </c>
    </row>
    <row r="9" spans="1:22" ht="28" hidden="1" customHeight="1" x14ac:dyDescent="0.15">
      <c r="A9" t="s">
        <v>62</v>
      </c>
      <c r="B9" t="s">
        <v>63</v>
      </c>
      <c r="D9">
        <v>2</v>
      </c>
      <c r="E9">
        <v>2006</v>
      </c>
      <c r="F9">
        <v>2600000</v>
      </c>
      <c r="G9" t="s">
        <v>32</v>
      </c>
      <c r="H9" t="s">
        <v>25</v>
      </c>
      <c r="J9">
        <v>2600000</v>
      </c>
      <c r="K9">
        <v>300</v>
      </c>
      <c r="P9" t="s">
        <v>64</v>
      </c>
      <c r="S9" t="s">
        <v>65</v>
      </c>
      <c r="T9" t="str">
        <f>_xlfn.SWITCH(Tabla2[[#This Row],[DATA SENSITIVITY]],1,"Just email address/Online information",20,"SSN/Personal details",300,"Credit card information",4000,"Email password/Health records",50000,"Full bank account details","Ninguna coincidencia")</f>
        <v>Credit card information</v>
      </c>
      <c r="U9" t="str">
        <f>Tabla2[[#This Row],[METHOD OF LEAK]]</f>
        <v>inside job</v>
      </c>
      <c r="V9">
        <f>Tabla2[[#This Row],[NO OF RECORDS STOLEN]]</f>
        <v>2600000</v>
      </c>
    </row>
    <row r="10" spans="1:22" ht="28" hidden="1" customHeight="1" x14ac:dyDescent="0.15">
      <c r="A10" t="s">
        <v>66</v>
      </c>
      <c r="C10" t="s">
        <v>67</v>
      </c>
      <c r="D10">
        <v>2</v>
      </c>
      <c r="E10">
        <v>2006</v>
      </c>
      <c r="F10">
        <v>200000</v>
      </c>
      <c r="G10" t="s">
        <v>68</v>
      </c>
      <c r="H10" t="s">
        <v>40</v>
      </c>
      <c r="I10" t="s">
        <v>34</v>
      </c>
      <c r="J10">
        <v>200000</v>
      </c>
      <c r="K10">
        <v>20</v>
      </c>
      <c r="P10" t="s">
        <v>69</v>
      </c>
      <c r="S10" t="s">
        <v>70</v>
      </c>
      <c r="T10" t="str">
        <f>_xlfn.SWITCH(Tabla2[[#This Row],[DATA SENSITIVITY]],1,"Just email address/Online information",20,"SSN/Personal details",300,"Credit card information",4000,"Email password/Health records",50000,"Full bank account details","Ninguna coincidencia")</f>
        <v>SSN/Personal details</v>
      </c>
      <c r="U10" t="str">
        <f>Tabla2[[#This Row],[METHOD OF LEAK]]</f>
        <v>lost / stolen device or media</v>
      </c>
      <c r="V10">
        <f>Tabla2[[#This Row],[NO OF RECORDS STOLEN]]</f>
        <v>200000</v>
      </c>
    </row>
    <row r="11" spans="1:22" ht="28" hidden="1" customHeight="1" x14ac:dyDescent="0.15">
      <c r="A11" t="s">
        <v>71</v>
      </c>
      <c r="C11" t="s">
        <v>72</v>
      </c>
      <c r="D11">
        <v>2</v>
      </c>
      <c r="E11">
        <v>2006</v>
      </c>
      <c r="F11">
        <v>17000000</v>
      </c>
      <c r="G11" t="s">
        <v>59</v>
      </c>
      <c r="H11" t="s">
        <v>40</v>
      </c>
      <c r="J11">
        <v>17000000</v>
      </c>
      <c r="K11">
        <v>1</v>
      </c>
      <c r="P11" t="s">
        <v>73</v>
      </c>
      <c r="Q11" t="s">
        <v>74</v>
      </c>
      <c r="S11" t="s">
        <v>75</v>
      </c>
      <c r="T11" t="str">
        <f>_xlfn.SWITCH(Tabla2[[#This Row],[DATA SENSITIVITY]],1,"Just email address/Online information",20,"SSN/Personal details",300,"Credit card information",4000,"Email password/Health records",50000,"Full bank account details","Ninguna coincidencia")</f>
        <v>Just email address/Online information</v>
      </c>
      <c r="U11" t="str">
        <f>Tabla2[[#This Row],[METHOD OF LEAK]]</f>
        <v>lost / stolen device or media</v>
      </c>
      <c r="V11">
        <f>Tabla2[[#This Row],[NO OF RECORDS STOLEN]]</f>
        <v>17000000</v>
      </c>
    </row>
    <row r="12" spans="1:22" ht="28" hidden="1" customHeight="1" x14ac:dyDescent="0.15">
      <c r="A12" t="s">
        <v>76</v>
      </c>
      <c r="C12" t="s">
        <v>77</v>
      </c>
      <c r="D12">
        <v>2</v>
      </c>
      <c r="E12">
        <v>2006</v>
      </c>
      <c r="F12">
        <v>26500000</v>
      </c>
      <c r="G12" t="s">
        <v>78</v>
      </c>
      <c r="H12" t="s">
        <v>40</v>
      </c>
      <c r="J12">
        <v>26500000</v>
      </c>
      <c r="K12">
        <v>20</v>
      </c>
      <c r="P12" t="s">
        <v>79</v>
      </c>
      <c r="S12" t="s">
        <v>80</v>
      </c>
      <c r="T12" t="str">
        <f>_xlfn.SWITCH(Tabla2[[#This Row],[DATA SENSITIVITY]],1,"Just email address/Online information",20,"SSN/Personal details",300,"Credit card information",4000,"Email password/Health records",50000,"Full bank account details","Ninguna coincidencia")</f>
        <v>SSN/Personal details</v>
      </c>
      <c r="U12" t="str">
        <f>Tabla2[[#This Row],[METHOD OF LEAK]]</f>
        <v>lost / stolen device or media</v>
      </c>
      <c r="V12">
        <f>Tabla2[[#This Row],[NO OF RECORDS STOLEN]]</f>
        <v>26500000</v>
      </c>
    </row>
    <row r="13" spans="1:22" ht="28" hidden="1" customHeight="1" x14ac:dyDescent="0.15">
      <c r="A13" t="s">
        <v>81</v>
      </c>
      <c r="B13" t="s">
        <v>82</v>
      </c>
      <c r="C13" t="s">
        <v>83</v>
      </c>
      <c r="D13">
        <v>3</v>
      </c>
      <c r="E13">
        <v>2007</v>
      </c>
      <c r="F13">
        <v>1600000</v>
      </c>
      <c r="G13" t="s">
        <v>24</v>
      </c>
      <c r="H13" t="s">
        <v>33</v>
      </c>
      <c r="I13" t="s">
        <v>34</v>
      </c>
      <c r="J13">
        <v>1600000</v>
      </c>
      <c r="K13">
        <v>20</v>
      </c>
      <c r="P13" t="s">
        <v>84</v>
      </c>
      <c r="S13" t="s">
        <v>85</v>
      </c>
      <c r="T13" t="str">
        <f>_xlfn.SWITCH(Tabla2[[#This Row],[DATA SENSITIVITY]],1,"Just email address/Online information",20,"SSN/Personal details",300,"Credit card information",4000,"Email password/Health records",50000,"Full bank account details","Ninguna coincidencia")</f>
        <v>SSN/Personal details</v>
      </c>
      <c r="U13" t="str">
        <f>Tabla2[[#This Row],[METHOD OF LEAK]]</f>
        <v>hacked</v>
      </c>
      <c r="V13">
        <f>Tabla2[[#This Row],[NO OF RECORDS STOLEN]]</f>
        <v>1600000</v>
      </c>
    </row>
    <row r="14" spans="1:22" ht="28" hidden="1" customHeight="1" x14ac:dyDescent="0.15">
      <c r="A14" t="s">
        <v>86</v>
      </c>
      <c r="B14" t="s">
        <v>87</v>
      </c>
      <c r="C14" t="s">
        <v>88</v>
      </c>
      <c r="D14">
        <v>3</v>
      </c>
      <c r="E14">
        <v>2007</v>
      </c>
      <c r="F14">
        <v>4200000</v>
      </c>
      <c r="G14" t="s">
        <v>89</v>
      </c>
      <c r="H14" t="s">
        <v>33</v>
      </c>
      <c r="J14">
        <v>4200000</v>
      </c>
      <c r="K14">
        <v>300</v>
      </c>
      <c r="P14" t="s">
        <v>64</v>
      </c>
      <c r="S14" t="s">
        <v>65</v>
      </c>
      <c r="T14" t="str">
        <f>_xlfn.SWITCH(Tabla2[[#This Row],[DATA SENSITIVITY]],1,"Just email address/Online information",20,"SSN/Personal details",300,"Credit card information",4000,"Email password/Health records",50000,"Full bank account details","Ninguna coincidencia")</f>
        <v>Credit card information</v>
      </c>
      <c r="U14" t="str">
        <f>Tabla2[[#This Row],[METHOD OF LEAK]]</f>
        <v>hacked</v>
      </c>
      <c r="V14">
        <f>Tabla2[[#This Row],[NO OF RECORDS STOLEN]]</f>
        <v>4200000</v>
      </c>
    </row>
    <row r="15" spans="1:22" ht="28" hidden="1" customHeight="1" x14ac:dyDescent="0.15">
      <c r="A15" t="s">
        <v>90</v>
      </c>
      <c r="B15" t="s">
        <v>91</v>
      </c>
      <c r="C15" t="s">
        <v>92</v>
      </c>
      <c r="D15">
        <v>3</v>
      </c>
      <c r="E15">
        <v>2007</v>
      </c>
      <c r="F15">
        <v>6300000</v>
      </c>
      <c r="G15" t="s">
        <v>32</v>
      </c>
      <c r="H15" t="s">
        <v>33</v>
      </c>
      <c r="J15">
        <v>6300000</v>
      </c>
      <c r="K15">
        <v>1</v>
      </c>
      <c r="P15" t="s">
        <v>93</v>
      </c>
      <c r="S15" t="s">
        <v>94</v>
      </c>
      <c r="T15" t="str">
        <f>_xlfn.SWITCH(Tabla2[[#This Row],[DATA SENSITIVITY]],1,"Just email address/Online information",20,"SSN/Personal details",300,"Credit card information",4000,"Email password/Health records",50000,"Full bank account details","Ninguna coincidencia")</f>
        <v>Just email address/Online information</v>
      </c>
      <c r="U15" t="str">
        <f>Tabla2[[#This Row],[METHOD OF LEAK]]</f>
        <v>hacked</v>
      </c>
      <c r="V15">
        <f>Tabla2[[#This Row],[NO OF RECORDS STOLEN]]</f>
        <v>6300000</v>
      </c>
    </row>
    <row r="16" spans="1:22" ht="28" hidden="1" customHeight="1" x14ac:dyDescent="0.15">
      <c r="A16" t="s">
        <v>95</v>
      </c>
      <c r="B16" t="s">
        <v>96</v>
      </c>
      <c r="C16" t="s">
        <v>97</v>
      </c>
      <c r="D16">
        <v>3</v>
      </c>
      <c r="E16">
        <v>2007</v>
      </c>
      <c r="F16">
        <v>94000000</v>
      </c>
      <c r="G16" t="s">
        <v>89</v>
      </c>
      <c r="H16" t="s">
        <v>33</v>
      </c>
      <c r="J16">
        <v>94000000</v>
      </c>
      <c r="K16">
        <v>300</v>
      </c>
      <c r="P16" t="s">
        <v>98</v>
      </c>
      <c r="Q16" t="s">
        <v>99</v>
      </c>
      <c r="S16" t="s">
        <v>100</v>
      </c>
      <c r="T16" t="str">
        <f>_xlfn.SWITCH(Tabla2[[#This Row],[DATA SENSITIVITY]],1,"Just email address/Online information",20,"SSN/Personal details",300,"Credit card information",4000,"Email password/Health records",50000,"Full bank account details","Ninguna coincidencia")</f>
        <v>Credit card information</v>
      </c>
      <c r="U16" t="str">
        <f>Tabla2[[#This Row],[METHOD OF LEAK]]</f>
        <v>hacked</v>
      </c>
      <c r="V16">
        <f>Tabla2[[#This Row],[NO OF RECORDS STOLEN]]</f>
        <v>94000000</v>
      </c>
    </row>
    <row r="17" spans="1:22" ht="28" hidden="1" customHeight="1" x14ac:dyDescent="0.15">
      <c r="A17" t="s">
        <v>101</v>
      </c>
      <c r="C17" t="s">
        <v>102</v>
      </c>
      <c r="D17">
        <v>3</v>
      </c>
      <c r="E17">
        <v>2007</v>
      </c>
      <c r="F17">
        <v>89000</v>
      </c>
      <c r="G17" t="s">
        <v>103</v>
      </c>
      <c r="H17" t="s">
        <v>25</v>
      </c>
      <c r="J17">
        <v>90000</v>
      </c>
      <c r="K17">
        <v>20</v>
      </c>
      <c r="P17" t="s">
        <v>64</v>
      </c>
      <c r="S17" t="s">
        <v>65</v>
      </c>
      <c r="T17" t="str">
        <f>_xlfn.SWITCH(Tabla2[[#This Row],[DATA SENSITIVITY]],1,"Just email address/Online information",20,"SSN/Personal details",300,"Credit card information",4000,"Email password/Health records",50000,"Full bank account details","Ninguna coincidencia")</f>
        <v>SSN/Personal details</v>
      </c>
      <c r="U17" t="str">
        <f>Tabla2[[#This Row],[METHOD OF LEAK]]</f>
        <v>inside job</v>
      </c>
      <c r="V17">
        <f>Tabla2[[#This Row],[NO OF RECORDS STOLEN]]</f>
        <v>90000</v>
      </c>
    </row>
    <row r="18" spans="1:22" ht="28" hidden="1" customHeight="1" x14ac:dyDescent="0.15">
      <c r="A18" t="s">
        <v>104</v>
      </c>
      <c r="C18" t="s">
        <v>105</v>
      </c>
      <c r="D18">
        <v>3</v>
      </c>
      <c r="E18">
        <v>2007</v>
      </c>
      <c r="F18">
        <v>1000000</v>
      </c>
      <c r="G18" t="s">
        <v>32</v>
      </c>
      <c r="H18" t="s">
        <v>25</v>
      </c>
      <c r="I18" t="s">
        <v>34</v>
      </c>
      <c r="J18">
        <v>1000000</v>
      </c>
      <c r="K18">
        <v>300</v>
      </c>
      <c r="P18" t="s">
        <v>64</v>
      </c>
      <c r="Q18" t="s">
        <v>106</v>
      </c>
      <c r="S18" t="s">
        <v>65</v>
      </c>
      <c r="T18" t="str">
        <f>_xlfn.SWITCH(Tabla2[[#This Row],[DATA SENSITIVITY]],1,"Just email address/Online information",20,"SSN/Personal details",300,"Credit card information",4000,"Email password/Health records",50000,"Full bank account details","Ninguna coincidencia")</f>
        <v>Credit card information</v>
      </c>
      <c r="U18" t="str">
        <f>Tabla2[[#This Row],[METHOD OF LEAK]]</f>
        <v>inside job</v>
      </c>
      <c r="V18">
        <f>Tabla2[[#This Row],[NO OF RECORDS STOLEN]]</f>
        <v>1000000</v>
      </c>
    </row>
    <row r="19" spans="1:22" ht="28" hidden="1" customHeight="1" x14ac:dyDescent="0.15">
      <c r="A19" t="s">
        <v>107</v>
      </c>
      <c r="B19" t="s">
        <v>108</v>
      </c>
      <c r="D19">
        <v>3</v>
      </c>
      <c r="E19">
        <v>2007</v>
      </c>
      <c r="F19">
        <v>8500000</v>
      </c>
      <c r="G19" t="s">
        <v>32</v>
      </c>
      <c r="H19" t="s">
        <v>25</v>
      </c>
      <c r="J19">
        <v>8500000</v>
      </c>
      <c r="K19">
        <v>300</v>
      </c>
      <c r="P19" t="s">
        <v>109</v>
      </c>
      <c r="S19" t="s">
        <v>110</v>
      </c>
      <c r="T19" t="str">
        <f>_xlfn.SWITCH(Tabla2[[#This Row],[DATA SENSITIVITY]],1,"Just email address/Online information",20,"SSN/Personal details",300,"Credit card information",4000,"Email password/Health records",50000,"Full bank account details","Ninguna coincidencia")</f>
        <v>Credit card information</v>
      </c>
      <c r="U19" t="str">
        <f>Tabla2[[#This Row],[METHOD OF LEAK]]</f>
        <v>inside job</v>
      </c>
      <c r="V19">
        <f>Tabla2[[#This Row],[NO OF RECORDS STOLEN]]</f>
        <v>8500000</v>
      </c>
    </row>
    <row r="20" spans="1:22" ht="28" hidden="1" customHeight="1" x14ac:dyDescent="0.15">
      <c r="A20" t="s">
        <v>111</v>
      </c>
      <c r="B20" t="s">
        <v>112</v>
      </c>
      <c r="C20" t="s">
        <v>113</v>
      </c>
      <c r="D20">
        <v>3</v>
      </c>
      <c r="E20">
        <v>2007</v>
      </c>
      <c r="F20">
        <v>8637405</v>
      </c>
      <c r="G20" t="s">
        <v>89</v>
      </c>
      <c r="H20" t="s">
        <v>25</v>
      </c>
      <c r="J20">
        <v>8600000</v>
      </c>
      <c r="K20">
        <v>1</v>
      </c>
      <c r="P20" t="s">
        <v>114</v>
      </c>
      <c r="S20" t="s">
        <v>115</v>
      </c>
      <c r="T20" t="str">
        <f>_xlfn.SWITCH(Tabla2[[#This Row],[DATA SENSITIVITY]],1,"Just email address/Online information",20,"SSN/Personal details",300,"Credit card information",4000,"Email password/Health records",50000,"Full bank account details","Ninguna coincidencia")</f>
        <v>Just email address/Online information</v>
      </c>
      <c r="U20" t="str">
        <f>Tabla2[[#This Row],[METHOD OF LEAK]]</f>
        <v>inside job</v>
      </c>
      <c r="V20">
        <f>Tabla2[[#This Row],[NO OF RECORDS STOLEN]]</f>
        <v>8600000</v>
      </c>
    </row>
    <row r="21" spans="1:22" ht="28" hidden="1" customHeight="1" x14ac:dyDescent="0.15">
      <c r="A21" t="s">
        <v>116</v>
      </c>
      <c r="C21" t="s">
        <v>117</v>
      </c>
      <c r="D21">
        <v>3</v>
      </c>
      <c r="E21">
        <v>2007</v>
      </c>
      <c r="F21">
        <v>160000</v>
      </c>
      <c r="G21" t="s">
        <v>103</v>
      </c>
      <c r="H21" t="s">
        <v>40</v>
      </c>
      <c r="J21">
        <v>160000</v>
      </c>
      <c r="K21">
        <v>20</v>
      </c>
      <c r="P21" t="s">
        <v>118</v>
      </c>
      <c r="S21" t="s">
        <v>119</v>
      </c>
      <c r="T21" t="str">
        <f>_xlfn.SWITCH(Tabla2[[#This Row],[DATA SENSITIVITY]],1,"Just email address/Online information",20,"SSN/Personal details",300,"Credit card information",4000,"Email password/Health records",50000,"Full bank account details","Ninguna coincidencia")</f>
        <v>SSN/Personal details</v>
      </c>
      <c r="U21" t="str">
        <f>Tabla2[[#This Row],[METHOD OF LEAK]]</f>
        <v>lost / stolen device or media</v>
      </c>
      <c r="V21">
        <f>Tabla2[[#This Row],[NO OF RECORDS STOLEN]]</f>
        <v>160000</v>
      </c>
    </row>
    <row r="22" spans="1:22" ht="28" hidden="1" customHeight="1" x14ac:dyDescent="0.15">
      <c r="A22" t="s">
        <v>120</v>
      </c>
      <c r="C22" t="s">
        <v>121</v>
      </c>
      <c r="D22">
        <v>3</v>
      </c>
      <c r="E22">
        <v>2007</v>
      </c>
      <c r="F22">
        <v>800000</v>
      </c>
      <c r="G22" t="s">
        <v>89</v>
      </c>
      <c r="H22" t="s">
        <v>40</v>
      </c>
      <c r="J22">
        <v>800000</v>
      </c>
      <c r="K22">
        <v>20</v>
      </c>
      <c r="P22" t="s">
        <v>122</v>
      </c>
      <c r="S22" t="s">
        <v>123</v>
      </c>
      <c r="T22" t="str">
        <f>_xlfn.SWITCH(Tabla2[[#This Row],[DATA SENSITIVITY]],1,"Just email address/Online information",20,"SSN/Personal details",300,"Credit card information",4000,"Email password/Health records",50000,"Full bank account details","Ninguna coincidencia")</f>
        <v>SSN/Personal details</v>
      </c>
      <c r="U22" t="str">
        <f>Tabla2[[#This Row],[METHOD OF LEAK]]</f>
        <v>lost / stolen device or media</v>
      </c>
      <c r="V22">
        <f>Tabla2[[#This Row],[NO OF RECORDS STOLEN]]</f>
        <v>800000</v>
      </c>
    </row>
    <row r="23" spans="1:22" ht="28" hidden="1" customHeight="1" x14ac:dyDescent="0.15">
      <c r="A23" t="s">
        <v>124</v>
      </c>
      <c r="C23" t="s">
        <v>125</v>
      </c>
      <c r="D23">
        <v>3</v>
      </c>
      <c r="E23">
        <v>2007</v>
      </c>
      <c r="F23">
        <v>3000000</v>
      </c>
      <c r="G23" t="s">
        <v>103</v>
      </c>
      <c r="H23" t="s">
        <v>40</v>
      </c>
      <c r="J23">
        <v>3000000</v>
      </c>
      <c r="K23">
        <v>20</v>
      </c>
      <c r="P23" t="s">
        <v>126</v>
      </c>
      <c r="S23" t="s">
        <v>127</v>
      </c>
      <c r="T23" t="str">
        <f>_xlfn.SWITCH(Tabla2[[#This Row],[DATA SENSITIVITY]],1,"Just email address/Online information",20,"SSN/Personal details",300,"Credit card information",4000,"Email password/Health records",50000,"Full bank account details","Ninguna coincidencia")</f>
        <v>SSN/Personal details</v>
      </c>
      <c r="U23" t="str">
        <f>Tabla2[[#This Row],[METHOD OF LEAK]]</f>
        <v>lost / stolen device or media</v>
      </c>
      <c r="V23">
        <f>Tabla2[[#This Row],[NO OF RECORDS STOLEN]]</f>
        <v>3000000</v>
      </c>
    </row>
    <row r="24" spans="1:22" ht="28" hidden="1" customHeight="1" x14ac:dyDescent="0.15">
      <c r="A24" t="s">
        <v>128</v>
      </c>
      <c r="B24" t="s">
        <v>129</v>
      </c>
      <c r="D24">
        <v>3</v>
      </c>
      <c r="E24">
        <v>2007</v>
      </c>
      <c r="F24">
        <v>3000000</v>
      </c>
      <c r="G24" t="s">
        <v>103</v>
      </c>
      <c r="H24" t="s">
        <v>40</v>
      </c>
      <c r="J24">
        <v>3000000</v>
      </c>
      <c r="K24">
        <v>20</v>
      </c>
      <c r="P24" t="s">
        <v>126</v>
      </c>
      <c r="S24" t="s">
        <v>127</v>
      </c>
      <c r="T24" t="str">
        <f>_xlfn.SWITCH(Tabla2[[#This Row],[DATA SENSITIVITY]],1,"Just email address/Online information",20,"SSN/Personal details",300,"Credit card information",4000,"Email password/Health records",50000,"Full bank account details","Ninguna coincidencia")</f>
        <v>SSN/Personal details</v>
      </c>
      <c r="U24" t="str">
        <f>Tabla2[[#This Row],[METHOD OF LEAK]]</f>
        <v>lost / stolen device or media</v>
      </c>
      <c r="V24">
        <f>Tabla2[[#This Row],[NO OF RECORDS STOLEN]]</f>
        <v>3000000</v>
      </c>
    </row>
    <row r="25" spans="1:22" ht="28" hidden="1" customHeight="1" x14ac:dyDescent="0.15">
      <c r="A25" t="s">
        <v>130</v>
      </c>
      <c r="B25" t="s">
        <v>131</v>
      </c>
      <c r="C25" t="s">
        <v>132</v>
      </c>
      <c r="D25">
        <v>3</v>
      </c>
      <c r="E25">
        <v>2007</v>
      </c>
      <c r="F25">
        <v>25000000</v>
      </c>
      <c r="G25" t="s">
        <v>103</v>
      </c>
      <c r="H25" t="s">
        <v>40</v>
      </c>
      <c r="J25">
        <v>25000000</v>
      </c>
      <c r="K25">
        <v>1</v>
      </c>
      <c r="P25" t="s">
        <v>133</v>
      </c>
      <c r="S25" t="s">
        <v>127</v>
      </c>
      <c r="T25" t="str">
        <f>_xlfn.SWITCH(Tabla2[[#This Row],[DATA SENSITIVITY]],1,"Just email address/Online information",20,"SSN/Personal details",300,"Credit card information",4000,"Email password/Health records",50000,"Full bank account details","Ninguna coincidencia")</f>
        <v>Just email address/Online information</v>
      </c>
      <c r="U25" t="str">
        <f>Tabla2[[#This Row],[METHOD OF LEAK]]</f>
        <v>lost / stolen device or media</v>
      </c>
      <c r="V25">
        <f>Tabla2[[#This Row],[NO OF RECORDS STOLEN]]</f>
        <v>25000000</v>
      </c>
    </row>
    <row r="26" spans="1:22" ht="28" hidden="1" customHeight="1" x14ac:dyDescent="0.15">
      <c r="A26" t="s">
        <v>134</v>
      </c>
      <c r="B26" t="s">
        <v>135</v>
      </c>
      <c r="C26" t="s">
        <v>136</v>
      </c>
      <c r="D26">
        <v>4</v>
      </c>
      <c r="E26">
        <v>2008</v>
      </c>
      <c r="F26">
        <v>1600000</v>
      </c>
      <c r="G26" t="s">
        <v>103</v>
      </c>
      <c r="H26" t="s">
        <v>53</v>
      </c>
      <c r="I26" t="s">
        <v>34</v>
      </c>
      <c r="J26">
        <v>1600000</v>
      </c>
      <c r="K26">
        <v>20</v>
      </c>
      <c r="P26" t="s">
        <v>64</v>
      </c>
      <c r="Q26" t="s">
        <v>137</v>
      </c>
      <c r="S26" t="s">
        <v>65</v>
      </c>
      <c r="T26" t="str">
        <f>_xlfn.SWITCH(Tabla2[[#This Row],[DATA SENSITIVITY]],1,"Just email address/Online information",20,"SSN/Personal details",300,"Credit card information",4000,"Email password/Health records",50000,"Full bank account details","Ninguna coincidencia")</f>
        <v>SSN/Personal details</v>
      </c>
      <c r="U26" t="str">
        <f>Tabla2[[#This Row],[METHOD OF LEAK]]</f>
        <v>accidentally published</v>
      </c>
      <c r="V26">
        <f>Tabla2[[#This Row],[NO OF RECORDS STOLEN]]</f>
        <v>1600000</v>
      </c>
    </row>
    <row r="27" spans="1:22" ht="28" hidden="1" customHeight="1" x14ac:dyDescent="0.15">
      <c r="A27" t="s">
        <v>138</v>
      </c>
      <c r="C27" t="s">
        <v>139</v>
      </c>
      <c r="D27">
        <v>4</v>
      </c>
      <c r="E27">
        <v>2008</v>
      </c>
      <c r="F27">
        <v>3950000</v>
      </c>
      <c r="G27" t="s">
        <v>103</v>
      </c>
      <c r="H27" t="s">
        <v>53</v>
      </c>
      <c r="I27" t="s">
        <v>34</v>
      </c>
      <c r="J27">
        <v>4000000</v>
      </c>
      <c r="K27">
        <v>20</v>
      </c>
      <c r="P27" t="s">
        <v>140</v>
      </c>
      <c r="S27" t="s">
        <v>141</v>
      </c>
      <c r="T27" t="str">
        <f>_xlfn.SWITCH(Tabla2[[#This Row],[DATA SENSITIVITY]],1,"Just email address/Online information",20,"SSN/Personal details",300,"Credit card information",4000,"Email password/Health records",50000,"Full bank account details","Ninguna coincidencia")</f>
        <v>SSN/Personal details</v>
      </c>
      <c r="U27" t="str">
        <f>Tabla2[[#This Row],[METHOD OF LEAK]]</f>
        <v>accidentally published</v>
      </c>
      <c r="V27">
        <f>Tabla2[[#This Row],[NO OF RECORDS STOLEN]]</f>
        <v>4000000</v>
      </c>
    </row>
    <row r="28" spans="1:22" ht="28" customHeight="1" x14ac:dyDescent="0.15">
      <c r="A28" t="s">
        <v>142</v>
      </c>
      <c r="B28" t="s">
        <v>143</v>
      </c>
      <c r="C28" t="s">
        <v>144</v>
      </c>
      <c r="D28">
        <v>4</v>
      </c>
      <c r="E28">
        <v>2008</v>
      </c>
      <c r="F28">
        <v>1500000</v>
      </c>
      <c r="G28" t="s">
        <v>32</v>
      </c>
      <c r="H28" t="s">
        <v>33</v>
      </c>
      <c r="J28">
        <v>1500000</v>
      </c>
      <c r="K28">
        <v>20</v>
      </c>
      <c r="P28" t="s">
        <v>146</v>
      </c>
      <c r="S28" t="s">
        <v>147</v>
      </c>
      <c r="T28" t="str">
        <f>_xlfn.SWITCH(Tabla2[[#This Row],[DATA SENSITIVITY]],1,"Just email address/Online information",20,"SSN/Personal details",300,"Credit card information",4000,"Email password/Health records",50000,"Full bank account details","Ninguna coincidencia")</f>
        <v>SSN/Personal details</v>
      </c>
      <c r="U28" t="str">
        <f>Tabla2[[#This Row],[METHOD OF LEAK]]</f>
        <v>hacked</v>
      </c>
      <c r="V28">
        <f>Tabla2[[#This Row],[NO OF RECORDS STOLEN]]</f>
        <v>1500000</v>
      </c>
    </row>
    <row r="29" spans="1:22" ht="28" hidden="1" customHeight="1" x14ac:dyDescent="0.15">
      <c r="A29" t="s">
        <v>148</v>
      </c>
      <c r="B29" t="s">
        <v>149</v>
      </c>
      <c r="D29">
        <v>4</v>
      </c>
      <c r="E29">
        <v>2008</v>
      </c>
      <c r="F29">
        <v>5000000</v>
      </c>
      <c r="G29" t="s">
        <v>32</v>
      </c>
      <c r="H29" t="s">
        <v>33</v>
      </c>
      <c r="J29">
        <v>5000000</v>
      </c>
      <c r="K29">
        <v>1</v>
      </c>
      <c r="P29" t="s">
        <v>150</v>
      </c>
      <c r="S29" t="s">
        <v>28</v>
      </c>
      <c r="T29" t="str">
        <f>_xlfn.SWITCH(Tabla2[[#This Row],[DATA SENSITIVITY]],1,"Just email address/Online information",20,"SSN/Personal details",300,"Credit card information",4000,"Email password/Health records",50000,"Full bank account details","Ninguna coincidencia")</f>
        <v>Just email address/Online information</v>
      </c>
      <c r="U29" t="str">
        <f>Tabla2[[#This Row],[METHOD OF LEAK]]</f>
        <v>hacked</v>
      </c>
      <c r="V29">
        <f>Tabla2[[#This Row],[NO OF RECORDS STOLEN]]</f>
        <v>5000000</v>
      </c>
    </row>
    <row r="30" spans="1:22" ht="28" hidden="1" customHeight="1" x14ac:dyDescent="0.15">
      <c r="A30" t="s">
        <v>151</v>
      </c>
      <c r="C30" t="s">
        <v>152</v>
      </c>
      <c r="D30">
        <v>4</v>
      </c>
      <c r="E30">
        <v>2008</v>
      </c>
      <c r="F30">
        <v>6000000</v>
      </c>
      <c r="G30" t="s">
        <v>103</v>
      </c>
      <c r="H30" t="s">
        <v>33</v>
      </c>
      <c r="J30">
        <v>6000000</v>
      </c>
      <c r="K30">
        <v>1</v>
      </c>
      <c r="P30" t="s">
        <v>153</v>
      </c>
      <c r="Q30" t="s">
        <v>154</v>
      </c>
      <c r="S30" t="s">
        <v>127</v>
      </c>
      <c r="T30" t="str">
        <f>_xlfn.SWITCH(Tabla2[[#This Row],[DATA SENSITIVITY]],1,"Just email address/Online information",20,"SSN/Personal details",300,"Credit card information",4000,"Email password/Health records",50000,"Full bank account details","Ninguna coincidencia")</f>
        <v>Just email address/Online information</v>
      </c>
      <c r="U30" t="str">
        <f>Tabla2[[#This Row],[METHOD OF LEAK]]</f>
        <v>hacked</v>
      </c>
      <c r="V30">
        <f>Tabla2[[#This Row],[NO OF RECORDS STOLEN]]</f>
        <v>6000000</v>
      </c>
    </row>
    <row r="31" spans="1:22" ht="28" hidden="1" customHeight="1" x14ac:dyDescent="0.15">
      <c r="A31" t="s">
        <v>155</v>
      </c>
      <c r="B31" t="s">
        <v>156</v>
      </c>
      <c r="D31">
        <v>4</v>
      </c>
      <c r="E31">
        <v>2008</v>
      </c>
      <c r="F31">
        <v>18000000</v>
      </c>
      <c r="G31" t="s">
        <v>24</v>
      </c>
      <c r="H31" t="s">
        <v>33</v>
      </c>
      <c r="J31">
        <v>18000000</v>
      </c>
      <c r="K31">
        <v>300</v>
      </c>
      <c r="P31" t="s">
        <v>157</v>
      </c>
      <c r="S31" t="s">
        <v>158</v>
      </c>
      <c r="T31" t="str">
        <f>_xlfn.SWITCH(Tabla2[[#This Row],[DATA SENSITIVITY]],1,"Just email address/Online information",20,"SSN/Personal details",300,"Credit card information",4000,"Email password/Health records",50000,"Full bank account details","Ninguna coincidencia")</f>
        <v>Credit card information</v>
      </c>
      <c r="U31" t="str">
        <f>Tabla2[[#This Row],[METHOD OF LEAK]]</f>
        <v>hacked</v>
      </c>
      <c r="V31">
        <f>Tabla2[[#This Row],[NO OF RECORDS STOLEN]]</f>
        <v>18000000</v>
      </c>
    </row>
    <row r="32" spans="1:22" ht="28" hidden="1" customHeight="1" x14ac:dyDescent="0.15">
      <c r="A32" t="s">
        <v>159</v>
      </c>
      <c r="B32" t="s">
        <v>160</v>
      </c>
      <c r="C32" t="s">
        <v>161</v>
      </c>
      <c r="D32">
        <v>4</v>
      </c>
      <c r="E32">
        <v>2008</v>
      </c>
      <c r="F32">
        <v>11100000</v>
      </c>
      <c r="G32" t="s">
        <v>162</v>
      </c>
      <c r="H32" t="s">
        <v>25</v>
      </c>
      <c r="J32">
        <v>11100000</v>
      </c>
      <c r="K32">
        <v>20</v>
      </c>
      <c r="P32" t="s">
        <v>73</v>
      </c>
      <c r="Q32" t="s">
        <v>163</v>
      </c>
      <c r="S32" t="s">
        <v>75</v>
      </c>
      <c r="T32" t="str">
        <f>_xlfn.SWITCH(Tabla2[[#This Row],[DATA SENSITIVITY]],1,"Just email address/Online information",20,"SSN/Personal details",300,"Credit card information",4000,"Email password/Health records",50000,"Full bank account details","Ninguna coincidencia")</f>
        <v>SSN/Personal details</v>
      </c>
      <c r="U32" t="str">
        <f>Tabla2[[#This Row],[METHOD OF LEAK]]</f>
        <v>inside job</v>
      </c>
      <c r="V32">
        <f>Tabla2[[#This Row],[NO OF RECORDS STOLEN]]</f>
        <v>11100000</v>
      </c>
    </row>
    <row r="33" spans="1:22" ht="28" hidden="1" customHeight="1" x14ac:dyDescent="0.15">
      <c r="A33" t="s">
        <v>165</v>
      </c>
      <c r="C33" t="s">
        <v>166</v>
      </c>
      <c r="D33">
        <v>4</v>
      </c>
      <c r="E33">
        <v>2008</v>
      </c>
      <c r="F33">
        <v>50500</v>
      </c>
      <c r="G33" t="s">
        <v>103</v>
      </c>
      <c r="H33" t="s">
        <v>40</v>
      </c>
      <c r="J33">
        <v>50000</v>
      </c>
      <c r="K33">
        <v>20</v>
      </c>
      <c r="P33" t="s">
        <v>167</v>
      </c>
      <c r="S33" t="s">
        <v>127</v>
      </c>
      <c r="T33" t="str">
        <f>_xlfn.SWITCH(Tabla2[[#This Row],[DATA SENSITIVITY]],1,"Just email address/Online information",20,"SSN/Personal details",300,"Credit card information",4000,"Email password/Health records",50000,"Full bank account details","Ninguna coincidencia")</f>
        <v>SSN/Personal details</v>
      </c>
      <c r="U33" t="str">
        <f>Tabla2[[#This Row],[METHOD OF LEAK]]</f>
        <v>lost / stolen device or media</v>
      </c>
      <c r="V33">
        <f>Tabla2[[#This Row],[NO OF RECORDS STOLEN]]</f>
        <v>50000</v>
      </c>
    </row>
    <row r="34" spans="1:22" ht="28" hidden="1" customHeight="1" x14ac:dyDescent="0.15">
      <c r="A34" t="s">
        <v>174</v>
      </c>
      <c r="C34" t="s">
        <v>175</v>
      </c>
      <c r="D34">
        <v>4</v>
      </c>
      <c r="E34">
        <v>2008</v>
      </c>
      <c r="F34">
        <v>72000</v>
      </c>
      <c r="G34" t="s">
        <v>177</v>
      </c>
      <c r="H34" t="s">
        <v>40</v>
      </c>
      <c r="J34">
        <v>72000</v>
      </c>
      <c r="K34">
        <v>20</v>
      </c>
      <c r="P34" t="s">
        <v>64</v>
      </c>
      <c r="Q34" t="s">
        <v>178</v>
      </c>
      <c r="S34" t="s">
        <v>65</v>
      </c>
      <c r="T34" t="str">
        <f>_xlfn.SWITCH(Tabla2[[#This Row],[DATA SENSITIVITY]],1,"Just email address/Online information",20,"SSN/Personal details",300,"Credit card information",4000,"Email password/Health records",50000,"Full bank account details","Ninguna coincidencia")</f>
        <v>SSN/Personal details</v>
      </c>
      <c r="U34" t="str">
        <f>Tabla2[[#This Row],[METHOD OF LEAK]]</f>
        <v>lost / stolen device or media</v>
      </c>
      <c r="V34">
        <f>Tabla2[[#This Row],[NO OF RECORDS STOLEN]]</f>
        <v>72000</v>
      </c>
    </row>
    <row r="35" spans="1:22" ht="28" hidden="1" customHeight="1" x14ac:dyDescent="0.15">
      <c r="A35" t="s">
        <v>183</v>
      </c>
      <c r="C35" t="s">
        <v>184</v>
      </c>
      <c r="D35">
        <v>4</v>
      </c>
      <c r="E35">
        <v>2008</v>
      </c>
      <c r="F35">
        <v>84000</v>
      </c>
      <c r="G35" t="s">
        <v>103</v>
      </c>
      <c r="H35" t="s">
        <v>40</v>
      </c>
      <c r="J35">
        <v>84000</v>
      </c>
      <c r="K35">
        <v>20</v>
      </c>
      <c r="P35" t="s">
        <v>186</v>
      </c>
      <c r="S35" t="s">
        <v>189</v>
      </c>
      <c r="T35" t="str">
        <f>_xlfn.SWITCH(Tabla2[[#This Row],[DATA SENSITIVITY]],1,"Just email address/Online information",20,"SSN/Personal details",300,"Credit card information",4000,"Email password/Health records",50000,"Full bank account details","Ninguna coincidencia")</f>
        <v>SSN/Personal details</v>
      </c>
      <c r="U35" t="str">
        <f>Tabla2[[#This Row],[METHOD OF LEAK]]</f>
        <v>lost / stolen device or media</v>
      </c>
      <c r="V35">
        <f>Tabla2[[#This Row],[NO OF RECORDS STOLEN]]</f>
        <v>84000</v>
      </c>
    </row>
    <row r="36" spans="1:22" ht="28" hidden="1" customHeight="1" x14ac:dyDescent="0.15">
      <c r="A36" t="s">
        <v>190</v>
      </c>
      <c r="C36" t="s">
        <v>191</v>
      </c>
      <c r="D36">
        <v>4</v>
      </c>
      <c r="E36">
        <v>2008</v>
      </c>
      <c r="F36">
        <v>113000</v>
      </c>
      <c r="G36" t="s">
        <v>59</v>
      </c>
      <c r="H36" t="s">
        <v>40</v>
      </c>
      <c r="I36" t="s">
        <v>34</v>
      </c>
      <c r="J36">
        <v>100000</v>
      </c>
      <c r="K36">
        <v>1</v>
      </c>
      <c r="P36" t="s">
        <v>64</v>
      </c>
      <c r="S36" t="s">
        <v>65</v>
      </c>
      <c r="T36" t="str">
        <f>_xlfn.SWITCH(Tabla2[[#This Row],[DATA SENSITIVITY]],1,"Just email address/Online information",20,"SSN/Personal details",300,"Credit card information",4000,"Email password/Health records",50000,"Full bank account details","Ninguna coincidencia")</f>
        <v>Just email address/Online information</v>
      </c>
      <c r="U36" t="str">
        <f>Tabla2[[#This Row],[METHOD OF LEAK]]</f>
        <v>lost / stolen device or media</v>
      </c>
      <c r="V36">
        <f>Tabla2[[#This Row],[NO OF RECORDS STOLEN]]</f>
        <v>100000</v>
      </c>
    </row>
    <row r="37" spans="1:22" ht="28" hidden="1" customHeight="1" x14ac:dyDescent="0.15">
      <c r="A37" t="s">
        <v>192</v>
      </c>
      <c r="C37" t="s">
        <v>193</v>
      </c>
      <c r="D37">
        <v>4</v>
      </c>
      <c r="E37">
        <v>2008</v>
      </c>
      <c r="F37">
        <v>97000</v>
      </c>
      <c r="G37" t="s">
        <v>89</v>
      </c>
      <c r="H37" t="s">
        <v>40</v>
      </c>
      <c r="I37" t="s">
        <v>34</v>
      </c>
      <c r="J37">
        <v>100000</v>
      </c>
      <c r="K37">
        <v>20</v>
      </c>
      <c r="P37" t="s">
        <v>64</v>
      </c>
      <c r="Q37" t="s">
        <v>194</v>
      </c>
      <c r="S37" t="s">
        <v>65</v>
      </c>
      <c r="T37" t="str">
        <f>_xlfn.SWITCH(Tabla2[[#This Row],[DATA SENSITIVITY]],1,"Just email address/Online information",20,"SSN/Personal details",300,"Credit card information",4000,"Email password/Health records",50000,"Full bank account details","Ninguna coincidencia")</f>
        <v>SSN/Personal details</v>
      </c>
      <c r="U37" t="str">
        <f>Tabla2[[#This Row],[METHOD OF LEAK]]</f>
        <v>lost / stolen device or media</v>
      </c>
      <c r="V37">
        <f>Tabla2[[#This Row],[NO OF RECORDS STOLEN]]</f>
        <v>100000</v>
      </c>
    </row>
    <row r="38" spans="1:22" ht="28" hidden="1" customHeight="1" x14ac:dyDescent="0.15">
      <c r="A38" t="s">
        <v>195</v>
      </c>
      <c r="C38" t="s">
        <v>196</v>
      </c>
      <c r="D38">
        <v>4</v>
      </c>
      <c r="E38">
        <v>2008</v>
      </c>
      <c r="F38">
        <v>1700000</v>
      </c>
      <c r="G38" t="s">
        <v>103</v>
      </c>
      <c r="H38" t="s">
        <v>40</v>
      </c>
      <c r="I38" t="s">
        <v>34</v>
      </c>
      <c r="J38">
        <v>1700000</v>
      </c>
      <c r="K38">
        <v>50000</v>
      </c>
      <c r="P38" t="s">
        <v>197</v>
      </c>
      <c r="S38" t="s">
        <v>127</v>
      </c>
      <c r="T38" t="str">
        <f>_xlfn.SWITCH(Tabla2[[#This Row],[DATA SENSITIVITY]],1,"Just email address/Online information",20,"SSN/Personal details",300,"Credit card information",4000,"Email password/Health records",50000,"Full bank account details","Ninguna coincidencia")</f>
        <v>Full bank account details</v>
      </c>
      <c r="U38" t="str">
        <f>Tabla2[[#This Row],[METHOD OF LEAK]]</f>
        <v>lost / stolen device or media</v>
      </c>
      <c r="V38">
        <f>Tabla2[[#This Row],[NO OF RECORDS STOLEN]]</f>
        <v>1700000</v>
      </c>
    </row>
    <row r="39" spans="1:22" ht="28" hidden="1" customHeight="1" x14ac:dyDescent="0.15">
      <c r="A39" t="s">
        <v>198</v>
      </c>
      <c r="C39" t="s">
        <v>199</v>
      </c>
      <c r="D39">
        <v>4</v>
      </c>
      <c r="E39">
        <v>2008</v>
      </c>
      <c r="F39">
        <v>2100000</v>
      </c>
      <c r="G39" t="s">
        <v>177</v>
      </c>
      <c r="H39" t="s">
        <v>40</v>
      </c>
      <c r="J39">
        <v>2100000</v>
      </c>
      <c r="K39">
        <v>300</v>
      </c>
      <c r="P39" t="s">
        <v>64</v>
      </c>
      <c r="S39" t="s">
        <v>65</v>
      </c>
      <c r="T39" t="str">
        <f>_xlfn.SWITCH(Tabla2[[#This Row],[DATA SENSITIVITY]],1,"Just email address/Online information",20,"SSN/Personal details",300,"Credit card information",4000,"Email password/Health records",50000,"Full bank account details","Ninguna coincidencia")</f>
        <v>Credit card information</v>
      </c>
      <c r="U39" t="str">
        <f>Tabla2[[#This Row],[METHOD OF LEAK]]</f>
        <v>lost / stolen device or media</v>
      </c>
      <c r="V39">
        <f>Tabla2[[#This Row],[NO OF RECORDS STOLEN]]</f>
        <v>2100000</v>
      </c>
    </row>
    <row r="40" spans="1:22" ht="28" hidden="1" customHeight="1" x14ac:dyDescent="0.15">
      <c r="A40" t="s">
        <v>200</v>
      </c>
      <c r="B40" t="s">
        <v>201</v>
      </c>
      <c r="C40" t="s">
        <v>202</v>
      </c>
      <c r="D40">
        <v>4</v>
      </c>
      <c r="E40">
        <v>2008</v>
      </c>
      <c r="F40">
        <v>2200000</v>
      </c>
      <c r="G40" t="s">
        <v>177</v>
      </c>
      <c r="H40" t="s">
        <v>40</v>
      </c>
      <c r="I40" t="s">
        <v>34</v>
      </c>
      <c r="J40">
        <v>2200000</v>
      </c>
      <c r="K40">
        <v>4000</v>
      </c>
      <c r="P40" t="s">
        <v>64</v>
      </c>
      <c r="S40" t="s">
        <v>65</v>
      </c>
      <c r="T40" t="str">
        <f>_xlfn.SWITCH(Tabla2[[#This Row],[DATA SENSITIVITY]],1,"Just email address/Online information",20,"SSN/Personal details",300,"Credit card information",4000,"Email password/Health records",50000,"Full bank account details","Ninguna coincidencia")</f>
        <v>Email password/Health records</v>
      </c>
      <c r="U40" t="str">
        <f>Tabla2[[#This Row],[METHOD OF LEAK]]</f>
        <v>lost / stolen device or media</v>
      </c>
      <c r="V40">
        <f>Tabla2[[#This Row],[NO OF RECORDS STOLEN]]</f>
        <v>2200000</v>
      </c>
    </row>
    <row r="41" spans="1:22" ht="28" hidden="1" customHeight="1" x14ac:dyDescent="0.15">
      <c r="A41" t="s">
        <v>203</v>
      </c>
      <c r="B41" t="s">
        <v>204</v>
      </c>
      <c r="C41" t="s">
        <v>205</v>
      </c>
      <c r="D41">
        <v>4</v>
      </c>
      <c r="E41">
        <v>2008</v>
      </c>
      <c r="F41">
        <v>12500000</v>
      </c>
      <c r="G41" t="s">
        <v>32</v>
      </c>
      <c r="H41" t="s">
        <v>40</v>
      </c>
      <c r="J41">
        <v>12500000</v>
      </c>
      <c r="K41">
        <v>1</v>
      </c>
      <c r="P41" t="s">
        <v>206</v>
      </c>
      <c r="S41" t="s">
        <v>65</v>
      </c>
      <c r="T41" t="str">
        <f>_xlfn.SWITCH(Tabla2[[#This Row],[DATA SENSITIVITY]],1,"Just email address/Online information",20,"SSN/Personal details",300,"Credit card information",4000,"Email password/Health records",50000,"Full bank account details","Ninguna coincidencia")</f>
        <v>Just email address/Online information</v>
      </c>
      <c r="U41" t="str">
        <f>Tabla2[[#This Row],[METHOD OF LEAK]]</f>
        <v>lost / stolen device or media</v>
      </c>
      <c r="V41">
        <f>Tabla2[[#This Row],[NO OF RECORDS STOLEN]]</f>
        <v>12500000</v>
      </c>
    </row>
    <row r="42" spans="1:22" ht="28" hidden="1" customHeight="1" x14ac:dyDescent="0.15">
      <c r="A42" t="s">
        <v>208</v>
      </c>
      <c r="B42" t="s">
        <v>209</v>
      </c>
      <c r="D42">
        <v>5</v>
      </c>
      <c r="E42">
        <v>2009</v>
      </c>
      <c r="F42">
        <v>160000</v>
      </c>
      <c r="G42" t="s">
        <v>177</v>
      </c>
      <c r="H42" t="s">
        <v>33</v>
      </c>
      <c r="J42">
        <v>160000</v>
      </c>
      <c r="K42">
        <v>300</v>
      </c>
      <c r="P42" t="s">
        <v>210</v>
      </c>
      <c r="S42" t="s">
        <v>65</v>
      </c>
      <c r="T42" t="str">
        <f>_xlfn.SWITCH(Tabla2[[#This Row],[DATA SENSITIVITY]],1,"Just email address/Online information",20,"SSN/Personal details",300,"Credit card information",4000,"Email password/Health records",50000,"Full bank account details","Ninguna coincidencia")</f>
        <v>Credit card information</v>
      </c>
      <c r="U42" t="str">
        <f>Tabla2[[#This Row],[METHOD OF LEAK]]</f>
        <v>hacked</v>
      </c>
      <c r="V42">
        <f>Tabla2[[#This Row],[NO OF RECORDS STOLEN]]</f>
        <v>160000</v>
      </c>
    </row>
    <row r="43" spans="1:22" ht="28" hidden="1" customHeight="1" x14ac:dyDescent="0.15">
      <c r="A43" t="s">
        <v>211</v>
      </c>
      <c r="C43" t="s">
        <v>212</v>
      </c>
      <c r="D43">
        <v>5</v>
      </c>
      <c r="E43">
        <v>2009</v>
      </c>
      <c r="F43">
        <v>531400</v>
      </c>
      <c r="G43" t="s">
        <v>213</v>
      </c>
      <c r="H43" t="s">
        <v>33</v>
      </c>
      <c r="I43" t="s">
        <v>34</v>
      </c>
      <c r="J43">
        <v>500000</v>
      </c>
      <c r="K43">
        <v>20</v>
      </c>
      <c r="P43" t="s">
        <v>64</v>
      </c>
      <c r="S43" t="s">
        <v>65</v>
      </c>
      <c r="T43" t="str">
        <f>_xlfn.SWITCH(Tabla2[[#This Row],[DATA SENSITIVITY]],1,"Just email address/Online information",20,"SSN/Personal details",300,"Credit card information",4000,"Email password/Health records",50000,"Full bank account details","Ninguna coincidencia")</f>
        <v>SSN/Personal details</v>
      </c>
      <c r="U43" t="str">
        <f>Tabla2[[#This Row],[METHOD OF LEAK]]</f>
        <v>hacked</v>
      </c>
      <c r="V43">
        <f>Tabla2[[#This Row],[NO OF RECORDS STOLEN]]</f>
        <v>500000</v>
      </c>
    </row>
    <row r="44" spans="1:22" ht="28" hidden="1" customHeight="1" x14ac:dyDescent="0.15">
      <c r="A44" t="s">
        <v>216</v>
      </c>
      <c r="B44" t="s">
        <v>217</v>
      </c>
      <c r="C44" t="s">
        <v>218</v>
      </c>
      <c r="D44">
        <v>5</v>
      </c>
      <c r="E44">
        <v>2009</v>
      </c>
      <c r="F44">
        <v>573000</v>
      </c>
      <c r="G44" t="s">
        <v>219</v>
      </c>
      <c r="H44" t="s">
        <v>33</v>
      </c>
      <c r="J44">
        <v>600000</v>
      </c>
      <c r="K44">
        <v>300</v>
      </c>
      <c r="P44" t="s">
        <v>220</v>
      </c>
      <c r="Q44" t="s">
        <v>222</v>
      </c>
      <c r="S44" t="s">
        <v>65</v>
      </c>
      <c r="T44" t="str">
        <f>_xlfn.SWITCH(Tabla2[[#This Row],[DATA SENSITIVITY]],1,"Just email address/Online information",20,"SSN/Personal details",300,"Credit card information",4000,"Email password/Health records",50000,"Full bank account details","Ninguna coincidencia")</f>
        <v>Credit card information</v>
      </c>
      <c r="U44" t="str">
        <f>Tabla2[[#This Row],[METHOD OF LEAK]]</f>
        <v>hacked</v>
      </c>
      <c r="V44">
        <f>Tabla2[[#This Row],[NO OF RECORDS STOLEN]]</f>
        <v>600000</v>
      </c>
    </row>
    <row r="45" spans="1:22" ht="28" hidden="1" customHeight="1" x14ac:dyDescent="0.15">
      <c r="A45" t="s">
        <v>223</v>
      </c>
      <c r="B45" t="s">
        <v>224</v>
      </c>
      <c r="C45" t="s">
        <v>225</v>
      </c>
      <c r="D45">
        <v>5</v>
      </c>
      <c r="E45">
        <v>2009</v>
      </c>
      <c r="F45">
        <v>5000000</v>
      </c>
      <c r="G45" t="s">
        <v>32</v>
      </c>
      <c r="H45" t="s">
        <v>33</v>
      </c>
      <c r="I45" t="s">
        <v>34</v>
      </c>
      <c r="J45">
        <v>5000000</v>
      </c>
      <c r="K45">
        <v>1</v>
      </c>
      <c r="P45" t="s">
        <v>226</v>
      </c>
      <c r="S45" t="s">
        <v>61</v>
      </c>
      <c r="T45" t="str">
        <f>_xlfn.SWITCH(Tabla2[[#This Row],[DATA SENSITIVITY]],1,"Just email address/Online information",20,"SSN/Personal details",300,"Credit card information",4000,"Email password/Health records",50000,"Full bank account details","Ninguna coincidencia")</f>
        <v>Just email address/Online information</v>
      </c>
      <c r="U45" t="str">
        <f>Tabla2[[#This Row],[METHOD OF LEAK]]</f>
        <v>hacked</v>
      </c>
      <c r="V45">
        <f>Tabla2[[#This Row],[NO OF RECORDS STOLEN]]</f>
        <v>5000000</v>
      </c>
    </row>
    <row r="46" spans="1:22" ht="28" hidden="1" customHeight="1" x14ac:dyDescent="0.15">
      <c r="A46" t="s">
        <v>227</v>
      </c>
      <c r="C46" t="s">
        <v>228</v>
      </c>
      <c r="D46">
        <v>5</v>
      </c>
      <c r="E46">
        <v>2009</v>
      </c>
      <c r="F46">
        <v>8257378</v>
      </c>
      <c r="G46" t="s">
        <v>229</v>
      </c>
      <c r="H46" t="s">
        <v>33</v>
      </c>
      <c r="I46" t="s">
        <v>34</v>
      </c>
      <c r="J46">
        <v>8300000</v>
      </c>
      <c r="K46">
        <v>4000</v>
      </c>
      <c r="P46" t="s">
        <v>64</v>
      </c>
      <c r="S46" t="s">
        <v>65</v>
      </c>
      <c r="T46" t="str">
        <f>_xlfn.SWITCH(Tabla2[[#This Row],[DATA SENSITIVITY]],1,"Just email address/Online information",20,"SSN/Personal details",300,"Credit card information",4000,"Email password/Health records",50000,"Full bank account details","Ninguna coincidencia")</f>
        <v>Email password/Health records</v>
      </c>
      <c r="U46" t="str">
        <f>Tabla2[[#This Row],[METHOD OF LEAK]]</f>
        <v>hacked</v>
      </c>
      <c r="V46">
        <f>Tabla2[[#This Row],[NO OF RECORDS STOLEN]]</f>
        <v>8300000</v>
      </c>
    </row>
    <row r="47" spans="1:22" ht="28" hidden="1" customHeight="1" x14ac:dyDescent="0.15">
      <c r="A47" t="s">
        <v>230</v>
      </c>
      <c r="B47" t="s">
        <v>231</v>
      </c>
      <c r="C47" t="s">
        <v>232</v>
      </c>
      <c r="D47">
        <v>5</v>
      </c>
      <c r="E47">
        <v>2009</v>
      </c>
      <c r="F47">
        <v>32000000</v>
      </c>
      <c r="G47" t="s">
        <v>233</v>
      </c>
      <c r="H47" t="s">
        <v>33</v>
      </c>
      <c r="I47" t="s">
        <v>34</v>
      </c>
      <c r="J47">
        <v>32000000</v>
      </c>
      <c r="K47">
        <v>1</v>
      </c>
      <c r="P47" t="s">
        <v>234</v>
      </c>
      <c r="S47" t="s">
        <v>55</v>
      </c>
      <c r="T47" t="str">
        <f>_xlfn.SWITCH(Tabla2[[#This Row],[DATA SENSITIVITY]],1,"Just email address/Online information",20,"SSN/Personal details",300,"Credit card information",4000,"Email password/Health records",50000,"Full bank account details","Ninguna coincidencia")</f>
        <v>Just email address/Online information</v>
      </c>
      <c r="U47" t="str">
        <f>Tabla2[[#This Row],[METHOD OF LEAK]]</f>
        <v>hacked</v>
      </c>
      <c r="V47">
        <f>Tabla2[[#This Row],[NO OF RECORDS STOLEN]]</f>
        <v>32000000</v>
      </c>
    </row>
    <row r="48" spans="1:22" ht="28" hidden="1" customHeight="1" x14ac:dyDescent="0.15">
      <c r="A48" t="s">
        <v>235</v>
      </c>
      <c r="B48" t="s">
        <v>236</v>
      </c>
      <c r="C48" t="s">
        <v>237</v>
      </c>
      <c r="D48">
        <v>5</v>
      </c>
      <c r="E48">
        <v>2009</v>
      </c>
      <c r="F48">
        <v>130000000</v>
      </c>
      <c r="G48" t="s">
        <v>32</v>
      </c>
      <c r="H48" t="s">
        <v>33</v>
      </c>
      <c r="I48" t="s">
        <v>34</v>
      </c>
      <c r="J48">
        <v>130000000</v>
      </c>
      <c r="K48">
        <v>300</v>
      </c>
      <c r="P48" t="s">
        <v>238</v>
      </c>
      <c r="S48" t="s">
        <v>239</v>
      </c>
      <c r="T48" t="str">
        <f>_xlfn.SWITCH(Tabla2[[#This Row],[DATA SENSITIVITY]],1,"Just email address/Online information",20,"SSN/Personal details",300,"Credit card information",4000,"Email password/Health records",50000,"Full bank account details","Ninguna coincidencia")</f>
        <v>Credit card information</v>
      </c>
      <c r="U48" t="str">
        <f>Tabla2[[#This Row],[METHOD OF LEAK]]</f>
        <v>hacked</v>
      </c>
      <c r="V48">
        <f>Tabla2[[#This Row],[NO OF RECORDS STOLEN]]</f>
        <v>130000000</v>
      </c>
    </row>
    <row r="49" spans="1:22" ht="28" hidden="1" customHeight="1" x14ac:dyDescent="0.15">
      <c r="A49" t="s">
        <v>242</v>
      </c>
      <c r="C49" t="s">
        <v>243</v>
      </c>
      <c r="D49">
        <v>5</v>
      </c>
      <c r="E49">
        <v>2009</v>
      </c>
      <c r="F49">
        <v>72000</v>
      </c>
      <c r="G49" t="s">
        <v>244</v>
      </c>
      <c r="H49" t="s">
        <v>40</v>
      </c>
      <c r="I49" t="s">
        <v>34</v>
      </c>
      <c r="J49">
        <v>72000</v>
      </c>
      <c r="K49">
        <v>20</v>
      </c>
      <c r="P49" t="s">
        <v>64</v>
      </c>
      <c r="S49" t="s">
        <v>65</v>
      </c>
      <c r="T49" t="str">
        <f>_xlfn.SWITCH(Tabla2[[#This Row],[DATA SENSITIVITY]],1,"Just email address/Online information",20,"SSN/Personal details",300,"Credit card information",4000,"Email password/Health records",50000,"Full bank account details","Ninguna coincidencia")</f>
        <v>SSN/Personal details</v>
      </c>
      <c r="U49" t="str">
        <f>Tabla2[[#This Row],[METHOD OF LEAK]]</f>
        <v>lost / stolen device or media</v>
      </c>
      <c r="V49">
        <f>Tabla2[[#This Row],[NO OF RECORDS STOLEN]]</f>
        <v>72000</v>
      </c>
    </row>
    <row r="50" spans="1:22" ht="28" hidden="1" customHeight="1" x14ac:dyDescent="0.15">
      <c r="A50" t="s">
        <v>245</v>
      </c>
      <c r="C50" t="s">
        <v>246</v>
      </c>
      <c r="D50">
        <v>5</v>
      </c>
      <c r="E50">
        <v>2009</v>
      </c>
      <c r="F50">
        <v>131000</v>
      </c>
      <c r="G50" t="s">
        <v>244</v>
      </c>
      <c r="H50" t="s">
        <v>40</v>
      </c>
      <c r="I50" t="s">
        <v>34</v>
      </c>
      <c r="J50">
        <v>130000</v>
      </c>
      <c r="K50">
        <v>20</v>
      </c>
      <c r="P50" t="s">
        <v>64</v>
      </c>
      <c r="S50" t="s">
        <v>65</v>
      </c>
      <c r="T50" t="str">
        <f>_xlfn.SWITCH(Tabla2[[#This Row],[DATA SENSITIVITY]],1,"Just email address/Online information",20,"SSN/Personal details",300,"Credit card information",4000,"Email password/Health records",50000,"Full bank account details","Ninguna coincidencia")</f>
        <v>SSN/Personal details</v>
      </c>
      <c r="U50" t="str">
        <f>Tabla2[[#This Row],[METHOD OF LEAK]]</f>
        <v>lost / stolen device or media</v>
      </c>
      <c r="V50">
        <f>Tabla2[[#This Row],[NO OF RECORDS STOLEN]]</f>
        <v>130000</v>
      </c>
    </row>
    <row r="51" spans="1:22" ht="28" hidden="1" customHeight="1" x14ac:dyDescent="0.15">
      <c r="A51" t="s">
        <v>247</v>
      </c>
      <c r="C51" t="s">
        <v>248</v>
      </c>
      <c r="D51">
        <v>5</v>
      </c>
      <c r="E51">
        <v>2009</v>
      </c>
      <c r="F51">
        <v>344579</v>
      </c>
      <c r="G51" t="s">
        <v>213</v>
      </c>
      <c r="H51" t="s">
        <v>40</v>
      </c>
      <c r="I51" t="s">
        <v>34</v>
      </c>
      <c r="J51">
        <v>300000</v>
      </c>
      <c r="K51">
        <v>4000</v>
      </c>
      <c r="P51" t="s">
        <v>249</v>
      </c>
      <c r="Q51" t="s">
        <v>251</v>
      </c>
      <c r="S51" t="s">
        <v>252</v>
      </c>
      <c r="T51" t="str">
        <f>_xlfn.SWITCH(Tabla2[[#This Row],[DATA SENSITIVITY]],1,"Just email address/Online information",20,"SSN/Personal details",300,"Credit card information",4000,"Email password/Health records",50000,"Full bank account details","Ninguna coincidencia")</f>
        <v>Email password/Health records</v>
      </c>
      <c r="U51" t="str">
        <f>Tabla2[[#This Row],[METHOD OF LEAK]]</f>
        <v>lost / stolen device or media</v>
      </c>
      <c r="V51">
        <f>Tabla2[[#This Row],[NO OF RECORDS STOLEN]]</f>
        <v>300000</v>
      </c>
    </row>
    <row r="52" spans="1:22" ht="28" hidden="1" customHeight="1" x14ac:dyDescent="0.15">
      <c r="A52" t="s">
        <v>253</v>
      </c>
      <c r="B52" t="s">
        <v>254</v>
      </c>
      <c r="C52" t="s">
        <v>255</v>
      </c>
      <c r="D52">
        <v>5</v>
      </c>
      <c r="E52">
        <v>2009</v>
      </c>
      <c r="F52">
        <v>1023209</v>
      </c>
      <c r="G52" t="s">
        <v>213</v>
      </c>
      <c r="H52" t="s">
        <v>40</v>
      </c>
      <c r="I52" t="s">
        <v>34</v>
      </c>
      <c r="J52">
        <v>1000000</v>
      </c>
      <c r="K52">
        <v>20</v>
      </c>
      <c r="P52" t="s">
        <v>256</v>
      </c>
      <c r="Q52" t="s">
        <v>251</v>
      </c>
      <c r="S52" t="s">
        <v>252</v>
      </c>
      <c r="T52" t="str">
        <f>_xlfn.SWITCH(Tabla2[[#This Row],[DATA SENSITIVITY]],1,"Just email address/Online information",20,"SSN/Personal details",300,"Credit card information",4000,"Email password/Health records",50000,"Full bank account details","Ninguna coincidencia")</f>
        <v>SSN/Personal details</v>
      </c>
      <c r="U52" t="str">
        <f>Tabla2[[#This Row],[METHOD OF LEAK]]</f>
        <v>lost / stolen device or media</v>
      </c>
      <c r="V52">
        <f>Tabla2[[#This Row],[NO OF RECORDS STOLEN]]</f>
        <v>1000000</v>
      </c>
    </row>
    <row r="53" spans="1:22" ht="28" customHeight="1" x14ac:dyDescent="0.15">
      <c r="A53" t="s">
        <v>257</v>
      </c>
      <c r="C53" t="s">
        <v>259</v>
      </c>
      <c r="D53">
        <v>5</v>
      </c>
      <c r="E53">
        <v>2009</v>
      </c>
      <c r="F53">
        <v>1220000</v>
      </c>
      <c r="G53" t="s">
        <v>213</v>
      </c>
      <c r="H53" t="s">
        <v>40</v>
      </c>
      <c r="J53">
        <v>1200000</v>
      </c>
      <c r="K53">
        <v>20</v>
      </c>
      <c r="P53" t="s">
        <v>260</v>
      </c>
      <c r="Q53" t="s">
        <v>251</v>
      </c>
      <c r="S53" t="s">
        <v>252</v>
      </c>
      <c r="T53" t="str">
        <f>_xlfn.SWITCH(Tabla2[[#This Row],[DATA SENSITIVITY]],1,"Just email address/Online information",20,"SSN/Personal details",300,"Credit card information",4000,"Email password/Health records",50000,"Full bank account details","Ninguna coincidencia")</f>
        <v>SSN/Personal details</v>
      </c>
      <c r="U53" t="str">
        <f>Tabla2[[#This Row],[METHOD OF LEAK]]</f>
        <v>lost / stolen device or media</v>
      </c>
      <c r="V53">
        <f>Tabla2[[#This Row],[NO OF RECORDS STOLEN]]</f>
        <v>1200000</v>
      </c>
    </row>
    <row r="54" spans="1:22" ht="28" hidden="1" customHeight="1" x14ac:dyDescent="0.15">
      <c r="A54" t="s">
        <v>261</v>
      </c>
      <c r="B54" t="s">
        <v>262</v>
      </c>
      <c r="C54" t="s">
        <v>263</v>
      </c>
      <c r="D54">
        <v>5</v>
      </c>
      <c r="E54">
        <v>2009</v>
      </c>
      <c r="F54">
        <v>1500000</v>
      </c>
      <c r="G54" t="s">
        <v>213</v>
      </c>
      <c r="H54" t="s">
        <v>40</v>
      </c>
      <c r="I54" t="s">
        <v>34</v>
      </c>
      <c r="J54">
        <v>1500000</v>
      </c>
      <c r="K54">
        <v>4000</v>
      </c>
      <c r="P54" t="s">
        <v>64</v>
      </c>
      <c r="S54" t="s">
        <v>65</v>
      </c>
      <c r="T54" t="str">
        <f>_xlfn.SWITCH(Tabla2[[#This Row],[DATA SENSITIVITY]],1,"Just email address/Online information",20,"SSN/Personal details",300,"Credit card information",4000,"Email password/Health records",50000,"Full bank account details","Ninguna coincidencia")</f>
        <v>Email password/Health records</v>
      </c>
      <c r="U54" t="str">
        <f>Tabla2[[#This Row],[METHOD OF LEAK]]</f>
        <v>lost / stolen device or media</v>
      </c>
      <c r="V54">
        <f>Tabla2[[#This Row],[NO OF RECORDS STOLEN]]</f>
        <v>1500000</v>
      </c>
    </row>
    <row r="55" spans="1:22" ht="28" hidden="1" customHeight="1" x14ac:dyDescent="0.15">
      <c r="A55" t="s">
        <v>266</v>
      </c>
      <c r="C55" t="s">
        <v>267</v>
      </c>
      <c r="D55">
        <v>5</v>
      </c>
      <c r="E55">
        <v>2009</v>
      </c>
      <c r="F55">
        <v>76000000</v>
      </c>
      <c r="G55" t="s">
        <v>244</v>
      </c>
      <c r="H55" t="s">
        <v>40</v>
      </c>
      <c r="I55" t="s">
        <v>34</v>
      </c>
      <c r="J55">
        <v>76000000</v>
      </c>
      <c r="K55">
        <v>20</v>
      </c>
      <c r="P55" t="s">
        <v>269</v>
      </c>
      <c r="S55" t="s">
        <v>65</v>
      </c>
      <c r="T55" t="str">
        <f>_xlfn.SWITCH(Tabla2[[#This Row],[DATA SENSITIVITY]],1,"Just email address/Online information",20,"SSN/Personal details",300,"Credit card information",4000,"Email password/Health records",50000,"Full bank account details","Ninguna coincidencia")</f>
        <v>SSN/Personal details</v>
      </c>
      <c r="U55" t="str">
        <f>Tabla2[[#This Row],[METHOD OF LEAK]]</f>
        <v>lost / stolen device or media</v>
      </c>
      <c r="V55">
        <f>Tabla2[[#This Row],[NO OF RECORDS STOLEN]]</f>
        <v>76000000</v>
      </c>
    </row>
    <row r="56" spans="1:22" ht="28" hidden="1" customHeight="1" x14ac:dyDescent="0.15">
      <c r="A56" t="s">
        <v>270</v>
      </c>
      <c r="D56">
        <v>6</v>
      </c>
      <c r="E56">
        <v>2010</v>
      </c>
      <c r="F56">
        <v>43000</v>
      </c>
      <c r="G56" t="s">
        <v>177</v>
      </c>
      <c r="H56" t="s">
        <v>53</v>
      </c>
      <c r="J56">
        <v>40000</v>
      </c>
      <c r="K56">
        <v>20</v>
      </c>
      <c r="P56" t="s">
        <v>64</v>
      </c>
      <c r="S56" t="s">
        <v>65</v>
      </c>
      <c r="T56" t="str">
        <f>_xlfn.SWITCH(Tabla2[[#This Row],[DATA SENSITIVITY]],1,"Just email address/Online information",20,"SSN/Personal details",300,"Credit card information",4000,"Email password/Health records",50000,"Full bank account details","Ninguna coincidencia")</f>
        <v>SSN/Personal details</v>
      </c>
      <c r="U56" t="str">
        <f>Tabla2[[#This Row],[METHOD OF LEAK]]</f>
        <v>accidentally published</v>
      </c>
      <c r="V56">
        <f>Tabla2[[#This Row],[NO OF RECORDS STOLEN]]</f>
        <v>40000</v>
      </c>
    </row>
    <row r="57" spans="1:22" ht="28" hidden="1" customHeight="1" x14ac:dyDescent="0.15">
      <c r="A57" t="s">
        <v>190</v>
      </c>
      <c r="B57" t="s">
        <v>274</v>
      </c>
      <c r="C57" t="s">
        <v>275</v>
      </c>
      <c r="D57">
        <v>6</v>
      </c>
      <c r="E57">
        <v>2010</v>
      </c>
      <c r="F57">
        <v>114000</v>
      </c>
      <c r="G57" t="s">
        <v>59</v>
      </c>
      <c r="H57" t="s">
        <v>33</v>
      </c>
      <c r="I57" t="s">
        <v>34</v>
      </c>
      <c r="J57">
        <v>100000</v>
      </c>
      <c r="K57">
        <v>1</v>
      </c>
      <c r="P57" t="s">
        <v>276</v>
      </c>
      <c r="S57" t="s">
        <v>239</v>
      </c>
      <c r="T57" t="str">
        <f>_xlfn.SWITCH(Tabla2[[#This Row],[DATA SENSITIVITY]],1,"Just email address/Online information",20,"SSN/Personal details",300,"Credit card information",4000,"Email password/Health records",50000,"Full bank account details","Ninguna coincidencia")</f>
        <v>Just email address/Online information</v>
      </c>
      <c r="U57" t="str">
        <f>Tabla2[[#This Row],[METHOD OF LEAK]]</f>
        <v>hacked</v>
      </c>
      <c r="V57">
        <f>Tabla2[[#This Row],[NO OF RECORDS STOLEN]]</f>
        <v>100000</v>
      </c>
    </row>
    <row r="58" spans="1:22" ht="28" hidden="1" customHeight="1" x14ac:dyDescent="0.15">
      <c r="A58" t="s">
        <v>264</v>
      </c>
      <c r="C58" t="s">
        <v>265</v>
      </c>
      <c r="D58">
        <v>6</v>
      </c>
      <c r="E58">
        <v>2010</v>
      </c>
      <c r="F58">
        <v>156000</v>
      </c>
      <c r="G58" t="s">
        <v>213</v>
      </c>
      <c r="H58" t="s">
        <v>33</v>
      </c>
      <c r="J58">
        <v>160000</v>
      </c>
      <c r="K58">
        <v>4000</v>
      </c>
      <c r="P58" t="s">
        <v>268</v>
      </c>
      <c r="Q58" t="s">
        <v>251</v>
      </c>
      <c r="S58" t="s">
        <v>252</v>
      </c>
      <c r="T58" t="str">
        <f>_xlfn.SWITCH(Tabla2[[#This Row],[DATA SENSITIVITY]],1,"Just email address/Online information",20,"SSN/Personal details",300,"Credit card information",4000,"Email password/Health records",50000,"Full bank account details","Ninguna coincidencia")</f>
        <v>Email password/Health records</v>
      </c>
      <c r="U58" t="str">
        <f>Tabla2[[#This Row],[METHOD OF LEAK]]</f>
        <v>hacked</v>
      </c>
      <c r="V58">
        <f>Tabla2[[#This Row],[NO OF RECORDS STOLEN]]</f>
        <v>160000</v>
      </c>
    </row>
    <row r="59" spans="1:22" ht="28" hidden="1" customHeight="1" x14ac:dyDescent="0.15">
      <c r="A59" t="s">
        <v>277</v>
      </c>
      <c r="C59" t="s">
        <v>278</v>
      </c>
      <c r="D59">
        <v>6</v>
      </c>
      <c r="E59">
        <v>2010</v>
      </c>
      <c r="F59">
        <v>231400</v>
      </c>
      <c r="G59" t="s">
        <v>213</v>
      </c>
      <c r="H59" t="s">
        <v>33</v>
      </c>
      <c r="I59" t="s">
        <v>34</v>
      </c>
      <c r="J59">
        <v>200000</v>
      </c>
      <c r="K59">
        <v>20</v>
      </c>
      <c r="P59" t="s">
        <v>279</v>
      </c>
      <c r="Q59" t="s">
        <v>251</v>
      </c>
      <c r="S59" t="s">
        <v>252</v>
      </c>
      <c r="T59" t="str">
        <f>_xlfn.SWITCH(Tabla2[[#This Row],[DATA SENSITIVITY]],1,"Just email address/Online information",20,"SSN/Personal details",300,"Credit card information",4000,"Email password/Health records",50000,"Full bank account details","Ninguna coincidencia")</f>
        <v>SSN/Personal details</v>
      </c>
      <c r="U59" t="str">
        <f>Tabla2[[#This Row],[METHOD OF LEAK]]</f>
        <v>hacked</v>
      </c>
      <c r="V59">
        <f>Tabla2[[#This Row],[NO OF RECORDS STOLEN]]</f>
        <v>200000</v>
      </c>
    </row>
    <row r="60" spans="1:22" ht="28" hidden="1" customHeight="1" x14ac:dyDescent="0.15">
      <c r="A60" t="s">
        <v>280</v>
      </c>
      <c r="C60" t="s">
        <v>281</v>
      </c>
      <c r="D60">
        <v>6</v>
      </c>
      <c r="E60">
        <v>2010</v>
      </c>
      <c r="F60">
        <v>400000</v>
      </c>
      <c r="G60" t="s">
        <v>32</v>
      </c>
      <c r="H60" t="s">
        <v>33</v>
      </c>
      <c r="J60">
        <v>400000</v>
      </c>
      <c r="K60">
        <v>300</v>
      </c>
      <c r="P60" t="s">
        <v>64</v>
      </c>
      <c r="S60" t="s">
        <v>65</v>
      </c>
      <c r="T60" t="str">
        <f>_xlfn.SWITCH(Tabla2[[#This Row],[DATA SENSITIVITY]],1,"Just email address/Online information",20,"SSN/Personal details",300,"Credit card information",4000,"Email password/Health records",50000,"Full bank account details","Ninguna coincidencia")</f>
        <v>Credit card information</v>
      </c>
      <c r="U60" t="str">
        <f>Tabla2[[#This Row],[METHOD OF LEAK]]</f>
        <v>hacked</v>
      </c>
      <c r="V60">
        <f>Tabla2[[#This Row],[NO OF RECORDS STOLEN]]</f>
        <v>400000</v>
      </c>
    </row>
    <row r="61" spans="1:22" ht="28" hidden="1" customHeight="1" x14ac:dyDescent="0.15">
      <c r="A61" t="s">
        <v>285</v>
      </c>
      <c r="C61" t="s">
        <v>286</v>
      </c>
      <c r="D61">
        <v>6</v>
      </c>
      <c r="E61">
        <v>2010</v>
      </c>
      <c r="F61">
        <v>515000</v>
      </c>
      <c r="G61" t="s">
        <v>213</v>
      </c>
      <c r="H61" t="s">
        <v>33</v>
      </c>
      <c r="J61">
        <v>500000</v>
      </c>
      <c r="K61">
        <v>4000</v>
      </c>
      <c r="P61" t="s">
        <v>251</v>
      </c>
      <c r="S61" t="s">
        <v>252</v>
      </c>
      <c r="T61" t="str">
        <f>_xlfn.SWITCH(Tabla2[[#This Row],[DATA SENSITIVITY]],1,"Just email address/Online information",20,"SSN/Personal details",300,"Credit card information",4000,"Email password/Health records",50000,"Full bank account details","Ninguna coincidencia")</f>
        <v>Email password/Health records</v>
      </c>
      <c r="U61" t="str">
        <f>Tabla2[[#This Row],[METHOD OF LEAK]]</f>
        <v>hacked</v>
      </c>
      <c r="V61">
        <f>Tabla2[[#This Row],[NO OF RECORDS STOLEN]]</f>
        <v>500000</v>
      </c>
    </row>
    <row r="62" spans="1:22" ht="28" hidden="1" customHeight="1" x14ac:dyDescent="0.15">
      <c r="A62" t="s">
        <v>289</v>
      </c>
      <c r="D62">
        <v>6</v>
      </c>
      <c r="E62">
        <v>2010</v>
      </c>
      <c r="F62">
        <v>760000</v>
      </c>
      <c r="G62" t="s">
        <v>177</v>
      </c>
      <c r="H62" t="s">
        <v>33</v>
      </c>
      <c r="J62">
        <v>800000</v>
      </c>
      <c r="K62">
        <v>20</v>
      </c>
      <c r="P62" t="s">
        <v>64</v>
      </c>
      <c r="S62" t="s">
        <v>65</v>
      </c>
      <c r="T62" t="str">
        <f>_xlfn.SWITCH(Tabla2[[#This Row],[DATA SENSITIVITY]],1,"Just email address/Online information",20,"SSN/Personal details",300,"Credit card information",4000,"Email password/Health records",50000,"Full bank account details","Ninguna coincidencia")</f>
        <v>SSN/Personal details</v>
      </c>
      <c r="U62" t="str">
        <f>Tabla2[[#This Row],[METHOD OF LEAK]]</f>
        <v>hacked</v>
      </c>
      <c r="V62">
        <f>Tabla2[[#This Row],[NO OF RECORDS STOLEN]]</f>
        <v>800000</v>
      </c>
    </row>
    <row r="63" spans="1:22" ht="28" hidden="1" customHeight="1" x14ac:dyDescent="0.15">
      <c r="A63" t="s">
        <v>292</v>
      </c>
      <c r="B63" t="s">
        <v>294</v>
      </c>
      <c r="C63" t="s">
        <v>295</v>
      </c>
      <c r="D63">
        <v>6</v>
      </c>
      <c r="E63">
        <v>2010</v>
      </c>
      <c r="F63">
        <v>1500000</v>
      </c>
      <c r="G63" t="s">
        <v>24</v>
      </c>
      <c r="H63" t="s">
        <v>33</v>
      </c>
      <c r="J63">
        <v>1500000</v>
      </c>
      <c r="K63">
        <v>20</v>
      </c>
      <c r="P63" t="s">
        <v>296</v>
      </c>
      <c r="Q63" t="s">
        <v>297</v>
      </c>
      <c r="S63" t="s">
        <v>239</v>
      </c>
      <c r="T63" t="str">
        <f>_xlfn.SWITCH(Tabla2[[#This Row],[DATA SENSITIVITY]],1,"Just email address/Online information",20,"SSN/Personal details",300,"Credit card information",4000,"Email password/Health records",50000,"Full bank account details","Ninguna coincidencia")</f>
        <v>SSN/Personal details</v>
      </c>
      <c r="U63" t="str">
        <f>Tabla2[[#This Row],[METHOD OF LEAK]]</f>
        <v>hacked</v>
      </c>
      <c r="V63">
        <f>Tabla2[[#This Row],[NO OF RECORDS STOLEN]]</f>
        <v>1500000</v>
      </c>
    </row>
    <row r="64" spans="1:22" ht="28" hidden="1" customHeight="1" x14ac:dyDescent="0.15">
      <c r="A64" t="s">
        <v>298</v>
      </c>
      <c r="B64" t="s">
        <v>299</v>
      </c>
      <c r="C64" t="s">
        <v>300</v>
      </c>
      <c r="D64">
        <v>6</v>
      </c>
      <c r="E64">
        <v>2010</v>
      </c>
      <c r="F64">
        <v>2300000</v>
      </c>
      <c r="G64" t="s">
        <v>24</v>
      </c>
      <c r="H64" t="s">
        <v>33</v>
      </c>
      <c r="J64">
        <v>2300000</v>
      </c>
      <c r="K64">
        <v>300</v>
      </c>
      <c r="P64" t="s">
        <v>64</v>
      </c>
      <c r="S64" t="s">
        <v>65</v>
      </c>
      <c r="T64" t="str">
        <f>_xlfn.SWITCH(Tabla2[[#This Row],[DATA SENSITIVITY]],1,"Just email address/Online information",20,"SSN/Personal details",300,"Credit card information",4000,"Email password/Health records",50000,"Full bank account details","Ninguna coincidencia")</f>
        <v>Credit card information</v>
      </c>
      <c r="U64" t="str">
        <f>Tabla2[[#This Row],[METHOD OF LEAK]]</f>
        <v>hacked</v>
      </c>
      <c r="V64">
        <f>Tabla2[[#This Row],[NO OF RECORDS STOLEN]]</f>
        <v>2300000</v>
      </c>
    </row>
    <row r="65" spans="1:22" ht="28" hidden="1" customHeight="1" x14ac:dyDescent="0.15">
      <c r="A65" t="s">
        <v>301</v>
      </c>
      <c r="B65" t="s">
        <v>302</v>
      </c>
      <c r="C65" t="s">
        <v>303</v>
      </c>
      <c r="D65">
        <v>6</v>
      </c>
      <c r="E65">
        <v>2010</v>
      </c>
      <c r="F65">
        <v>251000</v>
      </c>
      <c r="G65" t="s">
        <v>103</v>
      </c>
      <c r="H65" t="s">
        <v>25</v>
      </c>
      <c r="J65">
        <v>300000</v>
      </c>
      <c r="K65">
        <v>50000</v>
      </c>
      <c r="P65" t="s">
        <v>304</v>
      </c>
      <c r="S65" t="s">
        <v>303</v>
      </c>
      <c r="T65" t="str">
        <f>_xlfn.SWITCH(Tabla2[[#This Row],[DATA SENSITIVITY]],1,"Just email address/Online information",20,"SSN/Personal details",300,"Credit card information",4000,"Email password/Health records",50000,"Full bank account details","Ninguna coincidencia")</f>
        <v>Full bank account details</v>
      </c>
      <c r="U65" t="str">
        <f>Tabla2[[#This Row],[METHOD OF LEAK]]</f>
        <v>inside job</v>
      </c>
      <c r="V65">
        <f>Tabla2[[#This Row],[NO OF RECORDS STOLEN]]</f>
        <v>300000</v>
      </c>
    </row>
    <row r="66" spans="1:22" ht="28" hidden="1" customHeight="1" x14ac:dyDescent="0.15">
      <c r="A66" t="s">
        <v>266</v>
      </c>
      <c r="B66" t="s">
        <v>306</v>
      </c>
      <c r="C66" t="s">
        <v>307</v>
      </c>
      <c r="D66">
        <v>6</v>
      </c>
      <c r="E66">
        <v>2010</v>
      </c>
      <c r="F66">
        <v>260000</v>
      </c>
      <c r="G66" t="s">
        <v>244</v>
      </c>
      <c r="H66" t="s">
        <v>25</v>
      </c>
      <c r="I66" t="s">
        <v>34</v>
      </c>
      <c r="J66">
        <v>300000</v>
      </c>
      <c r="K66">
        <v>50000</v>
      </c>
      <c r="P66" t="s">
        <v>308</v>
      </c>
      <c r="S66" t="s">
        <v>239</v>
      </c>
      <c r="T66" t="str">
        <f>_xlfn.SWITCH(Tabla2[[#This Row],[DATA SENSITIVITY]],1,"Just email address/Online information",20,"SSN/Personal details",300,"Credit card information",4000,"Email password/Health records",50000,"Full bank account details","Ninguna coincidencia")</f>
        <v>Full bank account details</v>
      </c>
      <c r="U66" t="str">
        <f>Tabla2[[#This Row],[METHOD OF LEAK]]</f>
        <v>inside job</v>
      </c>
      <c r="V66">
        <f>Tabla2[[#This Row],[NO OF RECORDS STOLEN]]</f>
        <v>300000</v>
      </c>
    </row>
    <row r="67" spans="1:22" ht="28" hidden="1" customHeight="1" x14ac:dyDescent="0.15">
      <c r="A67" t="s">
        <v>309</v>
      </c>
      <c r="C67" t="s">
        <v>303</v>
      </c>
      <c r="D67">
        <v>6</v>
      </c>
      <c r="E67">
        <v>2010</v>
      </c>
      <c r="F67">
        <v>392000</v>
      </c>
      <c r="G67" t="s">
        <v>103</v>
      </c>
      <c r="H67" t="s">
        <v>25</v>
      </c>
      <c r="J67">
        <v>400000</v>
      </c>
      <c r="K67">
        <v>20</v>
      </c>
      <c r="P67" t="s">
        <v>310</v>
      </c>
      <c r="S67" t="s">
        <v>311</v>
      </c>
      <c r="T67" t="str">
        <f>_xlfn.SWITCH(Tabla2[[#This Row],[DATA SENSITIVITY]],1,"Just email address/Online information",20,"SSN/Personal details",300,"Credit card information",4000,"Email password/Health records",50000,"Full bank account details","Ninguna coincidencia")</f>
        <v>SSN/Personal details</v>
      </c>
      <c r="U67" t="str">
        <f>Tabla2[[#This Row],[METHOD OF LEAK]]</f>
        <v>inside job</v>
      </c>
      <c r="V67">
        <f>Tabla2[[#This Row],[NO OF RECORDS STOLEN]]</f>
        <v>400000</v>
      </c>
    </row>
    <row r="68" spans="1:22" ht="28" hidden="1" customHeight="1" x14ac:dyDescent="0.15">
      <c r="A68" t="s">
        <v>312</v>
      </c>
      <c r="B68" t="s">
        <v>313</v>
      </c>
      <c r="D68">
        <v>6</v>
      </c>
      <c r="E68">
        <v>2010</v>
      </c>
      <c r="F68">
        <v>105470</v>
      </c>
      <c r="G68" t="s">
        <v>213</v>
      </c>
      <c r="H68" t="s">
        <v>40</v>
      </c>
      <c r="J68">
        <v>100000</v>
      </c>
      <c r="K68">
        <v>20</v>
      </c>
      <c r="P68" t="s">
        <v>314</v>
      </c>
      <c r="Q68" t="s">
        <v>251</v>
      </c>
      <c r="S68" t="s">
        <v>252</v>
      </c>
      <c r="T68" t="str">
        <f>_xlfn.SWITCH(Tabla2[[#This Row],[DATA SENSITIVITY]],1,"Just email address/Online information",20,"SSN/Personal details",300,"Credit card information",4000,"Email password/Health records",50000,"Full bank account details","Ninguna coincidencia")</f>
        <v>SSN/Personal details</v>
      </c>
      <c r="U68" t="str">
        <f>Tabla2[[#This Row],[METHOD OF LEAK]]</f>
        <v>lost / stolen device or media</v>
      </c>
      <c r="V68">
        <f>Tabla2[[#This Row],[NO OF RECORDS STOLEN]]</f>
        <v>100000</v>
      </c>
    </row>
    <row r="69" spans="1:22" ht="28" hidden="1" customHeight="1" x14ac:dyDescent="0.15">
      <c r="A69" t="s">
        <v>316</v>
      </c>
      <c r="C69" t="s">
        <v>317</v>
      </c>
      <c r="D69">
        <v>6</v>
      </c>
      <c r="E69">
        <v>2010</v>
      </c>
      <c r="F69">
        <v>130495</v>
      </c>
      <c r="G69" t="s">
        <v>213</v>
      </c>
      <c r="H69" t="s">
        <v>40</v>
      </c>
      <c r="J69">
        <v>130000</v>
      </c>
      <c r="K69">
        <v>4000</v>
      </c>
      <c r="P69" t="s">
        <v>318</v>
      </c>
      <c r="Q69" t="s">
        <v>251</v>
      </c>
      <c r="S69" t="s">
        <v>252</v>
      </c>
      <c r="T69" t="str">
        <f>_xlfn.SWITCH(Tabla2[[#This Row],[DATA SENSITIVITY]],1,"Just email address/Online information",20,"SSN/Personal details",300,"Credit card information",4000,"Email password/Health records",50000,"Full bank account details","Ninguna coincidencia")</f>
        <v>Email password/Health records</v>
      </c>
      <c r="U69" t="str">
        <f>Tabla2[[#This Row],[METHOD OF LEAK]]</f>
        <v>lost / stolen device or media</v>
      </c>
      <c r="V69">
        <f>Tabla2[[#This Row],[NO OF RECORDS STOLEN]]</f>
        <v>130000</v>
      </c>
    </row>
    <row r="70" spans="1:22" ht="28" hidden="1" customHeight="1" x14ac:dyDescent="0.15">
      <c r="A70" t="s">
        <v>320</v>
      </c>
      <c r="B70" t="s">
        <v>321</v>
      </c>
      <c r="C70" t="s">
        <v>322</v>
      </c>
      <c r="D70">
        <v>6</v>
      </c>
      <c r="E70">
        <v>2010</v>
      </c>
      <c r="F70">
        <v>180111</v>
      </c>
      <c r="G70" t="s">
        <v>213</v>
      </c>
      <c r="H70" t="s">
        <v>40</v>
      </c>
      <c r="J70">
        <v>180000</v>
      </c>
      <c r="K70">
        <v>4000</v>
      </c>
      <c r="P70" t="s">
        <v>324</v>
      </c>
      <c r="Q70" t="s">
        <v>251</v>
      </c>
      <c r="S70" t="s">
        <v>252</v>
      </c>
      <c r="T70" t="str">
        <f>_xlfn.SWITCH(Tabla2[[#This Row],[DATA SENSITIVITY]],1,"Just email address/Online information",20,"SSN/Personal details",300,"Credit card information",4000,"Email password/Health records",50000,"Full bank account details","Ninguna coincidencia")</f>
        <v>Email password/Health records</v>
      </c>
      <c r="U70" t="str">
        <f>Tabla2[[#This Row],[METHOD OF LEAK]]</f>
        <v>lost / stolen device or media</v>
      </c>
      <c r="V70">
        <f>Tabla2[[#This Row],[NO OF RECORDS STOLEN]]</f>
        <v>180000</v>
      </c>
    </row>
    <row r="71" spans="1:22" ht="28" hidden="1" customHeight="1" x14ac:dyDescent="0.15">
      <c r="A71" t="s">
        <v>348</v>
      </c>
      <c r="B71" t="s">
        <v>349</v>
      </c>
      <c r="D71">
        <v>6</v>
      </c>
      <c r="E71">
        <v>2010</v>
      </c>
      <c r="F71">
        <v>398000</v>
      </c>
      <c r="G71" t="s">
        <v>213</v>
      </c>
      <c r="H71" t="s">
        <v>40</v>
      </c>
      <c r="J71">
        <v>400000</v>
      </c>
      <c r="K71">
        <v>4000</v>
      </c>
      <c r="P71" t="s">
        <v>350</v>
      </c>
      <c r="S71" t="s">
        <v>351</v>
      </c>
      <c r="T71" t="str">
        <f>_xlfn.SWITCH(Tabla2[[#This Row],[DATA SENSITIVITY]],1,"Just email address/Online information",20,"SSN/Personal details",300,"Credit card information",4000,"Email password/Health records",50000,"Full bank account details","Ninguna coincidencia")</f>
        <v>Email password/Health records</v>
      </c>
      <c r="U71" t="str">
        <f>Tabla2[[#This Row],[METHOD OF LEAK]]</f>
        <v>lost / stolen device or media</v>
      </c>
      <c r="V71">
        <f>Tabla2[[#This Row],[NO OF RECORDS STOLEN]]</f>
        <v>400000</v>
      </c>
    </row>
    <row r="72" spans="1:22" ht="28" hidden="1" customHeight="1" x14ac:dyDescent="0.15">
      <c r="A72" t="s">
        <v>352</v>
      </c>
      <c r="C72" t="s">
        <v>353</v>
      </c>
      <c r="D72">
        <v>6</v>
      </c>
      <c r="E72">
        <v>2010</v>
      </c>
      <c r="F72">
        <v>800000</v>
      </c>
      <c r="G72" t="s">
        <v>213</v>
      </c>
      <c r="H72" t="s">
        <v>40</v>
      </c>
      <c r="J72">
        <v>800000</v>
      </c>
      <c r="K72">
        <v>50000</v>
      </c>
      <c r="P72" t="s">
        <v>64</v>
      </c>
      <c r="S72" t="s">
        <v>65</v>
      </c>
      <c r="T72" t="str">
        <f>_xlfn.SWITCH(Tabla2[[#This Row],[DATA SENSITIVITY]],1,"Just email address/Online information",20,"SSN/Personal details",300,"Credit card information",4000,"Email password/Health records",50000,"Full bank account details","Ninguna coincidencia")</f>
        <v>Full bank account details</v>
      </c>
      <c r="U72" t="str">
        <f>Tabla2[[#This Row],[METHOD OF LEAK]]</f>
        <v>lost / stolen device or media</v>
      </c>
      <c r="V72">
        <f>Tabla2[[#This Row],[NO OF RECORDS STOLEN]]</f>
        <v>800000</v>
      </c>
    </row>
    <row r="73" spans="1:22" ht="28" hidden="1" customHeight="1" x14ac:dyDescent="0.15">
      <c r="A73" t="s">
        <v>354</v>
      </c>
      <c r="B73" t="s">
        <v>355</v>
      </c>
      <c r="D73">
        <v>6</v>
      </c>
      <c r="E73">
        <v>2010</v>
      </c>
      <c r="F73">
        <v>1700000</v>
      </c>
      <c r="G73" t="s">
        <v>213</v>
      </c>
      <c r="H73" t="s">
        <v>40</v>
      </c>
      <c r="J73">
        <v>1700000</v>
      </c>
      <c r="K73">
        <v>4000</v>
      </c>
      <c r="P73" t="s">
        <v>251</v>
      </c>
      <c r="S73" t="s">
        <v>252</v>
      </c>
      <c r="T73" t="str">
        <f>_xlfn.SWITCH(Tabla2[[#This Row],[DATA SENSITIVITY]],1,"Just email address/Online information",20,"SSN/Personal details",300,"Credit card information",4000,"Email password/Health records",50000,"Full bank account details","Ninguna coincidencia")</f>
        <v>Email password/Health records</v>
      </c>
      <c r="U73" t="str">
        <f>Tabla2[[#This Row],[METHOD OF LEAK]]</f>
        <v>lost / stolen device or media</v>
      </c>
      <c r="V73">
        <f>Tabla2[[#This Row],[NO OF RECORDS STOLEN]]</f>
        <v>1700000</v>
      </c>
    </row>
    <row r="74" spans="1:22" ht="28" hidden="1" customHeight="1" x14ac:dyDescent="0.15">
      <c r="A74" t="s">
        <v>356</v>
      </c>
      <c r="C74" t="s">
        <v>358</v>
      </c>
      <c r="D74">
        <v>6</v>
      </c>
      <c r="E74">
        <v>2010</v>
      </c>
      <c r="F74">
        <v>2600000</v>
      </c>
      <c r="G74" t="s">
        <v>32</v>
      </c>
      <c r="H74" t="s">
        <v>40</v>
      </c>
      <c r="I74" t="s">
        <v>34</v>
      </c>
      <c r="J74">
        <v>2600000</v>
      </c>
      <c r="K74">
        <v>300</v>
      </c>
      <c r="P74" t="s">
        <v>360</v>
      </c>
      <c r="S74" t="s">
        <v>65</v>
      </c>
      <c r="T74" t="str">
        <f>_xlfn.SWITCH(Tabla2[[#This Row],[DATA SENSITIVITY]],1,"Just email address/Online information",20,"SSN/Personal details",300,"Credit card information",4000,"Email password/Health records",50000,"Full bank account details","Ninguna coincidencia")</f>
        <v>Credit card information</v>
      </c>
      <c r="U74" t="str">
        <f>Tabla2[[#This Row],[METHOD OF LEAK]]</f>
        <v>lost / stolen device or media</v>
      </c>
      <c r="V74">
        <f>Tabla2[[#This Row],[NO OF RECORDS STOLEN]]</f>
        <v>2600000</v>
      </c>
    </row>
    <row r="75" spans="1:22" ht="28" hidden="1" customHeight="1" x14ac:dyDescent="0.15">
      <c r="A75" t="s">
        <v>362</v>
      </c>
      <c r="B75" t="s">
        <v>363</v>
      </c>
      <c r="C75" t="s">
        <v>364</v>
      </c>
      <c r="D75">
        <v>6</v>
      </c>
      <c r="E75">
        <v>2010</v>
      </c>
      <c r="F75">
        <v>3300000</v>
      </c>
      <c r="G75" t="s">
        <v>32</v>
      </c>
      <c r="H75" t="s">
        <v>40</v>
      </c>
      <c r="I75" t="s">
        <v>34</v>
      </c>
      <c r="J75">
        <v>3300000</v>
      </c>
      <c r="K75">
        <v>20</v>
      </c>
      <c r="P75" t="s">
        <v>365</v>
      </c>
      <c r="S75" t="s">
        <v>65</v>
      </c>
      <c r="T75" t="str">
        <f>_xlfn.SWITCH(Tabla2[[#This Row],[DATA SENSITIVITY]],1,"Just email address/Online information",20,"SSN/Personal details",300,"Credit card information",4000,"Email password/Health records",50000,"Full bank account details","Ninguna coincidencia")</f>
        <v>SSN/Personal details</v>
      </c>
      <c r="U75" t="str">
        <f>Tabla2[[#This Row],[METHOD OF LEAK]]</f>
        <v>lost / stolen device or media</v>
      </c>
      <c r="V75">
        <f>Tabla2[[#This Row],[NO OF RECORDS STOLEN]]</f>
        <v>3300000</v>
      </c>
    </row>
    <row r="76" spans="1:22" ht="28" hidden="1" customHeight="1" x14ac:dyDescent="0.15">
      <c r="A76" t="s">
        <v>366</v>
      </c>
      <c r="D76">
        <v>7</v>
      </c>
      <c r="E76">
        <v>2011</v>
      </c>
      <c r="F76">
        <v>50000</v>
      </c>
      <c r="G76" t="s">
        <v>244</v>
      </c>
      <c r="H76" t="s">
        <v>53</v>
      </c>
      <c r="J76">
        <v>50000</v>
      </c>
      <c r="K76">
        <v>1</v>
      </c>
      <c r="P76" t="s">
        <v>64</v>
      </c>
      <c r="S76" t="s">
        <v>65</v>
      </c>
      <c r="T76" t="str">
        <f>_xlfn.SWITCH(Tabla2[[#This Row],[DATA SENSITIVITY]],1,"Just email address/Online information",20,"SSN/Personal details",300,"Credit card information",4000,"Email password/Health records",50000,"Full bank account details","Ninguna coincidencia")</f>
        <v>Just email address/Online information</v>
      </c>
      <c r="U76" t="str">
        <f>Tabla2[[#This Row],[METHOD OF LEAK]]</f>
        <v>accidentally published</v>
      </c>
      <c r="V76">
        <f>Tabla2[[#This Row],[NO OF RECORDS STOLEN]]</f>
        <v>50000</v>
      </c>
    </row>
    <row r="77" spans="1:22" ht="28" hidden="1" customHeight="1" x14ac:dyDescent="0.15">
      <c r="A77" t="s">
        <v>367</v>
      </c>
      <c r="C77" t="s">
        <v>368</v>
      </c>
      <c r="D77">
        <v>7</v>
      </c>
      <c r="E77">
        <v>2011</v>
      </c>
      <c r="F77">
        <v>3500000</v>
      </c>
      <c r="G77" t="s">
        <v>103</v>
      </c>
      <c r="H77" t="s">
        <v>53</v>
      </c>
      <c r="J77">
        <v>3500000</v>
      </c>
      <c r="K77">
        <v>20</v>
      </c>
      <c r="P77" t="s">
        <v>371</v>
      </c>
      <c r="S77" t="s">
        <v>372</v>
      </c>
      <c r="T77" t="str">
        <f>_xlfn.SWITCH(Tabla2[[#This Row],[DATA SENSITIVITY]],1,"Just email address/Online information",20,"SSN/Personal details",300,"Credit card information",4000,"Email password/Health records",50000,"Full bank account details","Ninguna coincidencia")</f>
        <v>SSN/Personal details</v>
      </c>
      <c r="U77" t="str">
        <f>Tabla2[[#This Row],[METHOD OF LEAK]]</f>
        <v>accidentally published</v>
      </c>
      <c r="V77">
        <f>Tabla2[[#This Row],[NO OF RECORDS STOLEN]]</f>
        <v>3500000</v>
      </c>
    </row>
    <row r="78" spans="1:22" ht="28" hidden="1" customHeight="1" x14ac:dyDescent="0.15">
      <c r="A78" t="s">
        <v>373</v>
      </c>
      <c r="B78" t="s">
        <v>374</v>
      </c>
      <c r="C78" t="s">
        <v>375</v>
      </c>
      <c r="D78">
        <v>7</v>
      </c>
      <c r="E78">
        <v>2011</v>
      </c>
      <c r="F78">
        <v>62000</v>
      </c>
      <c r="G78" t="s">
        <v>24</v>
      </c>
      <c r="H78" t="s">
        <v>33</v>
      </c>
      <c r="J78">
        <v>62000</v>
      </c>
      <c r="K78">
        <v>1</v>
      </c>
      <c r="P78" t="s">
        <v>376</v>
      </c>
      <c r="S78" t="s">
        <v>377</v>
      </c>
      <c r="T78" t="str">
        <f>_xlfn.SWITCH(Tabla2[[#This Row],[DATA SENSITIVITY]],1,"Just email address/Online information",20,"SSN/Personal details",300,"Credit card information",4000,"Email password/Health records",50000,"Full bank account details","Ninguna coincidencia")</f>
        <v>Just email address/Online information</v>
      </c>
      <c r="U78" t="str">
        <f>Tabla2[[#This Row],[METHOD OF LEAK]]</f>
        <v>hacked</v>
      </c>
      <c r="V78">
        <f>Tabla2[[#This Row],[NO OF RECORDS STOLEN]]</f>
        <v>62000</v>
      </c>
    </row>
    <row r="79" spans="1:22" ht="28" hidden="1" customHeight="1" x14ac:dyDescent="0.15">
      <c r="A79" t="s">
        <v>381</v>
      </c>
      <c r="D79">
        <v>7</v>
      </c>
      <c r="E79">
        <v>2011</v>
      </c>
      <c r="F79">
        <v>73000</v>
      </c>
      <c r="G79" t="s">
        <v>177</v>
      </c>
      <c r="H79" t="s">
        <v>33</v>
      </c>
      <c r="J79">
        <v>73000</v>
      </c>
      <c r="K79">
        <v>20</v>
      </c>
      <c r="P79" t="s">
        <v>64</v>
      </c>
      <c r="T79" t="str">
        <f>_xlfn.SWITCH(Tabla2[[#This Row],[DATA SENSITIVITY]],1,"Just email address/Online information",20,"SSN/Personal details",300,"Credit card information",4000,"Email password/Health records",50000,"Full bank account details","Ninguna coincidencia")</f>
        <v>SSN/Personal details</v>
      </c>
      <c r="U79" t="str">
        <f>Tabla2[[#This Row],[METHOD OF LEAK]]</f>
        <v>hacked</v>
      </c>
      <c r="V79">
        <f>Tabla2[[#This Row],[NO OF RECORDS STOLEN]]</f>
        <v>73000</v>
      </c>
    </row>
    <row r="80" spans="1:22" ht="28" hidden="1" customHeight="1" x14ac:dyDescent="0.15">
      <c r="A80" t="s">
        <v>383</v>
      </c>
      <c r="C80" t="s">
        <v>384</v>
      </c>
      <c r="D80">
        <v>7</v>
      </c>
      <c r="E80">
        <v>2011</v>
      </c>
      <c r="F80">
        <v>123461</v>
      </c>
      <c r="G80" t="s">
        <v>103</v>
      </c>
      <c r="H80" t="s">
        <v>33</v>
      </c>
      <c r="J80">
        <v>130000</v>
      </c>
      <c r="K80">
        <v>300</v>
      </c>
      <c r="P80" t="s">
        <v>386</v>
      </c>
      <c r="S80" t="s">
        <v>123</v>
      </c>
      <c r="T80" t="str">
        <f>_xlfn.SWITCH(Tabla2[[#This Row],[DATA SENSITIVITY]],1,"Just email address/Online information",20,"SSN/Personal details",300,"Credit card information",4000,"Email password/Health records",50000,"Full bank account details","Ninguna coincidencia")</f>
        <v>Credit card information</v>
      </c>
      <c r="U80" t="str">
        <f>Tabla2[[#This Row],[METHOD OF LEAK]]</f>
        <v>hacked</v>
      </c>
      <c r="V80">
        <f>Tabla2[[#This Row],[NO OF RECORDS STOLEN]]</f>
        <v>130000</v>
      </c>
    </row>
    <row r="81" spans="1:22" ht="28" hidden="1" customHeight="1" x14ac:dyDescent="0.15">
      <c r="A81" t="s">
        <v>387</v>
      </c>
      <c r="D81">
        <v>7</v>
      </c>
      <c r="E81">
        <v>2011</v>
      </c>
      <c r="F81">
        <v>180000</v>
      </c>
      <c r="G81" t="s">
        <v>103</v>
      </c>
      <c r="H81" t="s">
        <v>33</v>
      </c>
      <c r="J81">
        <v>180000</v>
      </c>
      <c r="K81">
        <v>1</v>
      </c>
      <c r="P81" t="s">
        <v>389</v>
      </c>
      <c r="S81" t="s">
        <v>70</v>
      </c>
      <c r="T81" t="str">
        <f>_xlfn.SWITCH(Tabla2[[#This Row],[DATA SENSITIVITY]],1,"Just email address/Online information",20,"SSN/Personal details",300,"Credit card information",4000,"Email password/Health records",50000,"Full bank account details","Ninguna coincidencia")</f>
        <v>Just email address/Online information</v>
      </c>
      <c r="U81" t="str">
        <f>Tabla2[[#This Row],[METHOD OF LEAK]]</f>
        <v>hacked</v>
      </c>
      <c r="V81">
        <f>Tabla2[[#This Row],[NO OF RECORDS STOLEN]]</f>
        <v>180000</v>
      </c>
    </row>
    <row r="82" spans="1:22" ht="28" hidden="1" customHeight="1" x14ac:dyDescent="0.15">
      <c r="A82" t="s">
        <v>326</v>
      </c>
      <c r="B82" t="s">
        <v>327</v>
      </c>
      <c r="C82" t="s">
        <v>328</v>
      </c>
      <c r="D82">
        <v>7</v>
      </c>
      <c r="E82">
        <v>2011</v>
      </c>
      <c r="F82">
        <v>200000</v>
      </c>
      <c r="G82" t="s">
        <v>329</v>
      </c>
      <c r="H82" t="s">
        <v>33</v>
      </c>
      <c r="J82">
        <v>200000</v>
      </c>
      <c r="K82">
        <v>1</v>
      </c>
      <c r="P82" t="s">
        <v>330</v>
      </c>
      <c r="S82" t="s">
        <v>123</v>
      </c>
      <c r="T82" t="str">
        <f>_xlfn.SWITCH(Tabla2[[#This Row],[DATA SENSITIVITY]],1,"Just email address/Online information",20,"SSN/Personal details",300,"Credit card information",4000,"Email password/Health records",50000,"Full bank account details","Ninguna coincidencia")</f>
        <v>Just email address/Online information</v>
      </c>
      <c r="U82" t="str">
        <f>Tabla2[[#This Row],[METHOD OF LEAK]]</f>
        <v>hacked</v>
      </c>
      <c r="V82">
        <f>Tabla2[[#This Row],[NO OF RECORDS STOLEN]]</f>
        <v>200000</v>
      </c>
    </row>
    <row r="83" spans="1:22" ht="28" hidden="1" customHeight="1" x14ac:dyDescent="0.15">
      <c r="A83" t="s">
        <v>391</v>
      </c>
      <c r="B83" t="s">
        <v>392</v>
      </c>
      <c r="D83">
        <v>7</v>
      </c>
      <c r="E83">
        <v>2011</v>
      </c>
      <c r="F83">
        <v>200000</v>
      </c>
      <c r="G83" t="s">
        <v>89</v>
      </c>
      <c r="H83" t="s">
        <v>33</v>
      </c>
      <c r="J83">
        <v>200000</v>
      </c>
      <c r="K83">
        <v>300</v>
      </c>
      <c r="P83" t="s">
        <v>64</v>
      </c>
      <c r="S83" t="s">
        <v>65</v>
      </c>
      <c r="T83" t="str">
        <f>_xlfn.SWITCH(Tabla2[[#This Row],[DATA SENSITIVITY]],1,"Just email address/Online information",20,"SSN/Personal details",300,"Credit card information",4000,"Email password/Health records",50000,"Full bank account details","Ninguna coincidencia")</f>
        <v>Credit card information</v>
      </c>
      <c r="U83" t="str">
        <f>Tabla2[[#This Row],[METHOD OF LEAK]]</f>
        <v>hacked</v>
      </c>
      <c r="V83">
        <f>Tabla2[[#This Row],[NO OF RECORDS STOLEN]]</f>
        <v>200000</v>
      </c>
    </row>
    <row r="84" spans="1:22" ht="28" hidden="1" customHeight="1" x14ac:dyDescent="0.15">
      <c r="A84" t="s">
        <v>397</v>
      </c>
      <c r="B84" t="s">
        <v>398</v>
      </c>
      <c r="C84" t="s">
        <v>399</v>
      </c>
      <c r="D84">
        <v>7</v>
      </c>
      <c r="E84">
        <v>2011</v>
      </c>
      <c r="F84">
        <v>3000000</v>
      </c>
      <c r="G84" t="s">
        <v>24</v>
      </c>
      <c r="H84" t="s">
        <v>33</v>
      </c>
      <c r="J84">
        <v>3000000</v>
      </c>
      <c r="K84">
        <v>1</v>
      </c>
      <c r="P84" t="s">
        <v>400</v>
      </c>
      <c r="S84" t="s">
        <v>401</v>
      </c>
      <c r="T84" t="str">
        <f>_xlfn.SWITCH(Tabla2[[#This Row],[DATA SENSITIVITY]],1,"Just email address/Online information",20,"SSN/Personal details",300,"Credit card information",4000,"Email password/Health records",50000,"Full bank account details","Ninguna coincidencia")</f>
        <v>Just email address/Online information</v>
      </c>
      <c r="U84" t="str">
        <f>Tabla2[[#This Row],[METHOD OF LEAK]]</f>
        <v>hacked</v>
      </c>
      <c r="V84">
        <f>Tabla2[[#This Row],[NO OF RECORDS STOLEN]]</f>
        <v>3000000</v>
      </c>
    </row>
    <row r="85" spans="1:22" ht="28" hidden="1" customHeight="1" x14ac:dyDescent="0.15">
      <c r="A85" t="s">
        <v>405</v>
      </c>
      <c r="B85" t="s">
        <v>406</v>
      </c>
      <c r="C85" t="s">
        <v>407</v>
      </c>
      <c r="D85">
        <v>7</v>
      </c>
      <c r="E85">
        <v>2011</v>
      </c>
      <c r="F85">
        <v>210000</v>
      </c>
      <c r="G85" t="s">
        <v>103</v>
      </c>
      <c r="H85" t="s">
        <v>33</v>
      </c>
      <c r="I85" t="s">
        <v>34</v>
      </c>
      <c r="J85">
        <v>200000</v>
      </c>
      <c r="K85">
        <v>50000</v>
      </c>
      <c r="P85" t="s">
        <v>64</v>
      </c>
      <c r="S85" t="s">
        <v>65</v>
      </c>
      <c r="T85" t="str">
        <f>_xlfn.SWITCH(Tabla2[[#This Row],[DATA SENSITIVITY]],1,"Just email address/Online information",20,"SSN/Personal details",300,"Credit card information",4000,"Email password/Health records",50000,"Full bank account details","Ninguna coincidencia")</f>
        <v>Full bank account details</v>
      </c>
      <c r="U85" t="str">
        <f>Tabla2[[#This Row],[METHOD OF LEAK]]</f>
        <v>hacked</v>
      </c>
      <c r="V85">
        <f>Tabla2[[#This Row],[NO OF RECORDS STOLEN]]</f>
        <v>200000</v>
      </c>
    </row>
    <row r="86" spans="1:22" ht="28" hidden="1" customHeight="1" x14ac:dyDescent="0.15">
      <c r="A86" t="s">
        <v>411</v>
      </c>
      <c r="C86" t="s">
        <v>413</v>
      </c>
      <c r="D86">
        <v>7</v>
      </c>
      <c r="E86">
        <v>2011</v>
      </c>
      <c r="F86">
        <v>300000</v>
      </c>
      <c r="G86" t="s">
        <v>213</v>
      </c>
      <c r="H86" t="s">
        <v>33</v>
      </c>
      <c r="J86">
        <v>300000</v>
      </c>
      <c r="K86">
        <v>20</v>
      </c>
      <c r="P86" t="s">
        <v>64</v>
      </c>
      <c r="S86" t="s">
        <v>416</v>
      </c>
      <c r="T86" t="str">
        <f>_xlfn.SWITCH(Tabla2[[#This Row],[DATA SENSITIVITY]],1,"Just email address/Online information",20,"SSN/Personal details",300,"Credit card information",4000,"Email password/Health records",50000,"Full bank account details","Ninguna coincidencia")</f>
        <v>SSN/Personal details</v>
      </c>
      <c r="U86" t="str">
        <f>Tabla2[[#This Row],[METHOD OF LEAK]]</f>
        <v>hacked</v>
      </c>
      <c r="V86">
        <f>Tabla2[[#This Row],[NO OF RECORDS STOLEN]]</f>
        <v>300000</v>
      </c>
    </row>
    <row r="87" spans="1:22" ht="28" hidden="1" customHeight="1" x14ac:dyDescent="0.15">
      <c r="A87" t="s">
        <v>419</v>
      </c>
      <c r="C87" t="s">
        <v>420</v>
      </c>
      <c r="D87">
        <v>7</v>
      </c>
      <c r="E87">
        <v>2011</v>
      </c>
      <c r="F87">
        <v>283000</v>
      </c>
      <c r="G87" t="s">
        <v>89</v>
      </c>
      <c r="H87" t="s">
        <v>33</v>
      </c>
      <c r="I87" t="s">
        <v>34</v>
      </c>
      <c r="J87">
        <v>300000</v>
      </c>
      <c r="K87">
        <v>20</v>
      </c>
      <c r="P87" t="s">
        <v>422</v>
      </c>
      <c r="S87" t="s">
        <v>423</v>
      </c>
      <c r="T87" t="str">
        <f>_xlfn.SWITCH(Tabla2[[#This Row],[DATA SENSITIVITY]],1,"Just email address/Online information",20,"SSN/Personal details",300,"Credit card information",4000,"Email password/Health records",50000,"Full bank account details","Ninguna coincidencia")</f>
        <v>SSN/Personal details</v>
      </c>
      <c r="U87" t="str">
        <f>Tabla2[[#This Row],[METHOD OF LEAK]]</f>
        <v>hacked</v>
      </c>
      <c r="V87">
        <f>Tabla2[[#This Row],[NO OF RECORDS STOLEN]]</f>
        <v>300000</v>
      </c>
    </row>
    <row r="88" spans="1:22" ht="28" hidden="1" customHeight="1" x14ac:dyDescent="0.15">
      <c r="A88" t="s">
        <v>43</v>
      </c>
      <c r="C88" t="s">
        <v>357</v>
      </c>
      <c r="D88">
        <v>7</v>
      </c>
      <c r="E88">
        <v>2011</v>
      </c>
      <c r="F88">
        <v>360083</v>
      </c>
      <c r="G88" t="s">
        <v>32</v>
      </c>
      <c r="H88" t="s">
        <v>33</v>
      </c>
      <c r="J88">
        <v>400000</v>
      </c>
      <c r="K88">
        <v>300</v>
      </c>
      <c r="P88" t="s">
        <v>359</v>
      </c>
      <c r="S88" t="s">
        <v>123</v>
      </c>
      <c r="T88" t="str">
        <f>_xlfn.SWITCH(Tabla2[[#This Row],[DATA SENSITIVITY]],1,"Just email address/Online information",20,"SSN/Personal details",300,"Credit card information",4000,"Email password/Health records",50000,"Full bank account details","Ninguna coincidencia")</f>
        <v>Credit card information</v>
      </c>
      <c r="U88" t="str">
        <f>Tabla2[[#This Row],[METHOD OF LEAK]]</f>
        <v>hacked</v>
      </c>
      <c r="V88">
        <f>Tabla2[[#This Row],[NO OF RECORDS STOLEN]]</f>
        <v>400000</v>
      </c>
    </row>
    <row r="89" spans="1:22" ht="28" customHeight="1" x14ac:dyDescent="0.15">
      <c r="A89" t="s">
        <v>426</v>
      </c>
      <c r="B89" t="s">
        <v>428</v>
      </c>
      <c r="C89" t="s">
        <v>431</v>
      </c>
      <c r="D89">
        <v>7</v>
      </c>
      <c r="E89">
        <v>2011</v>
      </c>
      <c r="F89">
        <v>935000</v>
      </c>
      <c r="G89" t="s">
        <v>244</v>
      </c>
      <c r="H89" t="s">
        <v>33</v>
      </c>
      <c r="J89">
        <v>900000</v>
      </c>
      <c r="K89">
        <v>300</v>
      </c>
      <c r="P89" t="s">
        <v>433</v>
      </c>
      <c r="S89" t="s">
        <v>46</v>
      </c>
      <c r="T89" t="str">
        <f>_xlfn.SWITCH(Tabla2[[#This Row],[DATA SENSITIVITY]],1,"Just email address/Online information",20,"SSN/Personal details",300,"Credit card information",4000,"Email password/Health records",50000,"Full bank account details","Ninguna coincidencia")</f>
        <v>Credit card information</v>
      </c>
      <c r="U89" t="str">
        <f>Tabla2[[#This Row],[METHOD OF LEAK]]</f>
        <v>hacked</v>
      </c>
      <c r="V89">
        <f>Tabla2[[#This Row],[NO OF RECORDS STOLEN]]</f>
        <v>900000</v>
      </c>
    </row>
    <row r="90" spans="1:22" ht="28" hidden="1" customHeight="1" x14ac:dyDescent="0.15">
      <c r="A90" t="s">
        <v>435</v>
      </c>
      <c r="C90" t="s">
        <v>436</v>
      </c>
      <c r="D90">
        <v>7</v>
      </c>
      <c r="E90">
        <v>2011</v>
      </c>
      <c r="F90">
        <v>1000000</v>
      </c>
      <c r="G90" t="s">
        <v>24</v>
      </c>
      <c r="H90" t="s">
        <v>33</v>
      </c>
      <c r="I90" t="s">
        <v>34</v>
      </c>
      <c r="J90">
        <v>1000000</v>
      </c>
      <c r="K90">
        <v>1</v>
      </c>
      <c r="P90" t="s">
        <v>437</v>
      </c>
      <c r="S90" t="s">
        <v>438</v>
      </c>
      <c r="T90" t="str">
        <f>_xlfn.SWITCH(Tabla2[[#This Row],[DATA SENSITIVITY]],1,"Just email address/Online information",20,"SSN/Personal details",300,"Credit card information",4000,"Email password/Health records",50000,"Full bank account details","Ninguna coincidencia")</f>
        <v>Just email address/Online information</v>
      </c>
      <c r="U90" t="str">
        <f>Tabla2[[#This Row],[METHOD OF LEAK]]</f>
        <v>hacked</v>
      </c>
      <c r="V90">
        <f>Tabla2[[#This Row],[NO OF RECORDS STOLEN]]</f>
        <v>1000000</v>
      </c>
    </row>
    <row r="91" spans="1:22" ht="28" hidden="1" customHeight="1" x14ac:dyDescent="0.15">
      <c r="A91" t="s">
        <v>439</v>
      </c>
      <c r="C91" t="s">
        <v>440</v>
      </c>
      <c r="D91">
        <v>7</v>
      </c>
      <c r="E91">
        <v>2011</v>
      </c>
      <c r="F91">
        <v>1000000</v>
      </c>
      <c r="G91" t="s">
        <v>103</v>
      </c>
      <c r="H91" t="s">
        <v>33</v>
      </c>
      <c r="J91">
        <v>1000000</v>
      </c>
      <c r="K91">
        <v>20</v>
      </c>
      <c r="P91" t="s">
        <v>64</v>
      </c>
      <c r="S91" t="s">
        <v>65</v>
      </c>
      <c r="T91" t="str">
        <f>_xlfn.SWITCH(Tabla2[[#This Row],[DATA SENSITIVITY]],1,"Just email address/Online information",20,"SSN/Personal details",300,"Credit card information",4000,"Email password/Health records",50000,"Full bank account details","Ninguna coincidencia")</f>
        <v>SSN/Personal details</v>
      </c>
      <c r="U91" t="str">
        <f>Tabla2[[#This Row],[METHOD OF LEAK]]</f>
        <v>hacked</v>
      </c>
      <c r="V91">
        <f>Tabla2[[#This Row],[NO OF RECORDS STOLEN]]</f>
        <v>1000000</v>
      </c>
    </row>
    <row r="92" spans="1:22" ht="28" hidden="1" customHeight="1" x14ac:dyDescent="0.15">
      <c r="A92" t="s">
        <v>441</v>
      </c>
      <c r="C92" t="s">
        <v>442</v>
      </c>
      <c r="D92">
        <v>7</v>
      </c>
      <c r="E92">
        <v>2011</v>
      </c>
      <c r="F92">
        <v>1290755</v>
      </c>
      <c r="G92" t="s">
        <v>329</v>
      </c>
      <c r="H92" t="s">
        <v>33</v>
      </c>
      <c r="J92">
        <v>1300000</v>
      </c>
      <c r="K92">
        <v>20</v>
      </c>
      <c r="P92" t="s">
        <v>443</v>
      </c>
      <c r="S92" t="s">
        <v>100</v>
      </c>
      <c r="T92" t="str">
        <f>_xlfn.SWITCH(Tabla2[[#This Row],[DATA SENSITIVITY]],1,"Just email address/Online information",20,"SSN/Personal details",300,"Credit card information",4000,"Email password/Health records",50000,"Full bank account details","Ninguna coincidencia")</f>
        <v>SSN/Personal details</v>
      </c>
      <c r="U92" t="str">
        <f>Tabla2[[#This Row],[METHOD OF LEAK]]</f>
        <v>hacked</v>
      </c>
      <c r="V92">
        <f>Tabla2[[#This Row],[NO OF RECORDS STOLEN]]</f>
        <v>1300000</v>
      </c>
    </row>
    <row r="93" spans="1:22" ht="28" hidden="1" customHeight="1" x14ac:dyDescent="0.15">
      <c r="A93" t="s">
        <v>447</v>
      </c>
      <c r="C93" t="s">
        <v>448</v>
      </c>
      <c r="D93">
        <v>7</v>
      </c>
      <c r="E93">
        <v>2011</v>
      </c>
      <c r="F93">
        <v>1270000</v>
      </c>
      <c r="G93" t="s">
        <v>449</v>
      </c>
      <c r="H93" t="s">
        <v>33</v>
      </c>
      <c r="J93">
        <v>1300000</v>
      </c>
      <c r="K93">
        <v>20</v>
      </c>
      <c r="P93" t="s">
        <v>450</v>
      </c>
      <c r="S93" t="s">
        <v>377</v>
      </c>
      <c r="T93" t="str">
        <f>_xlfn.SWITCH(Tabla2[[#This Row],[DATA SENSITIVITY]],1,"Just email address/Online information",20,"SSN/Personal details",300,"Credit card information",4000,"Email password/Health records",50000,"Full bank account details","Ninguna coincidencia")</f>
        <v>SSN/Personal details</v>
      </c>
      <c r="U93" t="str">
        <f>Tabla2[[#This Row],[METHOD OF LEAK]]</f>
        <v>hacked</v>
      </c>
      <c r="V93">
        <f>Tabla2[[#This Row],[NO OF RECORDS STOLEN]]</f>
        <v>1300000</v>
      </c>
    </row>
    <row r="94" spans="1:22" ht="28" hidden="1" customHeight="1" x14ac:dyDescent="0.15">
      <c r="A94" t="s">
        <v>454</v>
      </c>
      <c r="D94">
        <v>7</v>
      </c>
      <c r="E94">
        <v>2011</v>
      </c>
      <c r="F94">
        <v>6000000</v>
      </c>
      <c r="G94" t="s">
        <v>24</v>
      </c>
      <c r="H94" t="s">
        <v>33</v>
      </c>
      <c r="J94">
        <v>6000000</v>
      </c>
      <c r="K94">
        <v>1</v>
      </c>
      <c r="P94" t="s">
        <v>455</v>
      </c>
      <c r="S94" t="s">
        <v>100</v>
      </c>
      <c r="T94" t="str">
        <f>_xlfn.SWITCH(Tabla2[[#This Row],[DATA SENSITIVITY]],1,"Just email address/Online information",20,"SSN/Personal details",300,"Credit card information",4000,"Email password/Health records",50000,"Full bank account details","Ninguna coincidencia")</f>
        <v>Just email address/Online information</v>
      </c>
      <c r="U94" t="str">
        <f>Tabla2[[#This Row],[METHOD OF LEAK]]</f>
        <v>hacked</v>
      </c>
      <c r="V94">
        <f>Tabla2[[#This Row],[NO OF RECORDS STOLEN]]</f>
        <v>6000000</v>
      </c>
    </row>
    <row r="95" spans="1:22" ht="28" hidden="1" customHeight="1" x14ac:dyDescent="0.15">
      <c r="A95" t="s">
        <v>457</v>
      </c>
      <c r="C95" t="s">
        <v>458</v>
      </c>
      <c r="D95">
        <v>7</v>
      </c>
      <c r="E95">
        <v>2011</v>
      </c>
      <c r="F95">
        <v>10000000</v>
      </c>
      <c r="G95" t="s">
        <v>24</v>
      </c>
      <c r="H95" t="s">
        <v>33</v>
      </c>
      <c r="J95">
        <v>10000000</v>
      </c>
      <c r="K95">
        <v>1</v>
      </c>
      <c r="P95" t="s">
        <v>459</v>
      </c>
      <c r="S95" t="s">
        <v>460</v>
      </c>
      <c r="T95" t="str">
        <f>_xlfn.SWITCH(Tabla2[[#This Row],[DATA SENSITIVITY]],1,"Just email address/Online information",20,"SSN/Personal details",300,"Credit card information",4000,"Email password/Health records",50000,"Full bank account details","Ninguna coincidencia")</f>
        <v>Just email address/Online information</v>
      </c>
      <c r="U95" t="str">
        <f>Tabla2[[#This Row],[METHOD OF LEAK]]</f>
        <v>hacked</v>
      </c>
      <c r="V95">
        <f>Tabla2[[#This Row],[NO OF RECORDS STOLEN]]</f>
        <v>10000000</v>
      </c>
    </row>
    <row r="96" spans="1:22" ht="28" hidden="1" customHeight="1" x14ac:dyDescent="0.15">
      <c r="A96" t="s">
        <v>461</v>
      </c>
      <c r="B96" t="s">
        <v>462</v>
      </c>
      <c r="C96" t="s">
        <v>463</v>
      </c>
      <c r="D96">
        <v>7</v>
      </c>
      <c r="E96">
        <v>2011</v>
      </c>
      <c r="F96">
        <v>13200000</v>
      </c>
      <c r="G96" t="s">
        <v>24</v>
      </c>
      <c r="H96" t="s">
        <v>33</v>
      </c>
      <c r="J96">
        <v>13200000</v>
      </c>
      <c r="K96">
        <v>20</v>
      </c>
      <c r="P96" t="s">
        <v>464</v>
      </c>
      <c r="S96" t="s">
        <v>465</v>
      </c>
      <c r="T96" t="str">
        <f>_xlfn.SWITCH(Tabla2[[#This Row],[DATA SENSITIVITY]],1,"Just email address/Online information",20,"SSN/Personal details",300,"Credit card information",4000,"Email password/Health records",50000,"Full bank account details","Ninguna coincidencia")</f>
        <v>SSN/Personal details</v>
      </c>
      <c r="U96" t="str">
        <f>Tabla2[[#This Row],[METHOD OF LEAK]]</f>
        <v>hacked</v>
      </c>
      <c r="V96">
        <f>Tabla2[[#This Row],[NO OF RECORDS STOLEN]]</f>
        <v>13200000</v>
      </c>
    </row>
    <row r="97" spans="1:22" ht="28" hidden="1" customHeight="1" x14ac:dyDescent="0.15">
      <c r="A97" t="s">
        <v>466</v>
      </c>
      <c r="C97" t="s">
        <v>467</v>
      </c>
      <c r="D97">
        <v>7</v>
      </c>
      <c r="E97">
        <v>2011</v>
      </c>
      <c r="F97">
        <v>24600000</v>
      </c>
      <c r="G97" t="s">
        <v>329</v>
      </c>
      <c r="H97" t="s">
        <v>33</v>
      </c>
      <c r="J97">
        <v>24600000</v>
      </c>
      <c r="K97">
        <v>300</v>
      </c>
      <c r="P97" t="s">
        <v>468</v>
      </c>
      <c r="S97" t="s">
        <v>61</v>
      </c>
      <c r="T97" t="str">
        <f>_xlfn.SWITCH(Tabla2[[#This Row],[DATA SENSITIVITY]],1,"Just email address/Online information",20,"SSN/Personal details",300,"Credit card information",4000,"Email password/Health records",50000,"Full bank account details","Ninguna coincidencia")</f>
        <v>Credit card information</v>
      </c>
      <c r="U97" t="str">
        <f>Tabla2[[#This Row],[METHOD OF LEAK]]</f>
        <v>hacked</v>
      </c>
      <c r="V97">
        <f>Tabla2[[#This Row],[NO OF RECORDS STOLEN]]</f>
        <v>24600000</v>
      </c>
    </row>
    <row r="98" spans="1:22" ht="28" hidden="1" customHeight="1" x14ac:dyDescent="0.15">
      <c r="A98" t="s">
        <v>470</v>
      </c>
      <c r="B98" t="s">
        <v>471</v>
      </c>
      <c r="C98" t="s">
        <v>472</v>
      </c>
      <c r="D98">
        <v>7</v>
      </c>
      <c r="E98">
        <v>2011</v>
      </c>
      <c r="F98">
        <v>28000000</v>
      </c>
      <c r="G98" t="s">
        <v>24</v>
      </c>
      <c r="H98" t="s">
        <v>33</v>
      </c>
      <c r="J98">
        <v>28000000</v>
      </c>
      <c r="K98">
        <v>1</v>
      </c>
      <c r="P98" t="s">
        <v>474</v>
      </c>
      <c r="S98" t="s">
        <v>479</v>
      </c>
      <c r="T98" t="str">
        <f>_xlfn.SWITCH(Tabla2[[#This Row],[DATA SENSITIVITY]],1,"Just email address/Online information",20,"SSN/Personal details",300,"Credit card information",4000,"Email password/Health records",50000,"Full bank account details","Ninguna coincidencia")</f>
        <v>Just email address/Online information</v>
      </c>
      <c r="U98" t="str">
        <f>Tabla2[[#This Row],[METHOD OF LEAK]]</f>
        <v>hacked</v>
      </c>
      <c r="V98">
        <f>Tabla2[[#This Row],[NO OF RECORDS STOLEN]]</f>
        <v>28000000</v>
      </c>
    </row>
    <row r="99" spans="1:22" ht="28" hidden="1" customHeight="1" x14ac:dyDescent="0.15">
      <c r="A99" t="s">
        <v>480</v>
      </c>
      <c r="B99" t="s">
        <v>481</v>
      </c>
      <c r="C99" t="s">
        <v>482</v>
      </c>
      <c r="D99">
        <v>7</v>
      </c>
      <c r="E99">
        <v>2011</v>
      </c>
      <c r="F99">
        <v>35000000</v>
      </c>
      <c r="G99" t="s">
        <v>24</v>
      </c>
      <c r="H99" t="s">
        <v>33</v>
      </c>
      <c r="J99">
        <v>35000000</v>
      </c>
      <c r="K99">
        <v>300</v>
      </c>
      <c r="P99" t="s">
        <v>483</v>
      </c>
      <c r="S99" t="s">
        <v>127</v>
      </c>
      <c r="T99" t="str">
        <f>_xlfn.SWITCH(Tabla2[[#This Row],[DATA SENSITIVITY]],1,"Just email address/Online information",20,"SSN/Personal details",300,"Credit card information",4000,"Email password/Health records",50000,"Full bank account details","Ninguna coincidencia")</f>
        <v>Credit card information</v>
      </c>
      <c r="U99" t="str">
        <f>Tabla2[[#This Row],[METHOD OF LEAK]]</f>
        <v>hacked</v>
      </c>
      <c r="V99">
        <f>Tabla2[[#This Row],[NO OF RECORDS STOLEN]]</f>
        <v>35000000</v>
      </c>
    </row>
    <row r="100" spans="1:22" ht="28" hidden="1" customHeight="1" x14ac:dyDescent="0.15">
      <c r="A100" t="s">
        <v>485</v>
      </c>
      <c r="C100" t="s">
        <v>486</v>
      </c>
      <c r="D100">
        <v>7</v>
      </c>
      <c r="E100">
        <v>2011</v>
      </c>
      <c r="F100">
        <v>77000000</v>
      </c>
      <c r="G100" t="s">
        <v>329</v>
      </c>
      <c r="H100" t="s">
        <v>33</v>
      </c>
      <c r="I100" t="s">
        <v>34</v>
      </c>
      <c r="J100">
        <v>77000000</v>
      </c>
      <c r="K100">
        <v>1</v>
      </c>
      <c r="P100" t="s">
        <v>487</v>
      </c>
      <c r="S100" t="s">
        <v>438</v>
      </c>
      <c r="T100" t="str">
        <f>_xlfn.SWITCH(Tabla2[[#This Row],[DATA SENSITIVITY]],1,"Just email address/Online information",20,"SSN/Personal details",300,"Credit card information",4000,"Email password/Health records",50000,"Full bank account details","Ninguna coincidencia")</f>
        <v>Just email address/Online information</v>
      </c>
      <c r="U100" t="str">
        <f>Tabla2[[#This Row],[METHOD OF LEAK]]</f>
        <v>hacked</v>
      </c>
      <c r="V100">
        <f>Tabla2[[#This Row],[NO OF RECORDS STOLEN]]</f>
        <v>77000000</v>
      </c>
    </row>
    <row r="101" spans="1:22" ht="28" hidden="1" customHeight="1" x14ac:dyDescent="0.15">
      <c r="A101" t="s">
        <v>62</v>
      </c>
      <c r="B101" t="s">
        <v>488</v>
      </c>
      <c r="C101" t="s">
        <v>489</v>
      </c>
      <c r="D101">
        <v>7</v>
      </c>
      <c r="E101">
        <v>2011</v>
      </c>
      <c r="F101">
        <v>2500000</v>
      </c>
      <c r="G101" t="s">
        <v>32</v>
      </c>
      <c r="H101" t="s">
        <v>25</v>
      </c>
      <c r="J101">
        <v>2500000</v>
      </c>
      <c r="K101">
        <v>20</v>
      </c>
      <c r="P101" t="s">
        <v>490</v>
      </c>
      <c r="S101" t="s">
        <v>491</v>
      </c>
      <c r="T101" t="str">
        <f>_xlfn.SWITCH(Tabla2[[#This Row],[DATA SENSITIVITY]],1,"Just email address/Online information",20,"SSN/Personal details",300,"Credit card information",4000,"Email password/Health records",50000,"Full bank account details","Ninguna coincidencia")</f>
        <v>SSN/Personal details</v>
      </c>
      <c r="U101" t="str">
        <f>Tabla2[[#This Row],[METHOD OF LEAK]]</f>
        <v>inside job</v>
      </c>
      <c r="V101">
        <f>Tabla2[[#This Row],[NO OF RECORDS STOLEN]]</f>
        <v>2500000</v>
      </c>
    </row>
    <row r="102" spans="1:22" ht="28" hidden="1" customHeight="1" x14ac:dyDescent="0.15">
      <c r="A102" t="s">
        <v>492</v>
      </c>
      <c r="C102" t="s">
        <v>493</v>
      </c>
      <c r="D102">
        <v>7</v>
      </c>
      <c r="E102">
        <v>2011</v>
      </c>
      <c r="F102">
        <v>34000</v>
      </c>
      <c r="G102" t="s">
        <v>32</v>
      </c>
      <c r="H102" t="s">
        <v>40</v>
      </c>
      <c r="I102" t="s">
        <v>34</v>
      </c>
      <c r="J102">
        <v>35000</v>
      </c>
      <c r="K102">
        <v>300</v>
      </c>
      <c r="P102" t="s">
        <v>64</v>
      </c>
      <c r="S102" t="s">
        <v>65</v>
      </c>
      <c r="T102" t="str">
        <f>_xlfn.SWITCH(Tabla2[[#This Row],[DATA SENSITIVITY]],1,"Just email address/Online information",20,"SSN/Personal details",300,"Credit card information",4000,"Email password/Health records",50000,"Full bank account details","Ninguna coincidencia")</f>
        <v>Credit card information</v>
      </c>
      <c r="U102" t="str">
        <f>Tabla2[[#This Row],[METHOD OF LEAK]]</f>
        <v>lost / stolen device or media</v>
      </c>
      <c r="V102">
        <f>Tabla2[[#This Row],[NO OF RECORDS STOLEN]]</f>
        <v>35000</v>
      </c>
    </row>
    <row r="103" spans="1:22" ht="28" hidden="1" customHeight="1" x14ac:dyDescent="0.15">
      <c r="A103" t="s">
        <v>494</v>
      </c>
      <c r="B103" t="s">
        <v>495</v>
      </c>
      <c r="C103" t="s">
        <v>496</v>
      </c>
      <c r="D103">
        <v>7</v>
      </c>
      <c r="E103">
        <v>2011</v>
      </c>
      <c r="F103">
        <v>102153</v>
      </c>
      <c r="G103" t="s">
        <v>213</v>
      </c>
      <c r="H103" t="s">
        <v>40</v>
      </c>
      <c r="J103">
        <v>100000</v>
      </c>
      <c r="K103">
        <v>20</v>
      </c>
      <c r="P103" t="s">
        <v>497</v>
      </c>
      <c r="Q103" t="s">
        <v>251</v>
      </c>
      <c r="S103" t="s">
        <v>252</v>
      </c>
      <c r="T103" t="str">
        <f>_xlfn.SWITCH(Tabla2[[#This Row],[DATA SENSITIVITY]],1,"Just email address/Online information",20,"SSN/Personal details",300,"Credit card information",4000,"Email password/Health records",50000,"Full bank account details","Ninguna coincidencia")</f>
        <v>SSN/Personal details</v>
      </c>
      <c r="U103" t="str">
        <f>Tabla2[[#This Row],[METHOD OF LEAK]]</f>
        <v>lost / stolen device or media</v>
      </c>
      <c r="V103">
        <f>Tabla2[[#This Row],[NO OF RECORDS STOLEN]]</f>
        <v>100000</v>
      </c>
    </row>
    <row r="104" spans="1:22" ht="28" hidden="1" customHeight="1" x14ac:dyDescent="0.15">
      <c r="A104" t="s">
        <v>501</v>
      </c>
      <c r="C104" t="s">
        <v>502</v>
      </c>
      <c r="D104">
        <v>7</v>
      </c>
      <c r="E104">
        <v>2011</v>
      </c>
      <c r="F104">
        <v>400000</v>
      </c>
      <c r="G104" t="s">
        <v>213</v>
      </c>
      <c r="H104" t="s">
        <v>40</v>
      </c>
      <c r="J104">
        <v>400000</v>
      </c>
      <c r="K104">
        <v>4000</v>
      </c>
      <c r="P104" t="s">
        <v>504</v>
      </c>
      <c r="Q104" t="s">
        <v>251</v>
      </c>
      <c r="S104" t="s">
        <v>252</v>
      </c>
      <c r="T104" t="str">
        <f>_xlfn.SWITCH(Tabla2[[#This Row],[DATA SENSITIVITY]],1,"Just email address/Online information",20,"SSN/Personal details",300,"Credit card information",4000,"Email password/Health records",50000,"Full bank account details","Ninguna coincidencia")</f>
        <v>Email password/Health records</v>
      </c>
      <c r="U104" t="str">
        <f>Tabla2[[#This Row],[METHOD OF LEAK]]</f>
        <v>lost / stolen device or media</v>
      </c>
      <c r="V104">
        <f>Tabla2[[#This Row],[NO OF RECORDS STOLEN]]</f>
        <v>400000</v>
      </c>
    </row>
    <row r="105" spans="1:22" ht="28" hidden="1" customHeight="1" x14ac:dyDescent="0.15">
      <c r="A105" t="s">
        <v>393</v>
      </c>
      <c r="B105" t="s">
        <v>394</v>
      </c>
      <c r="C105" t="s">
        <v>395</v>
      </c>
      <c r="D105">
        <v>7</v>
      </c>
      <c r="E105">
        <v>2011</v>
      </c>
      <c r="F105">
        <v>514330</v>
      </c>
      <c r="G105" t="s">
        <v>213</v>
      </c>
      <c r="H105" t="s">
        <v>40</v>
      </c>
      <c r="J105">
        <v>500000</v>
      </c>
      <c r="K105">
        <v>4000</v>
      </c>
      <c r="P105" t="s">
        <v>396</v>
      </c>
      <c r="Q105" t="s">
        <v>251</v>
      </c>
      <c r="S105" t="s">
        <v>252</v>
      </c>
      <c r="T105" t="str">
        <f>_xlfn.SWITCH(Tabla2[[#This Row],[DATA SENSITIVITY]],1,"Just email address/Online information",20,"SSN/Personal details",300,"Credit card information",4000,"Email password/Health records",50000,"Full bank account details","Ninguna coincidencia")</f>
        <v>Email password/Health records</v>
      </c>
      <c r="U105" t="str">
        <f>Tabla2[[#This Row],[METHOD OF LEAK]]</f>
        <v>lost / stolen device or media</v>
      </c>
      <c r="V105">
        <f>Tabla2[[#This Row],[NO OF RECORDS STOLEN]]</f>
        <v>500000</v>
      </c>
    </row>
    <row r="106" spans="1:22" ht="28" hidden="1" customHeight="1" x14ac:dyDescent="0.15">
      <c r="A106" t="s">
        <v>510</v>
      </c>
      <c r="B106" t="s">
        <v>511</v>
      </c>
      <c r="C106" t="s">
        <v>513</v>
      </c>
      <c r="D106">
        <v>7</v>
      </c>
      <c r="E106">
        <v>2011</v>
      </c>
      <c r="F106">
        <v>1055489</v>
      </c>
      <c r="G106" t="s">
        <v>213</v>
      </c>
      <c r="H106" t="s">
        <v>40</v>
      </c>
      <c r="J106">
        <v>1100000</v>
      </c>
      <c r="K106">
        <v>4000</v>
      </c>
      <c r="P106" t="s">
        <v>514</v>
      </c>
      <c r="Q106" t="s">
        <v>251</v>
      </c>
      <c r="S106" t="s">
        <v>252</v>
      </c>
      <c r="T106" t="str">
        <f>_xlfn.SWITCH(Tabla2[[#This Row],[DATA SENSITIVITY]],1,"Just email address/Online information",20,"SSN/Personal details",300,"Credit card information",4000,"Email password/Health records",50000,"Full bank account details","Ninguna coincidencia")</f>
        <v>Email password/Health records</v>
      </c>
      <c r="U106" t="str">
        <f>Tabla2[[#This Row],[METHOD OF LEAK]]</f>
        <v>lost / stolen device or media</v>
      </c>
      <c r="V106">
        <f>Tabla2[[#This Row],[NO OF RECORDS STOLEN]]</f>
        <v>1100000</v>
      </c>
    </row>
    <row r="107" spans="1:22" ht="28" customHeight="1" x14ac:dyDescent="0.15">
      <c r="A107" t="s">
        <v>473</v>
      </c>
      <c r="B107" t="s">
        <v>475</v>
      </c>
      <c r="C107" t="s">
        <v>476</v>
      </c>
      <c r="D107">
        <v>7</v>
      </c>
      <c r="E107">
        <v>2011</v>
      </c>
      <c r="F107">
        <v>1900000</v>
      </c>
      <c r="G107" t="s">
        <v>213</v>
      </c>
      <c r="H107" t="s">
        <v>40</v>
      </c>
      <c r="J107">
        <v>1900000</v>
      </c>
      <c r="K107">
        <v>300</v>
      </c>
      <c r="P107" t="s">
        <v>64</v>
      </c>
      <c r="Q107" t="s">
        <v>251</v>
      </c>
      <c r="S107" t="s">
        <v>65</v>
      </c>
      <c r="T107" t="str">
        <f>_xlfn.SWITCH(Tabla2[[#This Row],[DATA SENSITIVITY]],1,"Just email address/Online information",20,"SSN/Personal details",300,"Credit card information",4000,"Email password/Health records",50000,"Full bank account details","Ninguna coincidencia")</f>
        <v>Credit card information</v>
      </c>
      <c r="U107" t="str">
        <f>Tabla2[[#This Row],[METHOD OF LEAK]]</f>
        <v>lost / stolen device or media</v>
      </c>
      <c r="V107">
        <f>Tabla2[[#This Row],[NO OF RECORDS STOLEN]]</f>
        <v>1900000</v>
      </c>
    </row>
    <row r="108" spans="1:22" ht="28" hidden="1" customHeight="1" x14ac:dyDescent="0.15">
      <c r="A108" t="s">
        <v>522</v>
      </c>
      <c r="C108" t="s">
        <v>523</v>
      </c>
      <c r="D108">
        <v>7</v>
      </c>
      <c r="E108">
        <v>2011</v>
      </c>
      <c r="F108">
        <f>943434+3300000</f>
        <v>4243434</v>
      </c>
      <c r="G108" t="s">
        <v>213</v>
      </c>
      <c r="H108" t="s">
        <v>40</v>
      </c>
      <c r="J108">
        <v>4200000</v>
      </c>
      <c r="K108">
        <v>20</v>
      </c>
      <c r="P108" t="s">
        <v>530</v>
      </c>
      <c r="Q108" t="s">
        <v>251</v>
      </c>
      <c r="S108" t="s">
        <v>252</v>
      </c>
      <c r="T108" t="str">
        <f>_xlfn.SWITCH(Tabla2[[#This Row],[DATA SENSITIVITY]],1,"Just email address/Online information",20,"SSN/Personal details",300,"Credit card information",4000,"Email password/Health records",50000,"Full bank account details","Ninguna coincidencia")</f>
        <v>SSN/Personal details</v>
      </c>
      <c r="U108" t="str">
        <f>Tabla2[[#This Row],[METHOD OF LEAK]]</f>
        <v>lost / stolen device or media</v>
      </c>
      <c r="V108">
        <f>Tabla2[[#This Row],[NO OF RECORDS STOLEN]]</f>
        <v>4200000</v>
      </c>
    </row>
    <row r="109" spans="1:22" ht="28" hidden="1" customHeight="1" x14ac:dyDescent="0.15">
      <c r="A109" t="s">
        <v>531</v>
      </c>
      <c r="B109" t="s">
        <v>532</v>
      </c>
      <c r="C109" t="s">
        <v>533</v>
      </c>
      <c r="D109">
        <v>7</v>
      </c>
      <c r="E109">
        <v>2011</v>
      </c>
      <c r="F109">
        <v>4901432</v>
      </c>
      <c r="G109" t="s">
        <v>535</v>
      </c>
      <c r="H109" t="s">
        <v>40</v>
      </c>
      <c r="J109">
        <v>4900000</v>
      </c>
      <c r="K109">
        <v>4000</v>
      </c>
      <c r="P109" t="s">
        <v>536</v>
      </c>
      <c r="S109" t="s">
        <v>65</v>
      </c>
      <c r="T109" t="str">
        <f>_xlfn.SWITCH(Tabla2[[#This Row],[DATA SENSITIVITY]],1,"Just email address/Online information",20,"SSN/Personal details",300,"Credit card information",4000,"Email password/Health records",50000,"Full bank account details","Ninguna coincidencia")</f>
        <v>Email password/Health records</v>
      </c>
      <c r="U109" t="str">
        <f>Tabla2[[#This Row],[METHOD OF LEAK]]</f>
        <v>lost / stolen device or media</v>
      </c>
      <c r="V109">
        <f>Tabla2[[#This Row],[NO OF RECORDS STOLEN]]</f>
        <v>4900000</v>
      </c>
    </row>
    <row r="110" spans="1:22" ht="28" hidden="1" customHeight="1" x14ac:dyDescent="0.15">
      <c r="A110" t="s">
        <v>541</v>
      </c>
      <c r="B110" t="s">
        <v>542</v>
      </c>
      <c r="C110" t="s">
        <v>543</v>
      </c>
      <c r="D110">
        <v>7</v>
      </c>
      <c r="E110">
        <v>2011</v>
      </c>
      <c r="F110">
        <v>8300000</v>
      </c>
      <c r="G110" t="s">
        <v>213</v>
      </c>
      <c r="H110" t="s">
        <v>40</v>
      </c>
      <c r="I110" t="s">
        <v>34</v>
      </c>
      <c r="J110">
        <v>8300000</v>
      </c>
      <c r="K110">
        <v>4000</v>
      </c>
      <c r="P110" t="s">
        <v>544</v>
      </c>
      <c r="S110" t="s">
        <v>545</v>
      </c>
      <c r="T110" t="str">
        <f>_xlfn.SWITCH(Tabla2[[#This Row],[DATA SENSITIVITY]],1,"Just email address/Online information",20,"SSN/Personal details",300,"Credit card information",4000,"Email password/Health records",50000,"Full bank account details","Ninguna coincidencia")</f>
        <v>Email password/Health records</v>
      </c>
      <c r="U110" t="str">
        <f>Tabla2[[#This Row],[METHOD OF LEAK]]</f>
        <v>lost / stolen device or media</v>
      </c>
      <c r="V110">
        <f>Tabla2[[#This Row],[NO OF RECORDS STOLEN]]</f>
        <v>8300000</v>
      </c>
    </row>
    <row r="111" spans="1:22" ht="28" hidden="1" customHeight="1" x14ac:dyDescent="0.15">
      <c r="A111" t="s">
        <v>240</v>
      </c>
      <c r="C111" t="s">
        <v>241</v>
      </c>
      <c r="D111">
        <v>7</v>
      </c>
      <c r="E111">
        <v>2011</v>
      </c>
      <c r="F111">
        <v>175350</v>
      </c>
      <c r="G111" t="s">
        <v>213</v>
      </c>
      <c r="H111" t="s">
        <v>49</v>
      </c>
      <c r="J111">
        <v>180000</v>
      </c>
      <c r="K111">
        <v>20</v>
      </c>
      <c r="P111" t="s">
        <v>250</v>
      </c>
      <c r="Q111" t="s">
        <v>251</v>
      </c>
      <c r="S111" t="s">
        <v>252</v>
      </c>
      <c r="T111" t="str">
        <f>_xlfn.SWITCH(Tabla2[[#This Row],[DATA SENSITIVITY]],1,"Just email address/Online information",20,"SSN/Personal details",300,"Credit card information",4000,"Email password/Health records",50000,"Full bank account details","Ninguna coincidencia")</f>
        <v>SSN/Personal details</v>
      </c>
      <c r="U111" t="str">
        <f>Tabla2[[#This Row],[METHOD OF LEAK]]</f>
        <v>poor security</v>
      </c>
      <c r="V111">
        <f>Tabla2[[#This Row],[NO OF RECORDS STOLEN]]</f>
        <v>180000</v>
      </c>
    </row>
    <row r="112" spans="1:22" ht="28" hidden="1" customHeight="1" x14ac:dyDescent="0.15">
      <c r="A112" t="s">
        <v>546</v>
      </c>
      <c r="C112" t="s">
        <v>547</v>
      </c>
      <c r="D112">
        <v>8</v>
      </c>
      <c r="E112">
        <v>2012</v>
      </c>
      <c r="F112">
        <v>6500000</v>
      </c>
      <c r="G112" t="s">
        <v>103</v>
      </c>
      <c r="H112" t="s">
        <v>53</v>
      </c>
      <c r="J112">
        <v>6500000</v>
      </c>
      <c r="K112">
        <v>20</v>
      </c>
      <c r="P112" t="s">
        <v>548</v>
      </c>
      <c r="S112" t="s">
        <v>549</v>
      </c>
      <c r="T112" t="str">
        <f>_xlfn.SWITCH(Tabla2[[#This Row],[DATA SENSITIVITY]],1,"Just email address/Online information",20,"SSN/Personal details",300,"Credit card information",4000,"Email password/Health records",50000,"Full bank account details","Ninguna coincidencia")</f>
        <v>SSN/Personal details</v>
      </c>
      <c r="U112" t="str">
        <f>Tabla2[[#This Row],[METHOD OF LEAK]]</f>
        <v>accidentally published</v>
      </c>
      <c r="V112">
        <f>Tabla2[[#This Row],[NO OF RECORDS STOLEN]]</f>
        <v>6500000</v>
      </c>
    </row>
    <row r="113" spans="1:22" ht="28" hidden="1" customHeight="1" x14ac:dyDescent="0.15">
      <c r="A113" t="s">
        <v>550</v>
      </c>
      <c r="C113" t="s">
        <v>283</v>
      </c>
      <c r="D113">
        <v>8</v>
      </c>
      <c r="E113">
        <v>2012</v>
      </c>
      <c r="F113">
        <v>12367232</v>
      </c>
      <c r="G113" t="s">
        <v>68</v>
      </c>
      <c r="H113" t="s">
        <v>53</v>
      </c>
      <c r="I113" t="s">
        <v>34</v>
      </c>
      <c r="J113">
        <v>12400000</v>
      </c>
      <c r="K113">
        <v>20</v>
      </c>
      <c r="P113" t="s">
        <v>287</v>
      </c>
      <c r="Q113" t="s">
        <v>288</v>
      </c>
      <c r="S113" t="s">
        <v>70</v>
      </c>
      <c r="T113" t="str">
        <f>_xlfn.SWITCH(Tabla2[[#This Row],[DATA SENSITIVITY]],1,"Just email address/Online information",20,"SSN/Personal details",300,"Credit card information",4000,"Email password/Health records",50000,"Full bank account details","Ninguna coincidencia")</f>
        <v>SSN/Personal details</v>
      </c>
      <c r="U113" t="str">
        <f>Tabla2[[#This Row],[METHOD OF LEAK]]</f>
        <v>accidentally published</v>
      </c>
      <c r="V113">
        <f>Tabla2[[#This Row],[NO OF RECORDS STOLEN]]</f>
        <v>12400000</v>
      </c>
    </row>
    <row r="114" spans="1:22" ht="28" hidden="1" customHeight="1" x14ac:dyDescent="0.15">
      <c r="A114" t="s">
        <v>558</v>
      </c>
      <c r="B114" t="s">
        <v>559</v>
      </c>
      <c r="D114">
        <v>8</v>
      </c>
      <c r="E114">
        <v>2012</v>
      </c>
      <c r="F114">
        <v>30000</v>
      </c>
      <c r="G114" t="s">
        <v>24</v>
      </c>
      <c r="H114" t="s">
        <v>33</v>
      </c>
      <c r="J114">
        <v>30000</v>
      </c>
      <c r="K114">
        <v>1</v>
      </c>
      <c r="P114" t="s">
        <v>560</v>
      </c>
      <c r="S114" t="s">
        <v>372</v>
      </c>
      <c r="T114" t="str">
        <f>_xlfn.SWITCH(Tabla2[[#This Row],[DATA SENSITIVITY]],1,"Just email address/Online information",20,"SSN/Personal details",300,"Credit card information",4000,"Email password/Health records",50000,"Full bank account details","Ninguna coincidencia")</f>
        <v>Just email address/Online information</v>
      </c>
      <c r="U114" t="str">
        <f>Tabla2[[#This Row],[METHOD OF LEAK]]</f>
        <v>hacked</v>
      </c>
      <c r="V114">
        <f>Tabla2[[#This Row],[NO OF RECORDS STOLEN]]</f>
        <v>30000</v>
      </c>
    </row>
    <row r="115" spans="1:22" ht="28" hidden="1" customHeight="1" x14ac:dyDescent="0.15">
      <c r="A115" t="s">
        <v>534</v>
      </c>
      <c r="B115" t="s">
        <v>537</v>
      </c>
      <c r="C115" t="s">
        <v>561</v>
      </c>
      <c r="D115">
        <v>8</v>
      </c>
      <c r="E115">
        <v>2012</v>
      </c>
      <c r="F115">
        <v>163792</v>
      </c>
      <c r="G115" t="s">
        <v>539</v>
      </c>
      <c r="H115" t="s">
        <v>33</v>
      </c>
      <c r="J115">
        <v>180000</v>
      </c>
      <c r="K115">
        <v>1</v>
      </c>
      <c r="P115" t="s">
        <v>540</v>
      </c>
      <c r="S115" t="s">
        <v>123</v>
      </c>
      <c r="T115" t="str">
        <f>_xlfn.SWITCH(Tabla2[[#This Row],[DATA SENSITIVITY]],1,"Just email address/Online information",20,"SSN/Personal details",300,"Credit card information",4000,"Email password/Health records",50000,"Full bank account details","Ninguna coincidencia")</f>
        <v>Just email address/Online information</v>
      </c>
      <c r="U115" t="str">
        <f>Tabla2[[#This Row],[METHOD OF LEAK]]</f>
        <v>hacked</v>
      </c>
      <c r="V115">
        <f>Tabla2[[#This Row],[NO OF RECORDS STOLEN]]</f>
        <v>180000</v>
      </c>
    </row>
    <row r="116" spans="1:22" ht="28" hidden="1" customHeight="1" x14ac:dyDescent="0.15">
      <c r="A116" t="s">
        <v>427</v>
      </c>
      <c r="B116" t="s">
        <v>429</v>
      </c>
      <c r="C116" t="s">
        <v>430</v>
      </c>
      <c r="D116">
        <v>8</v>
      </c>
      <c r="E116">
        <v>2012</v>
      </c>
      <c r="F116">
        <v>420000</v>
      </c>
      <c r="G116" t="s">
        <v>24</v>
      </c>
      <c r="H116" t="s">
        <v>33</v>
      </c>
      <c r="I116" t="s">
        <v>34</v>
      </c>
      <c r="J116">
        <v>400000</v>
      </c>
      <c r="K116">
        <v>1</v>
      </c>
      <c r="P116" t="s">
        <v>434</v>
      </c>
      <c r="S116" t="s">
        <v>563</v>
      </c>
      <c r="T116" t="str">
        <f>_xlfn.SWITCH(Tabla2[[#This Row],[DATA SENSITIVITY]],1,"Just email address/Online information",20,"SSN/Personal details",300,"Credit card information",4000,"Email password/Health records",50000,"Full bank account details","Ninguna coincidencia")</f>
        <v>Just email address/Online information</v>
      </c>
      <c r="U116" t="str">
        <f>Tabla2[[#This Row],[METHOD OF LEAK]]</f>
        <v>hacked</v>
      </c>
      <c r="V116">
        <f>Tabla2[[#This Row],[NO OF RECORDS STOLEN]]</f>
        <v>400000</v>
      </c>
    </row>
    <row r="117" spans="1:22" ht="28" hidden="1" customHeight="1" x14ac:dyDescent="0.15">
      <c r="A117" t="s">
        <v>564</v>
      </c>
      <c r="C117" t="s">
        <v>565</v>
      </c>
      <c r="D117">
        <v>8</v>
      </c>
      <c r="E117">
        <v>2012</v>
      </c>
      <c r="F117">
        <v>450000</v>
      </c>
      <c r="G117" t="s">
        <v>566</v>
      </c>
      <c r="H117" t="s">
        <v>33</v>
      </c>
      <c r="J117">
        <v>500000</v>
      </c>
      <c r="K117">
        <v>1</v>
      </c>
      <c r="P117" t="s">
        <v>567</v>
      </c>
      <c r="Q117" t="s">
        <v>568</v>
      </c>
      <c r="S117" t="s">
        <v>569</v>
      </c>
      <c r="T117" t="str">
        <f>_xlfn.SWITCH(Tabla2[[#This Row],[DATA SENSITIVITY]],1,"Just email address/Online information",20,"SSN/Personal details",300,"Credit card information",4000,"Email password/Health records",50000,"Full bank account details","Ninguna coincidencia")</f>
        <v>Just email address/Online information</v>
      </c>
      <c r="U117" t="str">
        <f>Tabla2[[#This Row],[METHOD OF LEAK]]</f>
        <v>hacked</v>
      </c>
      <c r="V117">
        <f>Tabla2[[#This Row],[NO OF RECORDS STOLEN]]</f>
        <v>500000</v>
      </c>
    </row>
    <row r="118" spans="1:22" ht="28" customHeight="1" x14ac:dyDescent="0.15">
      <c r="A118" t="s">
        <v>524</v>
      </c>
      <c r="B118" t="s">
        <v>525</v>
      </c>
      <c r="C118" t="s">
        <v>526</v>
      </c>
      <c r="D118">
        <v>8</v>
      </c>
      <c r="E118">
        <v>2012</v>
      </c>
      <c r="F118">
        <v>780000</v>
      </c>
      <c r="G118" t="s">
        <v>229</v>
      </c>
      <c r="H118" t="s">
        <v>33</v>
      </c>
      <c r="I118" t="s">
        <v>34</v>
      </c>
      <c r="J118">
        <v>800000</v>
      </c>
      <c r="K118">
        <v>20</v>
      </c>
      <c r="P118" t="s">
        <v>64</v>
      </c>
      <c r="S118" t="s">
        <v>65</v>
      </c>
      <c r="T118" t="str">
        <f>_xlfn.SWITCH(Tabla2[[#This Row],[DATA SENSITIVITY]],1,"Just email address/Online information",20,"SSN/Personal details",300,"Credit card information",4000,"Email password/Health records",50000,"Full bank account details","Ninguna coincidencia")</f>
        <v>SSN/Personal details</v>
      </c>
      <c r="U118" t="str">
        <f>Tabla2[[#This Row],[METHOD OF LEAK]]</f>
        <v>hacked</v>
      </c>
      <c r="V118">
        <f>Tabla2[[#This Row],[NO OF RECORDS STOLEN]]</f>
        <v>800000</v>
      </c>
    </row>
    <row r="119" spans="1:22" ht="28" hidden="1" customHeight="1" x14ac:dyDescent="0.15">
      <c r="A119" t="s">
        <v>444</v>
      </c>
      <c r="B119" t="s">
        <v>445</v>
      </c>
      <c r="C119" t="s">
        <v>446</v>
      </c>
      <c r="D119">
        <v>8</v>
      </c>
      <c r="E119">
        <v>2012</v>
      </c>
      <c r="F119">
        <v>7000000</v>
      </c>
      <c r="G119" t="s">
        <v>32</v>
      </c>
      <c r="H119" t="s">
        <v>33</v>
      </c>
      <c r="J119">
        <v>1500000</v>
      </c>
      <c r="K119">
        <v>300</v>
      </c>
      <c r="P119" t="s">
        <v>451</v>
      </c>
      <c r="S119" t="s">
        <v>65</v>
      </c>
      <c r="T119" t="str">
        <f>_xlfn.SWITCH(Tabla2[[#This Row],[DATA SENSITIVITY]],1,"Just email address/Online information",20,"SSN/Personal details",300,"Credit card information",4000,"Email password/Health records",50000,"Full bank account details","Ninguna coincidencia")</f>
        <v>Credit card information</v>
      </c>
      <c r="U119" t="str">
        <f>Tabla2[[#This Row],[METHOD OF LEAK]]</f>
        <v>hacked</v>
      </c>
      <c r="V119">
        <f>Tabla2[[#This Row],[NO OF RECORDS STOLEN]]</f>
        <v>1500000</v>
      </c>
    </row>
    <row r="120" spans="1:22" ht="28" hidden="1" customHeight="1" x14ac:dyDescent="0.15">
      <c r="A120" t="s">
        <v>573</v>
      </c>
      <c r="B120" t="s">
        <v>577</v>
      </c>
      <c r="C120" t="s">
        <v>578</v>
      </c>
      <c r="D120">
        <v>8</v>
      </c>
      <c r="E120">
        <v>2012</v>
      </c>
      <c r="F120">
        <v>3000000</v>
      </c>
      <c r="G120" t="s">
        <v>32</v>
      </c>
      <c r="H120" t="s">
        <v>33</v>
      </c>
      <c r="I120" t="s">
        <v>34</v>
      </c>
      <c r="J120">
        <v>3000000</v>
      </c>
      <c r="K120">
        <v>50000</v>
      </c>
      <c r="P120" t="s">
        <v>579</v>
      </c>
      <c r="S120" t="s">
        <v>100</v>
      </c>
      <c r="T120" t="str">
        <f>_xlfn.SWITCH(Tabla2[[#This Row],[DATA SENSITIVITY]],1,"Just email address/Online information",20,"SSN/Personal details",300,"Credit card information",4000,"Email password/Health records",50000,"Full bank account details","Ninguna coincidencia")</f>
        <v>Full bank account details</v>
      </c>
      <c r="U120" t="str">
        <f>Tabla2[[#This Row],[METHOD OF LEAK]]</f>
        <v>hacked</v>
      </c>
      <c r="V120">
        <f>Tabla2[[#This Row],[NO OF RECORDS STOLEN]]</f>
        <v>3000000</v>
      </c>
    </row>
    <row r="121" spans="1:22" ht="28" hidden="1" customHeight="1" x14ac:dyDescent="0.15">
      <c r="A121" t="s">
        <v>506</v>
      </c>
      <c r="C121" t="s">
        <v>580</v>
      </c>
      <c r="D121">
        <v>8</v>
      </c>
      <c r="E121">
        <v>2012</v>
      </c>
      <c r="F121">
        <v>8000000</v>
      </c>
      <c r="G121" t="s">
        <v>24</v>
      </c>
      <c r="H121" t="s">
        <v>33</v>
      </c>
      <c r="J121">
        <v>8000000</v>
      </c>
      <c r="K121">
        <v>1</v>
      </c>
      <c r="P121" t="s">
        <v>509</v>
      </c>
      <c r="Q121" t="s">
        <v>512</v>
      </c>
      <c r="S121" t="s">
        <v>581</v>
      </c>
      <c r="T121" t="str">
        <f>_xlfn.SWITCH(Tabla2[[#This Row],[DATA SENSITIVITY]],1,"Just email address/Online information",20,"SSN/Personal details",300,"Credit card information",4000,"Email password/Health records",50000,"Full bank account details","Ninguna coincidencia")</f>
        <v>Just email address/Online information</v>
      </c>
      <c r="U121" t="str">
        <f>Tabla2[[#This Row],[METHOD OF LEAK]]</f>
        <v>hacked</v>
      </c>
      <c r="V121">
        <f>Tabla2[[#This Row],[NO OF RECORDS STOLEN]]</f>
        <v>8000000</v>
      </c>
    </row>
    <row r="122" spans="1:22" ht="28" hidden="1" customHeight="1" x14ac:dyDescent="0.15">
      <c r="A122" t="s">
        <v>582</v>
      </c>
      <c r="C122" t="s">
        <v>583</v>
      </c>
      <c r="D122">
        <v>8</v>
      </c>
      <c r="E122">
        <v>2012</v>
      </c>
      <c r="F122">
        <v>8000000</v>
      </c>
      <c r="G122" t="s">
        <v>24</v>
      </c>
      <c r="H122" t="s">
        <v>33</v>
      </c>
      <c r="J122">
        <v>8000000</v>
      </c>
      <c r="K122">
        <v>1</v>
      </c>
      <c r="P122" t="s">
        <v>584</v>
      </c>
      <c r="S122" t="s">
        <v>311</v>
      </c>
      <c r="T122" t="str">
        <f>_xlfn.SWITCH(Tabla2[[#This Row],[DATA SENSITIVITY]],1,"Just email address/Online information",20,"SSN/Personal details",300,"Credit card information",4000,"Email password/Health records",50000,"Full bank account details","Ninguna coincidencia")</f>
        <v>Just email address/Online information</v>
      </c>
      <c r="U122" t="str">
        <f>Tabla2[[#This Row],[METHOD OF LEAK]]</f>
        <v>hacked</v>
      </c>
      <c r="V122">
        <f>Tabla2[[#This Row],[NO OF RECORDS STOLEN]]</f>
        <v>8000000</v>
      </c>
    </row>
    <row r="123" spans="1:22" ht="28" hidden="1" customHeight="1" x14ac:dyDescent="0.15">
      <c r="A123" t="s">
        <v>498</v>
      </c>
      <c r="B123" t="s">
        <v>499</v>
      </c>
      <c r="C123" t="s">
        <v>500</v>
      </c>
      <c r="D123">
        <v>8</v>
      </c>
      <c r="E123">
        <v>2012</v>
      </c>
      <c r="F123">
        <v>8700000</v>
      </c>
      <c r="G123" t="s">
        <v>59</v>
      </c>
      <c r="H123" t="s">
        <v>33</v>
      </c>
      <c r="J123">
        <v>8700000</v>
      </c>
      <c r="K123">
        <v>20</v>
      </c>
      <c r="P123" t="s">
        <v>503</v>
      </c>
      <c r="Q123" t="s">
        <v>505</v>
      </c>
      <c r="S123" t="s">
        <v>585</v>
      </c>
      <c r="T123" t="str">
        <f>_xlfn.SWITCH(Tabla2[[#This Row],[DATA SENSITIVITY]],1,"Just email address/Online information",20,"SSN/Personal details",300,"Credit card information",4000,"Email password/Health records",50000,"Full bank account details","Ninguna coincidencia")</f>
        <v>SSN/Personal details</v>
      </c>
      <c r="U123" t="str">
        <f>Tabla2[[#This Row],[METHOD OF LEAK]]</f>
        <v>hacked</v>
      </c>
      <c r="V123">
        <f>Tabla2[[#This Row],[NO OF RECORDS STOLEN]]</f>
        <v>8700000</v>
      </c>
    </row>
    <row r="124" spans="1:22" ht="28" hidden="1" customHeight="1" x14ac:dyDescent="0.15">
      <c r="A124" t="s">
        <v>586</v>
      </c>
      <c r="C124" t="s">
        <v>587</v>
      </c>
      <c r="D124">
        <v>8</v>
      </c>
      <c r="E124">
        <v>2012</v>
      </c>
      <c r="F124">
        <v>9000000</v>
      </c>
      <c r="G124" t="s">
        <v>103</v>
      </c>
      <c r="H124" t="s">
        <v>33</v>
      </c>
      <c r="J124">
        <v>9000000</v>
      </c>
      <c r="K124">
        <v>20</v>
      </c>
      <c r="P124" t="s">
        <v>588</v>
      </c>
      <c r="S124" t="s">
        <v>94</v>
      </c>
      <c r="T124" t="str">
        <f>_xlfn.SWITCH(Tabla2[[#This Row],[DATA SENSITIVITY]],1,"Just email address/Online information",20,"SSN/Personal details",300,"Credit card information",4000,"Email password/Health records",50000,"Full bank account details","Ninguna coincidencia")</f>
        <v>SSN/Personal details</v>
      </c>
      <c r="U124" t="str">
        <f>Tabla2[[#This Row],[METHOD OF LEAK]]</f>
        <v>hacked</v>
      </c>
      <c r="V124">
        <f>Tabla2[[#This Row],[NO OF RECORDS STOLEN]]</f>
        <v>9000000</v>
      </c>
    </row>
    <row r="125" spans="1:22" ht="28" hidden="1" customHeight="1" x14ac:dyDescent="0.15">
      <c r="A125" t="s">
        <v>331</v>
      </c>
      <c r="B125" t="s">
        <v>332</v>
      </c>
      <c r="C125" t="s">
        <v>333</v>
      </c>
      <c r="D125">
        <v>8</v>
      </c>
      <c r="E125">
        <v>2012</v>
      </c>
      <c r="F125">
        <v>14000000</v>
      </c>
      <c r="G125" t="s">
        <v>329</v>
      </c>
      <c r="H125" t="s">
        <v>33</v>
      </c>
      <c r="J125">
        <v>14000000</v>
      </c>
      <c r="K125">
        <v>20</v>
      </c>
      <c r="P125" t="s">
        <v>336</v>
      </c>
      <c r="S125" t="s">
        <v>331</v>
      </c>
      <c r="T125" t="str">
        <f>_xlfn.SWITCH(Tabla2[[#This Row],[DATA SENSITIVITY]],1,"Just email address/Online information",20,"SSN/Personal details",300,"Credit card information",4000,"Email password/Health records",50000,"Full bank account details","Ninguna coincidencia")</f>
        <v>SSN/Personal details</v>
      </c>
      <c r="U125" t="str">
        <f>Tabla2[[#This Row],[METHOD OF LEAK]]</f>
        <v>hacked</v>
      </c>
      <c r="V125">
        <f>Tabla2[[#This Row],[NO OF RECORDS STOLEN]]</f>
        <v>14000000</v>
      </c>
    </row>
    <row r="126" spans="1:22" ht="28" hidden="1" customHeight="1" x14ac:dyDescent="0.15">
      <c r="A126" t="s">
        <v>594</v>
      </c>
      <c r="D126">
        <v>8</v>
      </c>
      <c r="E126">
        <v>2012</v>
      </c>
      <c r="F126">
        <v>24000000</v>
      </c>
      <c r="G126" t="s">
        <v>24</v>
      </c>
      <c r="H126" t="s">
        <v>33</v>
      </c>
      <c r="J126">
        <v>24000000</v>
      </c>
      <c r="K126">
        <v>20</v>
      </c>
      <c r="P126" t="s">
        <v>596</v>
      </c>
      <c r="S126" t="s">
        <v>311</v>
      </c>
      <c r="T126" t="str">
        <f>_xlfn.SWITCH(Tabla2[[#This Row],[DATA SENSITIVITY]],1,"Just email address/Online information",20,"SSN/Personal details",300,"Credit card information",4000,"Email password/Health records",50000,"Full bank account details","Ninguna coincidencia")</f>
        <v>SSN/Personal details</v>
      </c>
      <c r="U126" t="str">
        <f>Tabla2[[#This Row],[METHOD OF LEAK]]</f>
        <v>hacked</v>
      </c>
      <c r="V126">
        <f>Tabla2[[#This Row],[NO OF RECORDS STOLEN]]</f>
        <v>24000000</v>
      </c>
    </row>
    <row r="127" spans="1:22" ht="28" hidden="1" customHeight="1" x14ac:dyDescent="0.15">
      <c r="A127" t="s">
        <v>600</v>
      </c>
      <c r="B127" t="s">
        <v>601</v>
      </c>
      <c r="C127" t="s">
        <v>602</v>
      </c>
      <c r="D127">
        <v>8</v>
      </c>
      <c r="E127">
        <v>2012</v>
      </c>
      <c r="F127">
        <v>43500000</v>
      </c>
      <c r="G127" t="s">
        <v>24</v>
      </c>
      <c r="H127" t="s">
        <v>33</v>
      </c>
      <c r="J127">
        <v>43500000</v>
      </c>
      <c r="K127">
        <v>1</v>
      </c>
      <c r="P127" t="s">
        <v>603</v>
      </c>
      <c r="S127" t="s">
        <v>100</v>
      </c>
      <c r="T127" t="str">
        <f>_xlfn.SWITCH(Tabla2[[#This Row],[DATA SENSITIVITY]],1,"Just email address/Online information",20,"SSN/Personal details",300,"Credit card information",4000,"Email password/Health records",50000,"Full bank account details","Ninguna coincidencia")</f>
        <v>Just email address/Online information</v>
      </c>
      <c r="U127" t="str">
        <f>Tabla2[[#This Row],[METHOD OF LEAK]]</f>
        <v>hacked</v>
      </c>
      <c r="V127">
        <f>Tabla2[[#This Row],[NO OF RECORDS STOLEN]]</f>
        <v>43500000</v>
      </c>
    </row>
    <row r="128" spans="1:22" ht="28" hidden="1" customHeight="1" x14ac:dyDescent="0.15">
      <c r="A128" t="s">
        <v>558</v>
      </c>
      <c r="C128" t="s">
        <v>604</v>
      </c>
      <c r="D128">
        <v>8</v>
      </c>
      <c r="E128">
        <v>2012</v>
      </c>
      <c r="F128">
        <v>68700000</v>
      </c>
      <c r="G128" t="s">
        <v>24</v>
      </c>
      <c r="H128" t="s">
        <v>33</v>
      </c>
      <c r="J128">
        <v>68700000</v>
      </c>
      <c r="K128">
        <v>1</v>
      </c>
      <c r="P128" t="s">
        <v>607</v>
      </c>
      <c r="S128" t="s">
        <v>608</v>
      </c>
      <c r="T128" t="str">
        <f>_xlfn.SWITCH(Tabla2[[#This Row],[DATA SENSITIVITY]],1,"Just email address/Online information",20,"SSN/Personal details",300,"Credit card information",4000,"Email password/Health records",50000,"Full bank account details","Ninguna coincidencia")</f>
        <v>Just email address/Online information</v>
      </c>
      <c r="U128" t="str">
        <f>Tabla2[[#This Row],[METHOD OF LEAK]]</f>
        <v>hacked</v>
      </c>
      <c r="V128">
        <f>Tabla2[[#This Row],[NO OF RECORDS STOLEN]]</f>
        <v>68700000</v>
      </c>
    </row>
    <row r="129" spans="1:22" ht="28" hidden="1" customHeight="1" x14ac:dyDescent="0.15">
      <c r="A129" t="s">
        <v>609</v>
      </c>
      <c r="B129" t="s">
        <v>610</v>
      </c>
      <c r="C129" t="s">
        <v>611</v>
      </c>
      <c r="D129">
        <v>8</v>
      </c>
      <c r="E129">
        <v>2012</v>
      </c>
      <c r="F129">
        <v>160000000</v>
      </c>
      <c r="G129" t="s">
        <v>32</v>
      </c>
      <c r="H129" t="s">
        <v>33</v>
      </c>
      <c r="I129" t="s">
        <v>34</v>
      </c>
      <c r="J129">
        <v>160000000</v>
      </c>
      <c r="K129">
        <v>50000</v>
      </c>
      <c r="P129" t="s">
        <v>612</v>
      </c>
      <c r="S129" t="s">
        <v>613</v>
      </c>
      <c r="T129" t="str">
        <f>_xlfn.SWITCH(Tabla2[[#This Row],[DATA SENSITIVITY]],1,"Just email address/Online information",20,"SSN/Personal details",300,"Credit card information",4000,"Email password/Health records",50000,"Full bank account details","Ninguna coincidencia")</f>
        <v>Full bank account details</v>
      </c>
      <c r="U129" t="str">
        <f>Tabla2[[#This Row],[METHOD OF LEAK]]</f>
        <v>hacked</v>
      </c>
      <c r="V129">
        <f>Tabla2[[#This Row],[NO OF RECORDS STOLEN]]</f>
        <v>160000000</v>
      </c>
    </row>
    <row r="130" spans="1:22" ht="28" hidden="1" customHeight="1" x14ac:dyDescent="0.15">
      <c r="A130" t="s">
        <v>614</v>
      </c>
      <c r="C130" t="s">
        <v>615</v>
      </c>
      <c r="D130">
        <v>8</v>
      </c>
      <c r="E130">
        <v>2012</v>
      </c>
      <c r="F130">
        <v>117000000</v>
      </c>
      <c r="G130" t="s">
        <v>24</v>
      </c>
      <c r="H130" t="s">
        <v>33</v>
      </c>
      <c r="J130" t="s">
        <v>616</v>
      </c>
      <c r="K130">
        <v>1</v>
      </c>
      <c r="P130" t="s">
        <v>617</v>
      </c>
      <c r="S130" t="s">
        <v>28</v>
      </c>
      <c r="T130" t="str">
        <f>_xlfn.SWITCH(Tabla2[[#This Row],[DATA SENSITIVITY]],1,"Just email address/Online information",20,"SSN/Personal details",300,"Credit card information",4000,"Email password/Health records",50000,"Full bank account details","Ninguna coincidencia")</f>
        <v>Just email address/Online information</v>
      </c>
      <c r="U130" t="str">
        <f>Tabla2[[#This Row],[METHOD OF LEAK]]</f>
        <v>hacked</v>
      </c>
      <c r="V130" t="str">
        <f>Tabla2[[#This Row],[NO OF RECORDS STOLEN]]</f>
        <v>117000000</v>
      </c>
    </row>
    <row r="131" spans="1:22" ht="28" customHeight="1" x14ac:dyDescent="0.15">
      <c r="A131" t="s">
        <v>618</v>
      </c>
      <c r="C131" t="s">
        <v>619</v>
      </c>
      <c r="D131">
        <v>8</v>
      </c>
      <c r="E131">
        <v>2012</v>
      </c>
      <c r="F131">
        <v>3600000</v>
      </c>
      <c r="G131" t="s">
        <v>103</v>
      </c>
      <c r="H131" t="s">
        <v>33</v>
      </c>
      <c r="J131" t="s">
        <v>620</v>
      </c>
      <c r="K131">
        <v>3</v>
      </c>
      <c r="P131" t="s">
        <v>621</v>
      </c>
      <c r="S131" t="s">
        <v>372</v>
      </c>
      <c r="T131" t="str">
        <f>_xlfn.SWITCH(Tabla2[[#This Row],[DATA SENSITIVITY]],1,"Just email address/Online information",20,"SSN/Personal details",300,"Credit card information",4000,"Email password/Health records",50000,"Full bank account details","Ninguna coincidencia")</f>
        <v>Ninguna coincidencia</v>
      </c>
      <c r="U131" t="str">
        <f>Tabla2[[#This Row],[METHOD OF LEAK]]</f>
        <v>hacked</v>
      </c>
      <c r="V131" t="str">
        <f>Tabla2[[#This Row],[NO OF RECORDS STOLEN]]</f>
        <v>3600000</v>
      </c>
    </row>
    <row r="132" spans="1:22" ht="28" hidden="1" customHeight="1" x14ac:dyDescent="0.15">
      <c r="A132" t="s">
        <v>595</v>
      </c>
      <c r="B132" t="s">
        <v>597</v>
      </c>
      <c r="C132" t="s">
        <v>598</v>
      </c>
      <c r="D132">
        <v>8</v>
      </c>
      <c r="E132">
        <v>2012</v>
      </c>
      <c r="F132">
        <v>6400000</v>
      </c>
      <c r="G132" t="s">
        <v>213</v>
      </c>
      <c r="H132" t="s">
        <v>25</v>
      </c>
      <c r="J132">
        <v>200000</v>
      </c>
      <c r="K132">
        <v>4000</v>
      </c>
      <c r="P132" t="s">
        <v>599</v>
      </c>
      <c r="Q132" t="s">
        <v>251</v>
      </c>
      <c r="S132" t="s">
        <v>252</v>
      </c>
      <c r="T132" t="str">
        <f>_xlfn.SWITCH(Tabla2[[#This Row],[DATA SENSITIVITY]],1,"Just email address/Online information",20,"SSN/Personal details",300,"Credit card information",4000,"Email password/Health records",50000,"Full bank account details","Ninguna coincidencia")</f>
        <v>Email password/Health records</v>
      </c>
      <c r="U132" t="str">
        <f>Tabla2[[#This Row],[METHOD OF LEAK]]</f>
        <v>inside job</v>
      </c>
      <c r="V132">
        <f>Tabla2[[#This Row],[NO OF RECORDS STOLEN]]</f>
        <v>200000</v>
      </c>
    </row>
    <row r="133" spans="1:22" ht="28" hidden="1" customHeight="1" x14ac:dyDescent="0.15">
      <c r="A133" t="s">
        <v>552</v>
      </c>
      <c r="C133" t="s">
        <v>623</v>
      </c>
      <c r="D133">
        <v>8</v>
      </c>
      <c r="E133">
        <v>2012</v>
      </c>
      <c r="F133">
        <v>1800000</v>
      </c>
      <c r="G133" t="s">
        <v>162</v>
      </c>
      <c r="H133" t="s">
        <v>25</v>
      </c>
      <c r="J133">
        <v>1800000</v>
      </c>
      <c r="K133">
        <v>20</v>
      </c>
      <c r="P133" t="s">
        <v>64</v>
      </c>
      <c r="S133" t="s">
        <v>65</v>
      </c>
      <c r="T133" t="str">
        <f>_xlfn.SWITCH(Tabla2[[#This Row],[DATA SENSITIVITY]],1,"Just email address/Online information",20,"SSN/Personal details",300,"Credit card information",4000,"Email password/Health records",50000,"Full bank account details","Ninguna coincidencia")</f>
        <v>SSN/Personal details</v>
      </c>
      <c r="U133" t="str">
        <f>Tabla2[[#This Row],[METHOD OF LEAK]]</f>
        <v>inside job</v>
      </c>
      <c r="V133">
        <f>Tabla2[[#This Row],[NO OF RECORDS STOLEN]]</f>
        <v>1800000</v>
      </c>
    </row>
    <row r="134" spans="1:22" ht="28" hidden="1" customHeight="1" x14ac:dyDescent="0.15">
      <c r="A134" t="s">
        <v>624</v>
      </c>
      <c r="B134" t="s">
        <v>625</v>
      </c>
      <c r="C134" t="s">
        <v>626</v>
      </c>
      <c r="D134">
        <v>8</v>
      </c>
      <c r="E134">
        <v>2012</v>
      </c>
      <c r="F134">
        <v>200000000</v>
      </c>
      <c r="G134" t="s">
        <v>32</v>
      </c>
      <c r="H134" t="s">
        <v>25</v>
      </c>
      <c r="J134">
        <v>200000000</v>
      </c>
      <c r="K134">
        <v>20</v>
      </c>
      <c r="P134" t="s">
        <v>627</v>
      </c>
      <c r="Q134" t="s">
        <v>628</v>
      </c>
      <c r="S134" t="s">
        <v>629</v>
      </c>
      <c r="T134" t="str">
        <f>_xlfn.SWITCH(Tabla2[[#This Row],[DATA SENSITIVITY]],1,"Just email address/Online information",20,"SSN/Personal details",300,"Credit card information",4000,"Email password/Health records",50000,"Full bank account details","Ninguna coincidencia")</f>
        <v>SSN/Personal details</v>
      </c>
      <c r="U134" t="str">
        <f>Tabla2[[#This Row],[METHOD OF LEAK]]</f>
        <v>inside job</v>
      </c>
      <c r="V134">
        <f>Tabla2[[#This Row],[NO OF RECORDS STOLEN]]</f>
        <v>200000000</v>
      </c>
    </row>
    <row r="135" spans="1:22" ht="28" hidden="1" customHeight="1" x14ac:dyDescent="0.15">
      <c r="A135" t="s">
        <v>402</v>
      </c>
      <c r="B135" t="s">
        <v>403</v>
      </c>
      <c r="C135" t="s">
        <v>630</v>
      </c>
      <c r="D135">
        <v>8</v>
      </c>
      <c r="E135">
        <v>2012</v>
      </c>
      <c r="F135">
        <v>315000</v>
      </c>
      <c r="G135" t="s">
        <v>213</v>
      </c>
      <c r="H135" t="s">
        <v>40</v>
      </c>
      <c r="J135">
        <v>300000</v>
      </c>
      <c r="K135">
        <v>4000</v>
      </c>
      <c r="P135" t="s">
        <v>251</v>
      </c>
      <c r="S135" t="s">
        <v>252</v>
      </c>
      <c r="T135" t="str">
        <f>_xlfn.SWITCH(Tabla2[[#This Row],[DATA SENSITIVITY]],1,"Just email address/Online information",20,"SSN/Personal details",300,"Credit card information",4000,"Email password/Health records",50000,"Full bank account details","Ninguna coincidencia")</f>
        <v>Email password/Health records</v>
      </c>
      <c r="U135" t="str">
        <f>Tabla2[[#This Row],[METHOD OF LEAK]]</f>
        <v>lost / stolen device or media</v>
      </c>
      <c r="V135">
        <f>Tabla2[[#This Row],[NO OF RECORDS STOLEN]]</f>
        <v>300000</v>
      </c>
    </row>
    <row r="136" spans="1:22" ht="28" hidden="1" customHeight="1" x14ac:dyDescent="0.15">
      <c r="A136" t="s">
        <v>339</v>
      </c>
      <c r="C136" t="s">
        <v>340</v>
      </c>
      <c r="D136">
        <v>8</v>
      </c>
      <c r="E136">
        <v>2012</v>
      </c>
      <c r="F136">
        <v>800000</v>
      </c>
      <c r="G136" t="s">
        <v>103</v>
      </c>
      <c r="H136" t="s">
        <v>40</v>
      </c>
      <c r="J136">
        <v>800000</v>
      </c>
      <c r="K136">
        <v>20</v>
      </c>
      <c r="P136" t="s">
        <v>64</v>
      </c>
      <c r="Q136" t="s">
        <v>341</v>
      </c>
      <c r="S136" t="s">
        <v>65</v>
      </c>
      <c r="T136" t="str">
        <f>_xlfn.SWITCH(Tabla2[[#This Row],[DATA SENSITIVITY]],1,"Just email address/Online information",20,"SSN/Personal details",300,"Credit card information",4000,"Email password/Health records",50000,"Full bank account details","Ninguna coincidencia")</f>
        <v>SSN/Personal details</v>
      </c>
      <c r="U136" t="str">
        <f>Tabla2[[#This Row],[METHOD OF LEAK]]</f>
        <v>lost / stolen device or media</v>
      </c>
      <c r="V136">
        <f>Tabla2[[#This Row],[NO OF RECORDS STOLEN]]</f>
        <v>800000</v>
      </c>
    </row>
    <row r="137" spans="1:22" ht="28" hidden="1" customHeight="1" x14ac:dyDescent="0.15">
      <c r="A137" t="s">
        <v>632</v>
      </c>
      <c r="C137" t="s">
        <v>636</v>
      </c>
      <c r="D137">
        <v>8</v>
      </c>
      <c r="E137">
        <v>2012</v>
      </c>
      <c r="F137">
        <v>17500000</v>
      </c>
      <c r="G137" t="s">
        <v>24</v>
      </c>
      <c r="H137" t="s">
        <v>33</v>
      </c>
      <c r="J137">
        <v>17500000</v>
      </c>
      <c r="K137">
        <v>4000</v>
      </c>
      <c r="P137" t="s">
        <v>637</v>
      </c>
      <c r="S137" t="s">
        <v>100</v>
      </c>
      <c r="T137" t="str">
        <f>_xlfn.SWITCH(Tabla2[[#This Row],[DATA SENSITIVITY]],1,"Just email address/Online information",20,"SSN/Personal details",300,"Credit card information",4000,"Email password/Health records",50000,"Full bank account details","Ninguna coincidencia")</f>
        <v>Email password/Health records</v>
      </c>
      <c r="U137" t="str">
        <f>Tabla2[[#This Row],[METHOD OF LEAK]]</f>
        <v>hacked</v>
      </c>
      <c r="V137">
        <f>Tabla2[[#This Row],[NO OF RECORDS STOLEN]]</f>
        <v>17500000</v>
      </c>
    </row>
    <row r="138" spans="1:22" ht="28" hidden="1" customHeight="1" x14ac:dyDescent="0.15">
      <c r="A138" t="s">
        <v>43</v>
      </c>
      <c r="C138" t="s">
        <v>638</v>
      </c>
      <c r="D138">
        <v>9</v>
      </c>
      <c r="E138">
        <v>2013</v>
      </c>
      <c r="F138">
        <v>150000</v>
      </c>
      <c r="G138" t="s">
        <v>32</v>
      </c>
      <c r="H138" t="s">
        <v>53</v>
      </c>
      <c r="I138" t="s">
        <v>34</v>
      </c>
      <c r="J138">
        <v>150000</v>
      </c>
      <c r="K138">
        <v>20</v>
      </c>
      <c r="P138" t="s">
        <v>639</v>
      </c>
      <c r="S138" t="s">
        <v>640</v>
      </c>
      <c r="T138" t="str">
        <f>_xlfn.SWITCH(Tabla2[[#This Row],[DATA SENSITIVITY]],1,"Just email address/Online information",20,"SSN/Personal details",300,"Credit card information",4000,"Email password/Health records",50000,"Full bank account details","Ninguna coincidencia")</f>
        <v>SSN/Personal details</v>
      </c>
      <c r="U138" t="str">
        <f>Tabla2[[#This Row],[METHOD OF LEAK]]</f>
        <v>accidentally published</v>
      </c>
      <c r="V138">
        <f>Tabla2[[#This Row],[NO OF RECORDS STOLEN]]</f>
        <v>150000</v>
      </c>
    </row>
    <row r="139" spans="1:22" ht="28" hidden="1" customHeight="1" x14ac:dyDescent="0.15">
      <c r="A139" t="s">
        <v>641</v>
      </c>
      <c r="C139" t="s">
        <v>642</v>
      </c>
      <c r="D139">
        <v>9</v>
      </c>
      <c r="E139">
        <v>2013</v>
      </c>
      <c r="F139">
        <v>170000</v>
      </c>
      <c r="G139" t="s">
        <v>59</v>
      </c>
      <c r="H139" t="s">
        <v>53</v>
      </c>
      <c r="I139" t="s">
        <v>34</v>
      </c>
      <c r="J139">
        <v>180000</v>
      </c>
      <c r="K139">
        <v>20</v>
      </c>
      <c r="P139" t="s">
        <v>643</v>
      </c>
      <c r="Q139" t="s">
        <v>644</v>
      </c>
      <c r="S139" t="s">
        <v>645</v>
      </c>
      <c r="T139" t="str">
        <f>_xlfn.SWITCH(Tabla2[[#This Row],[DATA SENSITIVITY]],1,"Just email address/Online information",20,"SSN/Personal details",300,"Credit card information",4000,"Email password/Health records",50000,"Full bank account details","Ninguna coincidencia")</f>
        <v>SSN/Personal details</v>
      </c>
      <c r="U139" t="str">
        <f>Tabla2[[#This Row],[METHOD OF LEAK]]</f>
        <v>accidentally published</v>
      </c>
      <c r="V139">
        <f>Tabla2[[#This Row],[NO OF RECORDS STOLEN]]</f>
        <v>180000</v>
      </c>
    </row>
    <row r="140" spans="1:22" ht="28" hidden="1" customHeight="1" x14ac:dyDescent="0.15">
      <c r="A140" t="s">
        <v>646</v>
      </c>
      <c r="B140" t="s">
        <v>647</v>
      </c>
      <c r="C140" t="s">
        <v>648</v>
      </c>
      <c r="D140">
        <v>9</v>
      </c>
      <c r="E140">
        <v>2013</v>
      </c>
      <c r="F140">
        <v>1460000</v>
      </c>
      <c r="G140" t="s">
        <v>649</v>
      </c>
      <c r="H140" t="s">
        <v>53</v>
      </c>
      <c r="J140">
        <v>1500000</v>
      </c>
      <c r="K140">
        <v>20</v>
      </c>
      <c r="P140" t="s">
        <v>650</v>
      </c>
      <c r="Q140" t="s">
        <v>651</v>
      </c>
      <c r="S140" t="s">
        <v>652</v>
      </c>
      <c r="T140" t="str">
        <f>_xlfn.SWITCH(Tabla2[[#This Row],[DATA SENSITIVITY]],1,"Just email address/Online information",20,"SSN/Personal details",300,"Credit card information",4000,"Email password/Health records",50000,"Full bank account details","Ninguna coincidencia")</f>
        <v>SSN/Personal details</v>
      </c>
      <c r="U140" t="str">
        <f>Tabla2[[#This Row],[METHOD OF LEAK]]</f>
        <v>accidentally published</v>
      </c>
      <c r="V140">
        <f>Tabla2[[#This Row],[NO OF RECORDS STOLEN]]</f>
        <v>1500000</v>
      </c>
    </row>
    <row r="141" spans="1:22" ht="28" hidden="1" customHeight="1" x14ac:dyDescent="0.15">
      <c r="A141" t="s">
        <v>417</v>
      </c>
      <c r="C141" t="s">
        <v>418</v>
      </c>
      <c r="D141">
        <v>9</v>
      </c>
      <c r="E141">
        <v>2013</v>
      </c>
      <c r="F141">
        <v>6000000</v>
      </c>
      <c r="G141" t="s">
        <v>24</v>
      </c>
      <c r="H141" t="s">
        <v>53</v>
      </c>
      <c r="J141">
        <v>6000000</v>
      </c>
      <c r="K141">
        <v>1</v>
      </c>
      <c r="P141" t="s">
        <v>421</v>
      </c>
      <c r="S141" t="s">
        <v>417</v>
      </c>
      <c r="T141" t="str">
        <f>_xlfn.SWITCH(Tabla2[[#This Row],[DATA SENSITIVITY]],1,"Just email address/Online information",20,"SSN/Personal details",300,"Credit card information",4000,"Email password/Health records",50000,"Full bank account details","Ninguna coincidencia")</f>
        <v>Just email address/Online information</v>
      </c>
      <c r="U141" t="str">
        <f>Tabla2[[#This Row],[METHOD OF LEAK]]</f>
        <v>accidentally published</v>
      </c>
      <c r="V141">
        <f>Tabla2[[#This Row],[NO OF RECORDS STOLEN]]</f>
        <v>6000000</v>
      </c>
    </row>
    <row r="142" spans="1:22" ht="28" hidden="1" customHeight="1" x14ac:dyDescent="0.15">
      <c r="A142" t="s">
        <v>344</v>
      </c>
      <c r="C142" t="s">
        <v>653</v>
      </c>
      <c r="D142">
        <v>9</v>
      </c>
      <c r="E142">
        <v>2013</v>
      </c>
      <c r="F142">
        <v>110000</v>
      </c>
      <c r="G142" t="s">
        <v>162</v>
      </c>
      <c r="H142" t="s">
        <v>33</v>
      </c>
      <c r="J142">
        <v>100000</v>
      </c>
      <c r="K142">
        <v>300</v>
      </c>
      <c r="P142" t="s">
        <v>346</v>
      </c>
      <c r="S142" t="s">
        <v>347</v>
      </c>
      <c r="T142" t="str">
        <f>_xlfn.SWITCH(Tabla2[[#This Row],[DATA SENSITIVITY]],1,"Just email address/Online information",20,"SSN/Personal details",300,"Credit card information",4000,"Email password/Health records",50000,"Full bank account details","Ninguna coincidencia")</f>
        <v>Credit card information</v>
      </c>
      <c r="U142" t="str">
        <f>Tabla2[[#This Row],[METHOD OF LEAK]]</f>
        <v>hacked</v>
      </c>
      <c r="V142">
        <f>Tabla2[[#This Row],[NO OF RECORDS STOLEN]]</f>
        <v>100000</v>
      </c>
    </row>
    <row r="143" spans="1:22" ht="28" hidden="1" customHeight="1" x14ac:dyDescent="0.15">
      <c r="A143" t="s">
        <v>655</v>
      </c>
      <c r="B143" t="s">
        <v>656</v>
      </c>
      <c r="D143">
        <v>9</v>
      </c>
      <c r="E143">
        <v>2013</v>
      </c>
      <c r="F143">
        <v>125000</v>
      </c>
      <c r="G143" t="s">
        <v>177</v>
      </c>
      <c r="H143" t="s">
        <v>33</v>
      </c>
      <c r="J143">
        <v>130000</v>
      </c>
      <c r="K143">
        <v>20</v>
      </c>
      <c r="P143" t="s">
        <v>346</v>
      </c>
      <c r="Q143" t="s">
        <v>659</v>
      </c>
      <c r="S143" t="s">
        <v>347</v>
      </c>
      <c r="T143" t="str">
        <f>_xlfn.SWITCH(Tabla2[[#This Row],[DATA SENSITIVITY]],1,"Just email address/Online information",20,"SSN/Personal details",300,"Credit card information",4000,"Email password/Health records",50000,"Full bank account details","Ninguna coincidencia")</f>
        <v>SSN/Personal details</v>
      </c>
      <c r="U143" t="str">
        <f>Tabla2[[#This Row],[METHOD OF LEAK]]</f>
        <v>hacked</v>
      </c>
      <c r="V143">
        <f>Tabla2[[#This Row],[NO OF RECORDS STOLEN]]</f>
        <v>130000</v>
      </c>
    </row>
    <row r="144" spans="1:22" ht="28" hidden="1" customHeight="1" x14ac:dyDescent="0.15">
      <c r="A144" t="s">
        <v>660</v>
      </c>
      <c r="B144" t="s">
        <v>661</v>
      </c>
      <c r="C144" t="s">
        <v>662</v>
      </c>
      <c r="D144">
        <v>9</v>
      </c>
      <c r="E144">
        <v>2013</v>
      </c>
      <c r="F144">
        <v>160000</v>
      </c>
      <c r="G144" t="s">
        <v>103</v>
      </c>
      <c r="H144" t="s">
        <v>33</v>
      </c>
      <c r="J144">
        <v>160000</v>
      </c>
      <c r="K144">
        <v>20</v>
      </c>
      <c r="P144" t="s">
        <v>663</v>
      </c>
      <c r="Q144" t="s">
        <v>346</v>
      </c>
      <c r="S144" t="s">
        <v>664</v>
      </c>
      <c r="T144" t="str">
        <f>_xlfn.SWITCH(Tabla2[[#This Row],[DATA SENSITIVITY]],1,"Just email address/Online information",20,"SSN/Personal details",300,"Credit card information",4000,"Email password/Health records",50000,"Full bank account details","Ninguna coincidencia")</f>
        <v>SSN/Personal details</v>
      </c>
      <c r="U144" t="str">
        <f>Tabla2[[#This Row],[METHOD OF LEAK]]</f>
        <v>hacked</v>
      </c>
      <c r="V144">
        <f>Tabla2[[#This Row],[NO OF RECORDS STOLEN]]</f>
        <v>160000</v>
      </c>
    </row>
    <row r="145" spans="1:22" ht="28" hidden="1" customHeight="1" x14ac:dyDescent="0.15">
      <c r="A145" t="s">
        <v>554</v>
      </c>
      <c r="B145" t="s">
        <v>555</v>
      </c>
      <c r="C145" t="s">
        <v>667</v>
      </c>
      <c r="D145">
        <v>9</v>
      </c>
      <c r="E145">
        <v>2013</v>
      </c>
      <c r="F145">
        <v>240000</v>
      </c>
      <c r="G145" t="s">
        <v>329</v>
      </c>
      <c r="H145" t="s">
        <v>33</v>
      </c>
      <c r="J145">
        <v>250000</v>
      </c>
      <c r="K145">
        <v>20</v>
      </c>
      <c r="P145" t="s">
        <v>556</v>
      </c>
      <c r="S145" t="s">
        <v>669</v>
      </c>
      <c r="T145" t="str">
        <f>_xlfn.SWITCH(Tabla2[[#This Row],[DATA SENSITIVITY]],1,"Just email address/Online information",20,"SSN/Personal details",300,"Credit card information",4000,"Email password/Health records",50000,"Full bank account details","Ninguna coincidencia")</f>
        <v>SSN/Personal details</v>
      </c>
      <c r="U145" t="str">
        <f>Tabla2[[#This Row],[METHOD OF LEAK]]</f>
        <v>hacked</v>
      </c>
      <c r="V145">
        <f>Tabla2[[#This Row],[NO OF RECORDS STOLEN]]</f>
        <v>250000</v>
      </c>
    </row>
    <row r="146" spans="1:22" ht="28" hidden="1" customHeight="1" x14ac:dyDescent="0.15">
      <c r="A146" t="s">
        <v>282</v>
      </c>
      <c r="C146" t="s">
        <v>671</v>
      </c>
      <c r="D146">
        <v>9</v>
      </c>
      <c r="E146">
        <v>2013</v>
      </c>
      <c r="F146">
        <v>275000</v>
      </c>
      <c r="G146" t="s">
        <v>219</v>
      </c>
      <c r="H146" t="s">
        <v>33</v>
      </c>
      <c r="J146">
        <v>300000</v>
      </c>
      <c r="K146">
        <v>1</v>
      </c>
      <c r="P146" t="s">
        <v>291</v>
      </c>
      <c r="S146" t="s">
        <v>401</v>
      </c>
      <c r="T146" t="str">
        <f>_xlfn.SWITCH(Tabla2[[#This Row],[DATA SENSITIVITY]],1,"Just email address/Online information",20,"SSN/Personal details",300,"Credit card information",4000,"Email password/Health records",50000,"Full bank account details","Ninguna coincidencia")</f>
        <v>Just email address/Online information</v>
      </c>
      <c r="U146" t="str">
        <f>Tabla2[[#This Row],[METHOD OF LEAK]]</f>
        <v>hacked</v>
      </c>
      <c r="V146">
        <f>Tabla2[[#This Row],[NO OF RECORDS STOLEN]]</f>
        <v>300000</v>
      </c>
    </row>
    <row r="147" spans="1:22" ht="28" hidden="1" customHeight="1" x14ac:dyDescent="0.15">
      <c r="A147" t="s">
        <v>674</v>
      </c>
      <c r="B147" t="s">
        <v>675</v>
      </c>
      <c r="D147">
        <v>9</v>
      </c>
      <c r="E147">
        <v>2013</v>
      </c>
      <c r="G147" t="s">
        <v>24</v>
      </c>
      <c r="H147" t="s">
        <v>33</v>
      </c>
      <c r="J147">
        <v>500000</v>
      </c>
      <c r="K147">
        <v>20</v>
      </c>
      <c r="P147" t="s">
        <v>679</v>
      </c>
      <c r="S147" t="s">
        <v>674</v>
      </c>
      <c r="T147" t="str">
        <f>_xlfn.SWITCH(Tabla2[[#This Row],[DATA SENSITIVITY]],1,"Just email address/Online information",20,"SSN/Personal details",300,"Credit card information",4000,"Email password/Health records",50000,"Full bank account details","Ninguna coincidencia")</f>
        <v>SSN/Personal details</v>
      </c>
      <c r="U147" t="str">
        <f>Tabla2[[#This Row],[METHOD OF LEAK]]</f>
        <v>hacked</v>
      </c>
      <c r="V147">
        <f>Tabla2[[#This Row],[NO OF RECORDS STOLEN]]</f>
        <v>500000</v>
      </c>
    </row>
    <row r="148" spans="1:22" ht="28" hidden="1" customHeight="1" x14ac:dyDescent="0.15">
      <c r="A148" t="s">
        <v>570</v>
      </c>
      <c r="B148" t="s">
        <v>571</v>
      </c>
      <c r="C148" t="s">
        <v>572</v>
      </c>
      <c r="D148">
        <v>9</v>
      </c>
      <c r="E148">
        <v>2013</v>
      </c>
      <c r="F148">
        <f>0.01*50000000</f>
        <v>500000</v>
      </c>
      <c r="G148" t="s">
        <v>24</v>
      </c>
      <c r="H148" t="s">
        <v>33</v>
      </c>
      <c r="J148">
        <v>500000</v>
      </c>
      <c r="K148">
        <v>1</v>
      </c>
      <c r="P148" t="s">
        <v>574</v>
      </c>
      <c r="Q148" t="s">
        <v>575</v>
      </c>
      <c r="S148" t="s">
        <v>576</v>
      </c>
      <c r="T148" t="str">
        <f>_xlfn.SWITCH(Tabla2[[#This Row],[DATA SENSITIVITY]],1,"Just email address/Online information",20,"SSN/Personal details",300,"Credit card information",4000,"Email password/Health records",50000,"Full bank account details","Ninguna coincidencia")</f>
        <v>Just email address/Online information</v>
      </c>
      <c r="U148" t="str">
        <f>Tabla2[[#This Row],[METHOD OF LEAK]]</f>
        <v>hacked</v>
      </c>
      <c r="V148">
        <f>Tabla2[[#This Row],[NO OF RECORDS STOLEN]]</f>
        <v>500000</v>
      </c>
    </row>
    <row r="149" spans="1:22" ht="28" hidden="1" customHeight="1" x14ac:dyDescent="0.15">
      <c r="A149" t="s">
        <v>378</v>
      </c>
      <c r="B149" t="s">
        <v>379</v>
      </c>
      <c r="C149" t="s">
        <v>380</v>
      </c>
      <c r="D149">
        <v>9</v>
      </c>
      <c r="E149">
        <v>2013</v>
      </c>
      <c r="F149">
        <v>1000000</v>
      </c>
      <c r="G149" t="s">
        <v>24</v>
      </c>
      <c r="H149" t="s">
        <v>33</v>
      </c>
      <c r="J149">
        <v>1000000</v>
      </c>
      <c r="K149">
        <v>1</v>
      </c>
      <c r="P149" t="s">
        <v>382</v>
      </c>
      <c r="S149" t="s">
        <v>385</v>
      </c>
      <c r="T149" t="str">
        <f>_xlfn.SWITCH(Tabla2[[#This Row],[DATA SENSITIVITY]],1,"Just email address/Online information",20,"SSN/Personal details",300,"Credit card information",4000,"Email password/Health records",50000,"Full bank account details","Ninguna coincidencia")</f>
        <v>Just email address/Online information</v>
      </c>
      <c r="U149" t="str">
        <f>Tabla2[[#This Row],[METHOD OF LEAK]]</f>
        <v>hacked</v>
      </c>
      <c r="V149">
        <f>Tabla2[[#This Row],[NO OF RECORDS STOLEN]]</f>
        <v>1000000</v>
      </c>
    </row>
    <row r="150" spans="1:22" ht="28" hidden="1" customHeight="1" x14ac:dyDescent="0.15">
      <c r="A150" t="s">
        <v>676</v>
      </c>
      <c r="B150" t="s">
        <v>681</v>
      </c>
      <c r="C150" t="s">
        <v>682</v>
      </c>
      <c r="D150">
        <v>9</v>
      </c>
      <c r="E150">
        <v>2013</v>
      </c>
      <c r="F150">
        <v>2000000</v>
      </c>
      <c r="G150" t="s">
        <v>219</v>
      </c>
      <c r="H150" t="s">
        <v>33</v>
      </c>
      <c r="I150" t="s">
        <v>34</v>
      </c>
      <c r="J150">
        <v>2000000</v>
      </c>
      <c r="K150">
        <v>300</v>
      </c>
      <c r="P150" t="s">
        <v>680</v>
      </c>
      <c r="S150" t="s">
        <v>75</v>
      </c>
      <c r="T150" t="str">
        <f>_xlfn.SWITCH(Tabla2[[#This Row],[DATA SENSITIVITY]],1,"Just email address/Online information",20,"SSN/Personal details",300,"Credit card information",4000,"Email password/Health records",50000,"Full bank account details","Ninguna coincidencia")</f>
        <v>Credit card information</v>
      </c>
      <c r="U150" t="str">
        <f>Tabla2[[#This Row],[METHOD OF LEAK]]</f>
        <v>hacked</v>
      </c>
      <c r="V150">
        <f>Tabla2[[#This Row],[NO OF RECORDS STOLEN]]</f>
        <v>2000000</v>
      </c>
    </row>
    <row r="151" spans="1:22" ht="28" hidden="1" customHeight="1" x14ac:dyDescent="0.15">
      <c r="A151" t="s">
        <v>683</v>
      </c>
      <c r="C151" t="s">
        <v>686</v>
      </c>
      <c r="D151">
        <v>9</v>
      </c>
      <c r="E151">
        <v>2013</v>
      </c>
      <c r="F151">
        <v>4000000</v>
      </c>
      <c r="G151" t="s">
        <v>24</v>
      </c>
      <c r="H151" t="s">
        <v>33</v>
      </c>
      <c r="I151" t="s">
        <v>34</v>
      </c>
      <c r="J151">
        <v>4000000</v>
      </c>
      <c r="K151">
        <v>20</v>
      </c>
      <c r="P151" t="s">
        <v>687</v>
      </c>
      <c r="S151" t="s">
        <v>688</v>
      </c>
      <c r="T151" t="str">
        <f>_xlfn.SWITCH(Tabla2[[#This Row],[DATA SENSITIVITY]],1,"Just email address/Online information",20,"SSN/Personal details",300,"Credit card information",4000,"Email password/Health records",50000,"Full bank account details","Ninguna coincidencia")</f>
        <v>SSN/Personal details</v>
      </c>
      <c r="U151" t="str">
        <f>Tabla2[[#This Row],[METHOD OF LEAK]]</f>
        <v>hacked</v>
      </c>
      <c r="V151">
        <f>Tabla2[[#This Row],[NO OF RECORDS STOLEN]]</f>
        <v>4000000</v>
      </c>
    </row>
    <row r="152" spans="1:22" ht="28" hidden="1" customHeight="1" x14ac:dyDescent="0.15">
      <c r="A152" t="s">
        <v>689</v>
      </c>
      <c r="C152" t="s">
        <v>690</v>
      </c>
      <c r="D152">
        <v>9</v>
      </c>
      <c r="E152">
        <v>2013</v>
      </c>
      <c r="F152">
        <v>4700000</v>
      </c>
      <c r="G152" t="s">
        <v>691</v>
      </c>
      <c r="H152" t="s">
        <v>33</v>
      </c>
      <c r="J152">
        <v>4700000</v>
      </c>
      <c r="K152">
        <v>20</v>
      </c>
      <c r="P152" t="s">
        <v>596</v>
      </c>
      <c r="S152" t="s">
        <v>311</v>
      </c>
      <c r="T152" t="str">
        <f>_xlfn.SWITCH(Tabla2[[#This Row],[DATA SENSITIVITY]],1,"Just email address/Online information",20,"SSN/Personal details",300,"Credit card information",4000,"Email password/Health records",50000,"Full bank account details","Ninguna coincidencia")</f>
        <v>SSN/Personal details</v>
      </c>
      <c r="U152" t="str">
        <f>Tabla2[[#This Row],[METHOD OF LEAK]]</f>
        <v>hacked</v>
      </c>
      <c r="V152">
        <f>Tabla2[[#This Row],[NO OF RECORDS STOLEN]]</f>
        <v>4700000</v>
      </c>
    </row>
    <row r="153" spans="1:22" ht="28" hidden="1" customHeight="1" x14ac:dyDescent="0.15">
      <c r="A153" t="s">
        <v>692</v>
      </c>
      <c r="C153" t="s">
        <v>693</v>
      </c>
      <c r="D153">
        <v>9</v>
      </c>
      <c r="E153">
        <v>2013</v>
      </c>
      <c r="F153">
        <v>22000000</v>
      </c>
      <c r="G153" t="s">
        <v>566</v>
      </c>
      <c r="H153" t="s">
        <v>33</v>
      </c>
      <c r="J153">
        <v>22000000</v>
      </c>
      <c r="K153">
        <v>1</v>
      </c>
      <c r="P153" t="s">
        <v>694</v>
      </c>
      <c r="S153" t="s">
        <v>465</v>
      </c>
      <c r="T153" t="str">
        <f>_xlfn.SWITCH(Tabla2[[#This Row],[DATA SENSITIVITY]],1,"Just email address/Online information",20,"SSN/Personal details",300,"Credit card information",4000,"Email password/Health records",50000,"Full bank account details","Ninguna coincidencia")</f>
        <v>Just email address/Online information</v>
      </c>
      <c r="U153" t="str">
        <f>Tabla2[[#This Row],[METHOD OF LEAK]]</f>
        <v>hacked</v>
      </c>
      <c r="V153">
        <f>Tabla2[[#This Row],[NO OF RECORDS STOLEN]]</f>
        <v>22000000</v>
      </c>
    </row>
    <row r="154" spans="1:22" ht="28" hidden="1" customHeight="1" x14ac:dyDescent="0.15">
      <c r="A154" t="s">
        <v>695</v>
      </c>
      <c r="C154" t="s">
        <v>696</v>
      </c>
      <c r="D154">
        <v>9</v>
      </c>
      <c r="E154">
        <v>2013</v>
      </c>
      <c r="F154">
        <v>36000000</v>
      </c>
      <c r="G154" t="s">
        <v>219</v>
      </c>
      <c r="H154" t="s">
        <v>33</v>
      </c>
      <c r="I154" t="s">
        <v>34</v>
      </c>
      <c r="J154">
        <v>36000000</v>
      </c>
      <c r="K154">
        <v>50000</v>
      </c>
      <c r="P154" t="s">
        <v>697</v>
      </c>
      <c r="Q154" t="s">
        <v>698</v>
      </c>
      <c r="R154" t="s">
        <v>699</v>
      </c>
      <c r="S154" t="s">
        <v>695</v>
      </c>
      <c r="T154" t="str">
        <f>_xlfn.SWITCH(Tabla2[[#This Row],[DATA SENSITIVITY]],1,"Just email address/Online information",20,"SSN/Personal details",300,"Credit card information",4000,"Email password/Health records",50000,"Full bank account details","Ninguna coincidencia")</f>
        <v>Full bank account details</v>
      </c>
      <c r="U154" t="str">
        <f>Tabla2[[#This Row],[METHOD OF LEAK]]</f>
        <v>hacked</v>
      </c>
      <c r="V154">
        <f>Tabla2[[#This Row],[NO OF RECORDS STOLEN]]</f>
        <v>36000000</v>
      </c>
    </row>
    <row r="155" spans="1:22" ht="28" hidden="1" customHeight="1" x14ac:dyDescent="0.15">
      <c r="A155" t="s">
        <v>408</v>
      </c>
      <c r="B155" t="s">
        <v>409</v>
      </c>
      <c r="C155" t="s">
        <v>410</v>
      </c>
      <c r="D155">
        <v>9</v>
      </c>
      <c r="E155">
        <v>2013</v>
      </c>
      <c r="F155">
        <v>50000000</v>
      </c>
      <c r="G155" t="s">
        <v>24</v>
      </c>
      <c r="H155" t="s">
        <v>33</v>
      </c>
      <c r="J155">
        <v>50000000</v>
      </c>
      <c r="K155">
        <v>1</v>
      </c>
      <c r="P155" t="s">
        <v>412</v>
      </c>
      <c r="Q155" t="s">
        <v>414</v>
      </c>
      <c r="S155" t="s">
        <v>415</v>
      </c>
      <c r="T155" t="str">
        <f>_xlfn.SWITCH(Tabla2[[#This Row],[DATA SENSITIVITY]],1,"Just email address/Online information",20,"SSN/Personal details",300,"Credit card information",4000,"Email password/Health records",50000,"Full bank account details","Ninguna coincidencia")</f>
        <v>Just email address/Online information</v>
      </c>
      <c r="U155" t="str">
        <f>Tabla2[[#This Row],[METHOD OF LEAK]]</f>
        <v>hacked</v>
      </c>
      <c r="V155">
        <f>Tabla2[[#This Row],[NO OF RECORDS STOLEN]]</f>
        <v>50000000</v>
      </c>
    </row>
    <row r="156" spans="1:22" ht="28" hidden="1" customHeight="1" x14ac:dyDescent="0.15">
      <c r="A156" t="s">
        <v>515</v>
      </c>
      <c r="B156" t="s">
        <v>516</v>
      </c>
      <c r="C156" t="s">
        <v>701</v>
      </c>
      <c r="D156">
        <v>9</v>
      </c>
      <c r="E156">
        <v>2013</v>
      </c>
      <c r="F156">
        <v>50000000</v>
      </c>
      <c r="G156" t="s">
        <v>24</v>
      </c>
      <c r="H156" t="s">
        <v>33</v>
      </c>
      <c r="J156">
        <v>50000000</v>
      </c>
      <c r="K156">
        <v>1</v>
      </c>
      <c r="P156" t="s">
        <v>518</v>
      </c>
      <c r="Q156" t="s">
        <v>519</v>
      </c>
      <c r="S156" t="s">
        <v>520</v>
      </c>
      <c r="T156" t="str">
        <f>_xlfn.SWITCH(Tabla2[[#This Row],[DATA SENSITIVITY]],1,"Just email address/Online information",20,"SSN/Personal details",300,"Credit card information",4000,"Email password/Health records",50000,"Full bank account details","Ninguna coincidencia")</f>
        <v>Just email address/Online information</v>
      </c>
      <c r="U156" t="str">
        <f>Tabla2[[#This Row],[METHOD OF LEAK]]</f>
        <v>hacked</v>
      </c>
      <c r="V156">
        <f>Tabla2[[#This Row],[NO OF RECORDS STOLEN]]</f>
        <v>50000000</v>
      </c>
    </row>
    <row r="157" spans="1:22" ht="28" hidden="1" customHeight="1" x14ac:dyDescent="0.15">
      <c r="A157" t="s">
        <v>670</v>
      </c>
      <c r="B157" t="s">
        <v>672</v>
      </c>
      <c r="D157">
        <v>9</v>
      </c>
      <c r="E157">
        <v>2013</v>
      </c>
      <c r="G157" t="s">
        <v>329</v>
      </c>
      <c r="H157" t="s">
        <v>33</v>
      </c>
      <c r="J157">
        <v>58000000</v>
      </c>
      <c r="K157">
        <v>20</v>
      </c>
      <c r="P157" t="s">
        <v>673</v>
      </c>
      <c r="S157" t="s">
        <v>702</v>
      </c>
      <c r="T157" t="str">
        <f>_xlfn.SWITCH(Tabla2[[#This Row],[DATA SENSITIVITY]],1,"Just email address/Online information",20,"SSN/Personal details",300,"Credit card information",4000,"Email password/Health records",50000,"Full bank account details","Ninguna coincidencia")</f>
        <v>SSN/Personal details</v>
      </c>
      <c r="U157" t="str">
        <f>Tabla2[[#This Row],[METHOD OF LEAK]]</f>
        <v>hacked</v>
      </c>
      <c r="V157">
        <f>Tabla2[[#This Row],[NO OF RECORDS STOLEN]]</f>
        <v>58000000</v>
      </c>
    </row>
    <row r="158" spans="1:22" ht="28" hidden="1" customHeight="1" x14ac:dyDescent="0.15">
      <c r="A158" t="s">
        <v>703</v>
      </c>
      <c r="C158" t="s">
        <v>704</v>
      </c>
      <c r="D158">
        <v>9</v>
      </c>
      <c r="E158">
        <v>2013</v>
      </c>
      <c r="F158">
        <v>1000000000</v>
      </c>
      <c r="G158" t="s">
        <v>24</v>
      </c>
      <c r="H158" t="s">
        <v>33</v>
      </c>
      <c r="J158">
        <v>1000000000</v>
      </c>
      <c r="K158">
        <v>20</v>
      </c>
      <c r="P158" t="s">
        <v>705</v>
      </c>
      <c r="S158" t="s">
        <v>46</v>
      </c>
      <c r="T158" t="str">
        <f>_xlfn.SWITCH(Tabla2[[#This Row],[DATA SENSITIVITY]],1,"Just email address/Online information",20,"SSN/Personal details",300,"Credit card information",4000,"Email password/Health records",50000,"Full bank account details","Ninguna coincidencia")</f>
        <v>SSN/Personal details</v>
      </c>
      <c r="U158" t="str">
        <f>Tabla2[[#This Row],[METHOD OF LEAK]]</f>
        <v>hacked</v>
      </c>
      <c r="V158">
        <f>Tabla2[[#This Row],[NO OF RECORDS STOLEN]]</f>
        <v>1000000000</v>
      </c>
    </row>
    <row r="159" spans="1:22" ht="28" hidden="1" customHeight="1" x14ac:dyDescent="0.15">
      <c r="A159" t="s">
        <v>706</v>
      </c>
      <c r="C159" t="s">
        <v>707</v>
      </c>
      <c r="D159">
        <v>9</v>
      </c>
      <c r="E159">
        <v>2013</v>
      </c>
      <c r="F159">
        <v>65000000</v>
      </c>
      <c r="G159" t="s">
        <v>24</v>
      </c>
      <c r="H159" t="s">
        <v>33</v>
      </c>
      <c r="J159" t="s">
        <v>708</v>
      </c>
      <c r="K159">
        <v>1</v>
      </c>
      <c r="P159" t="s">
        <v>709</v>
      </c>
      <c r="S159" t="s">
        <v>710</v>
      </c>
      <c r="T159" t="str">
        <f>_xlfn.SWITCH(Tabla2[[#This Row],[DATA SENSITIVITY]],1,"Just email address/Online information",20,"SSN/Personal details",300,"Credit card information",4000,"Email password/Health records",50000,"Full bank account details","Ninguna coincidencia")</f>
        <v>Just email address/Online information</v>
      </c>
      <c r="U159" t="str">
        <f>Tabla2[[#This Row],[METHOD OF LEAK]]</f>
        <v>hacked</v>
      </c>
      <c r="V159" t="str">
        <f>Tabla2[[#This Row],[NO OF RECORDS STOLEN]]</f>
        <v>65000000</v>
      </c>
    </row>
    <row r="160" spans="1:22" ht="28" hidden="1" customHeight="1" x14ac:dyDescent="0.15">
      <c r="A160" t="s">
        <v>665</v>
      </c>
      <c r="C160" t="s">
        <v>711</v>
      </c>
      <c r="D160">
        <v>9</v>
      </c>
      <c r="E160">
        <v>2013</v>
      </c>
      <c r="F160">
        <v>250000</v>
      </c>
      <c r="G160" t="s">
        <v>24</v>
      </c>
      <c r="H160" t="s">
        <v>592</v>
      </c>
      <c r="J160">
        <v>250000</v>
      </c>
      <c r="K160">
        <v>1</v>
      </c>
      <c r="P160" t="s">
        <v>668</v>
      </c>
      <c r="S160" t="s">
        <v>94</v>
      </c>
      <c r="T160" t="str">
        <f>_xlfn.SWITCH(Tabla2[[#This Row],[DATA SENSITIVITY]],1,"Just email address/Online information",20,"SSN/Personal details",300,"Credit card information",4000,"Email password/Health records",50000,"Full bank account details","Ninguna coincidencia")</f>
        <v>Just email address/Online information</v>
      </c>
      <c r="U160" t="str">
        <f>Tabla2[[#This Row],[METHOD OF LEAK]]</f>
        <v xml:space="preserve">hacked </v>
      </c>
      <c r="V160">
        <f>Tabla2[[#This Row],[NO OF RECORDS STOLEN]]</f>
        <v>250000</v>
      </c>
    </row>
    <row r="161" spans="1:22" ht="28" hidden="1" customHeight="1" x14ac:dyDescent="0.15">
      <c r="A161" t="s">
        <v>712</v>
      </c>
      <c r="C161" t="s">
        <v>713</v>
      </c>
      <c r="D161">
        <v>9</v>
      </c>
      <c r="E161">
        <v>2013</v>
      </c>
      <c r="F161">
        <v>1500000</v>
      </c>
      <c r="G161" t="s">
        <v>103</v>
      </c>
      <c r="H161" t="s">
        <v>25</v>
      </c>
      <c r="I161" t="s">
        <v>34</v>
      </c>
      <c r="J161">
        <v>1500000</v>
      </c>
      <c r="K161">
        <v>50000</v>
      </c>
      <c r="P161" t="s">
        <v>714</v>
      </c>
      <c r="S161" t="s">
        <v>715</v>
      </c>
      <c r="T161" t="str">
        <f>_xlfn.SWITCH(Tabla2[[#This Row],[DATA SENSITIVITY]],1,"Just email address/Online information",20,"SSN/Personal details",300,"Credit card information",4000,"Email password/Health records",50000,"Full bank account details","Ninguna coincidencia")</f>
        <v>Full bank account details</v>
      </c>
      <c r="U161" t="str">
        <f>Tabla2[[#This Row],[METHOD OF LEAK]]</f>
        <v>inside job</v>
      </c>
      <c r="V161">
        <f>Tabla2[[#This Row],[NO OF RECORDS STOLEN]]</f>
        <v>1500000</v>
      </c>
    </row>
    <row r="162" spans="1:22" ht="28" hidden="1" customHeight="1" x14ac:dyDescent="0.15">
      <c r="A162" t="s">
        <v>716</v>
      </c>
      <c r="B162" t="s">
        <v>717</v>
      </c>
      <c r="C162" t="s">
        <v>303</v>
      </c>
      <c r="D162">
        <v>9</v>
      </c>
      <c r="E162">
        <v>2013</v>
      </c>
      <c r="F162">
        <v>1700000</v>
      </c>
      <c r="G162" t="s">
        <v>103</v>
      </c>
      <c r="H162" t="s">
        <v>25</v>
      </c>
      <c r="J162">
        <v>1700000</v>
      </c>
      <c r="K162">
        <v>300</v>
      </c>
      <c r="P162" t="s">
        <v>718</v>
      </c>
      <c r="S162" t="s">
        <v>303</v>
      </c>
      <c r="T162" t="str">
        <f>_xlfn.SWITCH(Tabla2[[#This Row],[DATA SENSITIVITY]],1,"Just email address/Online information",20,"SSN/Personal details",300,"Credit card information",4000,"Email password/Health records",50000,"Full bank account details","Ninguna coincidencia")</f>
        <v>Credit card information</v>
      </c>
      <c r="U162" t="str">
        <f>Tabla2[[#This Row],[METHOD OF LEAK]]</f>
        <v>inside job</v>
      </c>
      <c r="V162">
        <f>Tabla2[[#This Row],[NO OF RECORDS STOLEN]]</f>
        <v>1700000</v>
      </c>
    </row>
    <row r="163" spans="1:22" ht="28" hidden="1" customHeight="1" x14ac:dyDescent="0.15">
      <c r="A163" t="s">
        <v>719</v>
      </c>
      <c r="C163" t="s">
        <v>720</v>
      </c>
      <c r="D163">
        <v>9</v>
      </c>
      <c r="E163">
        <v>2013</v>
      </c>
      <c r="F163">
        <v>2000000</v>
      </c>
      <c r="G163" t="s">
        <v>59</v>
      </c>
      <c r="H163" t="s">
        <v>25</v>
      </c>
      <c r="I163" t="s">
        <v>34</v>
      </c>
      <c r="J163">
        <v>2000000</v>
      </c>
      <c r="K163">
        <v>300</v>
      </c>
      <c r="P163" t="s">
        <v>721</v>
      </c>
      <c r="S163" t="s">
        <v>722</v>
      </c>
      <c r="T163" t="str">
        <f>_xlfn.SWITCH(Tabla2[[#This Row],[DATA SENSITIVITY]],1,"Just email address/Online information",20,"SSN/Personal details",300,"Credit card information",4000,"Email password/Health records",50000,"Full bank account details","Ninguna coincidencia")</f>
        <v>Credit card information</v>
      </c>
      <c r="U163" t="str">
        <f>Tabla2[[#This Row],[METHOD OF LEAK]]</f>
        <v>inside job</v>
      </c>
      <c r="V163">
        <f>Tabla2[[#This Row],[NO OF RECORDS STOLEN]]</f>
        <v>2000000</v>
      </c>
    </row>
    <row r="164" spans="1:22" ht="28" hidden="1" customHeight="1" x14ac:dyDescent="0.15">
      <c r="A164" t="s">
        <v>369</v>
      </c>
      <c r="C164" t="s">
        <v>370</v>
      </c>
      <c r="D164">
        <v>9</v>
      </c>
      <c r="E164">
        <v>2013</v>
      </c>
      <c r="F164">
        <v>100000</v>
      </c>
      <c r="G164" t="s">
        <v>213</v>
      </c>
      <c r="H164" t="s">
        <v>40</v>
      </c>
      <c r="J164">
        <v>100000</v>
      </c>
      <c r="K164">
        <v>4000</v>
      </c>
      <c r="P164" t="s">
        <v>346</v>
      </c>
      <c r="S164" t="s">
        <v>347</v>
      </c>
      <c r="T164" t="str">
        <f>_xlfn.SWITCH(Tabla2[[#This Row],[DATA SENSITIVITY]],1,"Just email address/Online information",20,"SSN/Personal details",300,"Credit card information",4000,"Email password/Health records",50000,"Full bank account details","Ninguna coincidencia")</f>
        <v>Email password/Health records</v>
      </c>
      <c r="U164" t="str">
        <f>Tabla2[[#This Row],[METHOD OF LEAK]]</f>
        <v>lost / stolen device or media</v>
      </c>
      <c r="V164">
        <f>Tabla2[[#This Row],[NO OF RECORDS STOLEN]]</f>
        <v>100000</v>
      </c>
    </row>
    <row r="165" spans="1:22" ht="28" hidden="1" customHeight="1" x14ac:dyDescent="0.15">
      <c r="A165" t="s">
        <v>424</v>
      </c>
      <c r="B165" t="s">
        <v>425</v>
      </c>
      <c r="D165">
        <v>9</v>
      </c>
      <c r="E165">
        <v>2013</v>
      </c>
      <c r="F165">
        <v>100000</v>
      </c>
      <c r="G165" t="s">
        <v>103</v>
      </c>
      <c r="H165" t="s">
        <v>40</v>
      </c>
      <c r="J165">
        <v>100000</v>
      </c>
      <c r="K165">
        <v>20</v>
      </c>
      <c r="P165" t="s">
        <v>346</v>
      </c>
      <c r="S165" t="s">
        <v>347</v>
      </c>
      <c r="T165" t="str">
        <f>_xlfn.SWITCH(Tabla2[[#This Row],[DATA SENSITIVITY]],1,"Just email address/Online information",20,"SSN/Personal details",300,"Credit card information",4000,"Email password/Health records",50000,"Full bank account details","Ninguna coincidencia")</f>
        <v>SSN/Personal details</v>
      </c>
      <c r="U165" t="str">
        <f>Tabla2[[#This Row],[METHOD OF LEAK]]</f>
        <v>lost / stolen device or media</v>
      </c>
      <c r="V165">
        <f>Tabla2[[#This Row],[NO OF RECORDS STOLEN]]</f>
        <v>100000</v>
      </c>
    </row>
    <row r="166" spans="1:22" ht="28" hidden="1" customHeight="1" x14ac:dyDescent="0.15">
      <c r="A166" t="s">
        <v>425</v>
      </c>
      <c r="C166" t="s">
        <v>723</v>
      </c>
      <c r="D166">
        <v>9</v>
      </c>
      <c r="E166">
        <v>2013</v>
      </c>
      <c r="F166">
        <v>100000</v>
      </c>
      <c r="G166" t="s">
        <v>103</v>
      </c>
      <c r="H166" t="s">
        <v>40</v>
      </c>
      <c r="J166">
        <v>100000</v>
      </c>
      <c r="K166">
        <v>20</v>
      </c>
      <c r="P166" t="s">
        <v>346</v>
      </c>
      <c r="S166" t="s">
        <v>347</v>
      </c>
      <c r="T166" t="str">
        <f>_xlfn.SWITCH(Tabla2[[#This Row],[DATA SENSITIVITY]],1,"Just email address/Online information",20,"SSN/Personal details",300,"Credit card information",4000,"Email password/Health records",50000,"Full bank account details","Ninguna coincidencia")</f>
        <v>SSN/Personal details</v>
      </c>
      <c r="U166" t="str">
        <f>Tabla2[[#This Row],[METHOD OF LEAK]]</f>
        <v>lost / stolen device or media</v>
      </c>
      <c r="V166">
        <f>Tabla2[[#This Row],[NO OF RECORDS STOLEN]]</f>
        <v>100000</v>
      </c>
    </row>
    <row r="167" spans="1:22" ht="28" hidden="1" customHeight="1" x14ac:dyDescent="0.15">
      <c r="A167" t="s">
        <v>724</v>
      </c>
      <c r="C167" t="s">
        <v>725</v>
      </c>
      <c r="D167">
        <v>9</v>
      </c>
      <c r="E167">
        <v>2013</v>
      </c>
      <c r="F167">
        <v>4000000</v>
      </c>
      <c r="G167" t="s">
        <v>213</v>
      </c>
      <c r="H167" t="s">
        <v>40</v>
      </c>
      <c r="I167" t="s">
        <v>34</v>
      </c>
      <c r="J167">
        <v>4000000</v>
      </c>
      <c r="K167">
        <v>20</v>
      </c>
      <c r="P167" t="s">
        <v>726</v>
      </c>
      <c r="Q167" t="s">
        <v>727</v>
      </c>
      <c r="S167" t="s">
        <v>728</v>
      </c>
      <c r="T167" t="str">
        <f>_xlfn.SWITCH(Tabla2[[#This Row],[DATA SENSITIVITY]],1,"Just email address/Online information",20,"SSN/Personal details",300,"Credit card information",4000,"Email password/Health records",50000,"Full bank account details","Ninguna coincidencia")</f>
        <v>SSN/Personal details</v>
      </c>
      <c r="U167" t="str">
        <f>Tabla2[[#This Row],[METHOD OF LEAK]]</f>
        <v>lost / stolen device or media</v>
      </c>
      <c r="V167">
        <f>Tabla2[[#This Row],[NO OF RECORDS STOLEN]]</f>
        <v>4000000</v>
      </c>
    </row>
    <row r="168" spans="1:22" ht="28" hidden="1" customHeight="1" x14ac:dyDescent="0.15">
      <c r="A168" t="s">
        <v>729</v>
      </c>
      <c r="C168" t="s">
        <v>730</v>
      </c>
      <c r="D168">
        <v>9</v>
      </c>
      <c r="E168">
        <v>2013</v>
      </c>
      <c r="F168">
        <v>146000</v>
      </c>
      <c r="G168" t="s">
        <v>177</v>
      </c>
      <c r="H168" t="s">
        <v>49</v>
      </c>
      <c r="J168">
        <v>150000</v>
      </c>
      <c r="K168">
        <v>20</v>
      </c>
      <c r="P168" t="s">
        <v>731</v>
      </c>
      <c r="Q168" t="s">
        <v>732</v>
      </c>
      <c r="S168" t="s">
        <v>729</v>
      </c>
      <c r="T168" t="str">
        <f>_xlfn.SWITCH(Tabla2[[#This Row],[DATA SENSITIVITY]],1,"Just email address/Online information",20,"SSN/Personal details",300,"Credit card information",4000,"Email password/Health records",50000,"Full bank account details","Ninguna coincidencia")</f>
        <v>SSN/Personal details</v>
      </c>
      <c r="U168" t="str">
        <f>Tabla2[[#This Row],[METHOD OF LEAK]]</f>
        <v>poor security</v>
      </c>
      <c r="V168">
        <f>Tabla2[[#This Row],[NO OF RECORDS STOLEN]]</f>
        <v>150000</v>
      </c>
    </row>
    <row r="169" spans="1:22" ht="28" hidden="1" customHeight="1" x14ac:dyDescent="0.15">
      <c r="A169" t="s">
        <v>733</v>
      </c>
      <c r="B169" t="s">
        <v>734</v>
      </c>
      <c r="C169" t="s">
        <v>735</v>
      </c>
      <c r="D169">
        <v>10</v>
      </c>
      <c r="E169">
        <v>2014</v>
      </c>
      <c r="F169">
        <v>500000</v>
      </c>
      <c r="G169" t="s">
        <v>32</v>
      </c>
      <c r="H169" t="s">
        <v>33</v>
      </c>
      <c r="I169" t="s">
        <v>34</v>
      </c>
      <c r="J169">
        <v>500000</v>
      </c>
      <c r="K169">
        <v>1</v>
      </c>
      <c r="P169" t="s">
        <v>736</v>
      </c>
      <c r="S169" t="s">
        <v>465</v>
      </c>
      <c r="T169" t="str">
        <f>_xlfn.SWITCH(Tabla2[[#This Row],[DATA SENSITIVITY]],1,"Just email address/Online information",20,"SSN/Personal details",300,"Credit card information",4000,"Email password/Health records",50000,"Full bank account details","Ninguna coincidencia")</f>
        <v>Just email address/Online information</v>
      </c>
      <c r="U169" t="str">
        <f>Tabla2[[#This Row],[METHOD OF LEAK]]</f>
        <v>hacked</v>
      </c>
      <c r="V169">
        <f>Tabla2[[#This Row],[NO OF RECORDS STOLEN]]</f>
        <v>500000</v>
      </c>
    </row>
    <row r="170" spans="1:22" ht="28" hidden="1" customHeight="1" x14ac:dyDescent="0.15">
      <c r="A170" t="s">
        <v>737</v>
      </c>
      <c r="D170">
        <v>10</v>
      </c>
      <c r="E170">
        <v>2014</v>
      </c>
      <c r="F170">
        <v>600000</v>
      </c>
      <c r="G170" t="s">
        <v>24</v>
      </c>
      <c r="H170" t="s">
        <v>33</v>
      </c>
      <c r="J170">
        <v>600000</v>
      </c>
      <c r="K170">
        <v>1</v>
      </c>
      <c r="P170" t="s">
        <v>738</v>
      </c>
      <c r="S170" t="s">
        <v>401</v>
      </c>
      <c r="T170" t="str">
        <f>_xlfn.SWITCH(Tabla2[[#This Row],[DATA SENSITIVITY]],1,"Just email address/Online information",20,"SSN/Personal details",300,"Credit card information",4000,"Email password/Health records",50000,"Full bank account details","Ninguna coincidencia")</f>
        <v>Just email address/Online information</v>
      </c>
      <c r="U170" t="str">
        <f>Tabla2[[#This Row],[METHOD OF LEAK]]</f>
        <v>hacked</v>
      </c>
      <c r="V170">
        <f>Tabla2[[#This Row],[NO OF RECORDS STOLEN]]</f>
        <v>600000</v>
      </c>
    </row>
    <row r="171" spans="1:22" ht="28" hidden="1" customHeight="1" x14ac:dyDescent="0.15">
      <c r="A171" t="s">
        <v>739</v>
      </c>
      <c r="C171" t="s">
        <v>740</v>
      </c>
      <c r="D171">
        <v>10</v>
      </c>
      <c r="E171">
        <v>2014</v>
      </c>
      <c r="F171">
        <v>750000</v>
      </c>
      <c r="G171" t="s">
        <v>649</v>
      </c>
      <c r="H171" t="s">
        <v>33</v>
      </c>
      <c r="J171">
        <v>800000</v>
      </c>
      <c r="K171">
        <v>20</v>
      </c>
      <c r="P171" t="s">
        <v>741</v>
      </c>
      <c r="Q171" t="s">
        <v>742</v>
      </c>
      <c r="S171" t="s">
        <v>743</v>
      </c>
      <c r="T171" t="str">
        <f>_xlfn.SWITCH(Tabla2[[#This Row],[DATA SENSITIVITY]],1,"Just email address/Online information",20,"SSN/Personal details",300,"Credit card information",4000,"Email password/Health records",50000,"Full bank account details","Ninguna coincidencia")</f>
        <v>SSN/Personal details</v>
      </c>
      <c r="U171" t="str">
        <f>Tabla2[[#This Row],[METHOD OF LEAK]]</f>
        <v>hacked</v>
      </c>
      <c r="V171">
        <f>Tabla2[[#This Row],[NO OF RECORDS STOLEN]]</f>
        <v>800000</v>
      </c>
    </row>
    <row r="172" spans="1:22" ht="28" hidden="1" customHeight="1" x14ac:dyDescent="0.15">
      <c r="A172" t="s">
        <v>744</v>
      </c>
      <c r="D172">
        <v>10</v>
      </c>
      <c r="E172">
        <v>2014</v>
      </c>
      <c r="F172">
        <v>860000</v>
      </c>
      <c r="G172" t="s">
        <v>24</v>
      </c>
      <c r="H172" t="s">
        <v>33</v>
      </c>
      <c r="J172">
        <v>900000</v>
      </c>
      <c r="K172">
        <v>1</v>
      </c>
      <c r="P172" t="s">
        <v>745</v>
      </c>
      <c r="S172" t="s">
        <v>94</v>
      </c>
      <c r="T172" t="str">
        <f>_xlfn.SWITCH(Tabla2[[#This Row],[DATA SENSITIVITY]],1,"Just email address/Online information",20,"SSN/Personal details",300,"Credit card information",4000,"Email password/Health records",50000,"Full bank account details","Ninguna coincidencia")</f>
        <v>Just email address/Online information</v>
      </c>
      <c r="U172" t="str">
        <f>Tabla2[[#This Row],[METHOD OF LEAK]]</f>
        <v>hacked</v>
      </c>
      <c r="V172">
        <f>Tabla2[[#This Row],[NO OF RECORDS STOLEN]]</f>
        <v>900000</v>
      </c>
    </row>
    <row r="173" spans="1:22" ht="28" hidden="1" customHeight="1" x14ac:dyDescent="0.15">
      <c r="A173" t="s">
        <v>746</v>
      </c>
      <c r="C173" t="s">
        <v>747</v>
      </c>
      <c r="D173">
        <v>10</v>
      </c>
      <c r="E173">
        <v>2014</v>
      </c>
      <c r="F173">
        <v>1000000</v>
      </c>
      <c r="G173" t="s">
        <v>219</v>
      </c>
      <c r="H173" t="s">
        <v>33</v>
      </c>
      <c r="J173">
        <v>1000000</v>
      </c>
      <c r="K173">
        <v>300</v>
      </c>
      <c r="P173" t="s">
        <v>748</v>
      </c>
      <c r="Q173" t="s">
        <v>749</v>
      </c>
      <c r="R173" t="s">
        <v>750</v>
      </c>
      <c r="S173" t="s">
        <v>751</v>
      </c>
      <c r="T173" t="str">
        <f>_xlfn.SWITCH(Tabla2[[#This Row],[DATA SENSITIVITY]],1,"Just email address/Online information",20,"SSN/Personal details",300,"Credit card information",4000,"Email password/Health records",50000,"Full bank account details","Ninguna coincidencia")</f>
        <v>Credit card information</v>
      </c>
      <c r="U173" t="str">
        <f>Tabla2[[#This Row],[METHOD OF LEAK]]</f>
        <v>hacked</v>
      </c>
      <c r="V173">
        <f>Tabla2[[#This Row],[NO OF RECORDS STOLEN]]</f>
        <v>1000000</v>
      </c>
    </row>
    <row r="174" spans="1:22" ht="28" hidden="1" customHeight="1" x14ac:dyDescent="0.15">
      <c r="A174" t="s">
        <v>752</v>
      </c>
      <c r="B174" t="s">
        <v>753</v>
      </c>
      <c r="D174">
        <v>10</v>
      </c>
      <c r="E174">
        <v>2014</v>
      </c>
      <c r="F174">
        <v>1100000</v>
      </c>
      <c r="G174" t="s">
        <v>89</v>
      </c>
      <c r="H174" t="s">
        <v>33</v>
      </c>
      <c r="J174">
        <v>1100000</v>
      </c>
      <c r="K174">
        <v>20</v>
      </c>
      <c r="P174" t="s">
        <v>754</v>
      </c>
      <c r="Q174" t="s">
        <v>755</v>
      </c>
      <c r="S174" t="s">
        <v>46</v>
      </c>
      <c r="T174" t="str">
        <f>_xlfn.SWITCH(Tabla2[[#This Row],[DATA SENSITIVITY]],1,"Just email address/Online information",20,"SSN/Personal details",300,"Credit card information",4000,"Email password/Health records",50000,"Full bank account details","Ninguna coincidencia")</f>
        <v>SSN/Personal details</v>
      </c>
      <c r="U174" t="str">
        <f>Tabla2[[#This Row],[METHOD OF LEAK]]</f>
        <v>hacked</v>
      </c>
      <c r="V174">
        <f>Tabla2[[#This Row],[NO OF RECORDS STOLEN]]</f>
        <v>1100000</v>
      </c>
    </row>
    <row r="175" spans="1:22" ht="28" hidden="1" customHeight="1" x14ac:dyDescent="0.15">
      <c r="A175" t="s">
        <v>756</v>
      </c>
      <c r="D175">
        <v>10</v>
      </c>
      <c r="E175">
        <v>2014</v>
      </c>
      <c r="F175">
        <v>1160000</v>
      </c>
      <c r="G175" t="s">
        <v>89</v>
      </c>
      <c r="H175" t="s">
        <v>33</v>
      </c>
      <c r="J175">
        <v>1200000</v>
      </c>
      <c r="K175">
        <v>300</v>
      </c>
      <c r="P175" t="s">
        <v>757</v>
      </c>
      <c r="S175" t="s">
        <v>758</v>
      </c>
      <c r="T175" t="str">
        <f>_xlfn.SWITCH(Tabla2[[#This Row],[DATA SENSITIVITY]],1,"Just email address/Online information",20,"SSN/Personal details",300,"Credit card information",4000,"Email password/Health records",50000,"Full bank account details","Ninguna coincidencia")</f>
        <v>Credit card information</v>
      </c>
      <c r="U175" t="str">
        <f>Tabla2[[#This Row],[METHOD OF LEAK]]</f>
        <v>hacked</v>
      </c>
      <c r="V175">
        <f>Tabla2[[#This Row],[NO OF RECORDS STOLEN]]</f>
        <v>1200000</v>
      </c>
    </row>
    <row r="176" spans="1:22" ht="28" hidden="1" customHeight="1" x14ac:dyDescent="0.15">
      <c r="A176" t="s">
        <v>759</v>
      </c>
      <c r="D176">
        <v>10</v>
      </c>
      <c r="E176">
        <v>2014</v>
      </c>
      <c r="F176">
        <v>4000000</v>
      </c>
      <c r="G176" t="s">
        <v>32</v>
      </c>
      <c r="H176" t="s">
        <v>33</v>
      </c>
      <c r="J176">
        <v>4000000</v>
      </c>
      <c r="K176">
        <v>1</v>
      </c>
      <c r="P176" t="s">
        <v>760</v>
      </c>
      <c r="S176" t="s">
        <v>761</v>
      </c>
      <c r="T176" t="str">
        <f>_xlfn.SWITCH(Tabla2[[#This Row],[DATA SENSITIVITY]],1,"Just email address/Online information",20,"SSN/Personal details",300,"Credit card information",4000,"Email password/Health records",50000,"Full bank account details","Ninguna coincidencia")</f>
        <v>Just email address/Online information</v>
      </c>
      <c r="U176" t="str">
        <f>Tabla2[[#This Row],[METHOD OF LEAK]]</f>
        <v>hacked</v>
      </c>
      <c r="V176">
        <f>Tabla2[[#This Row],[NO OF RECORDS STOLEN]]</f>
        <v>4000000</v>
      </c>
    </row>
    <row r="177" spans="1:22" ht="28" hidden="1" customHeight="1" x14ac:dyDescent="0.15">
      <c r="A177" t="s">
        <v>762</v>
      </c>
      <c r="C177" t="s">
        <v>763</v>
      </c>
      <c r="D177">
        <v>10</v>
      </c>
      <c r="E177">
        <v>2014</v>
      </c>
      <c r="F177">
        <v>4000000</v>
      </c>
      <c r="G177" t="s">
        <v>89</v>
      </c>
      <c r="H177" t="s">
        <v>33</v>
      </c>
      <c r="J177">
        <v>4000000</v>
      </c>
      <c r="K177">
        <v>300</v>
      </c>
      <c r="P177" t="s">
        <v>764</v>
      </c>
      <c r="S177" t="s">
        <v>765</v>
      </c>
      <c r="T177" t="str">
        <f>_xlfn.SWITCH(Tabla2[[#This Row],[DATA SENSITIVITY]],1,"Just email address/Online information",20,"SSN/Personal details",300,"Credit card information",4000,"Email password/Health records",50000,"Full bank account details","Ninguna coincidencia")</f>
        <v>Credit card information</v>
      </c>
      <c r="U177" t="str">
        <f>Tabla2[[#This Row],[METHOD OF LEAK]]</f>
        <v>hacked</v>
      </c>
      <c r="V177">
        <f>Tabla2[[#This Row],[NO OF RECORDS STOLEN]]</f>
        <v>4000000</v>
      </c>
    </row>
    <row r="178" spans="1:22" ht="28" hidden="1" customHeight="1" x14ac:dyDescent="0.15">
      <c r="A178" t="s">
        <v>766</v>
      </c>
      <c r="C178" t="s">
        <v>767</v>
      </c>
      <c r="D178">
        <v>10</v>
      </c>
      <c r="E178">
        <v>2014</v>
      </c>
      <c r="F178">
        <v>4500000</v>
      </c>
      <c r="G178" t="s">
        <v>213</v>
      </c>
      <c r="H178" t="s">
        <v>33</v>
      </c>
      <c r="I178" t="s">
        <v>34</v>
      </c>
      <c r="J178">
        <v>4500000</v>
      </c>
      <c r="K178">
        <v>20</v>
      </c>
      <c r="P178" t="s">
        <v>768</v>
      </c>
      <c r="S178" t="s">
        <v>28</v>
      </c>
      <c r="T178" t="str">
        <f>_xlfn.SWITCH(Tabla2[[#This Row],[DATA SENSITIVITY]],1,"Just email address/Online information",20,"SSN/Personal details",300,"Credit card information",4000,"Email password/Health records",50000,"Full bank account details","Ninguna coincidencia")</f>
        <v>SSN/Personal details</v>
      </c>
      <c r="U178" t="str">
        <f>Tabla2[[#This Row],[METHOD OF LEAK]]</f>
        <v>hacked</v>
      </c>
      <c r="V178">
        <f>Tabla2[[#This Row],[NO OF RECORDS STOLEN]]</f>
        <v>4500000</v>
      </c>
    </row>
    <row r="179" spans="1:22" ht="28" hidden="1" customHeight="1" x14ac:dyDescent="0.15">
      <c r="A179" t="s">
        <v>769</v>
      </c>
      <c r="C179" t="s">
        <v>770</v>
      </c>
      <c r="D179">
        <v>10</v>
      </c>
      <c r="E179">
        <v>2014</v>
      </c>
      <c r="F179">
        <v>5000000</v>
      </c>
      <c r="G179" t="s">
        <v>24</v>
      </c>
      <c r="H179" t="s">
        <v>33</v>
      </c>
      <c r="I179" t="s">
        <v>34</v>
      </c>
      <c r="J179">
        <v>5000000</v>
      </c>
      <c r="K179">
        <v>1</v>
      </c>
      <c r="N179" t="s">
        <v>771</v>
      </c>
      <c r="P179" t="s">
        <v>772</v>
      </c>
      <c r="S179" t="s">
        <v>773</v>
      </c>
      <c r="T179" t="str">
        <f>_xlfn.SWITCH(Tabla2[[#This Row],[DATA SENSITIVITY]],1,"Just email address/Online information",20,"SSN/Personal details",300,"Credit card information",4000,"Email password/Health records",50000,"Full bank account details","Ninguna coincidencia")</f>
        <v>Just email address/Online information</v>
      </c>
      <c r="U179" t="str">
        <f>Tabla2[[#This Row],[METHOD OF LEAK]]</f>
        <v>hacked</v>
      </c>
      <c r="V179">
        <f>Tabla2[[#This Row],[NO OF RECORDS STOLEN]]</f>
        <v>5000000</v>
      </c>
    </row>
    <row r="180" spans="1:22" ht="28" hidden="1" customHeight="1" x14ac:dyDescent="0.15">
      <c r="A180" t="s">
        <v>435</v>
      </c>
      <c r="C180" t="s">
        <v>774</v>
      </c>
      <c r="D180">
        <v>10</v>
      </c>
      <c r="E180">
        <v>2014</v>
      </c>
      <c r="F180">
        <v>10000000</v>
      </c>
      <c r="G180" t="s">
        <v>449</v>
      </c>
      <c r="H180" t="s">
        <v>33</v>
      </c>
      <c r="J180">
        <v>10000000</v>
      </c>
      <c r="K180">
        <v>20</v>
      </c>
      <c r="P180" t="s">
        <v>775</v>
      </c>
      <c r="S180" t="s">
        <v>776</v>
      </c>
      <c r="T180" t="str">
        <f>_xlfn.SWITCH(Tabla2[[#This Row],[DATA SENSITIVITY]],1,"Just email address/Online information",20,"SSN/Personal details",300,"Credit card information",4000,"Email password/Health records",50000,"Full bank account details","Ninguna coincidencia")</f>
        <v>SSN/Personal details</v>
      </c>
      <c r="U180" t="str">
        <f>Tabla2[[#This Row],[METHOD OF LEAK]]</f>
        <v>hacked</v>
      </c>
      <c r="V180">
        <f>Tabla2[[#This Row],[NO OF RECORDS STOLEN]]</f>
        <v>10000000</v>
      </c>
    </row>
    <row r="181" spans="1:22" ht="28" hidden="1" customHeight="1" x14ac:dyDescent="0.15">
      <c r="A181" t="s">
        <v>777</v>
      </c>
      <c r="B181" t="s">
        <v>778</v>
      </c>
      <c r="C181" t="s">
        <v>779</v>
      </c>
      <c r="D181">
        <v>10</v>
      </c>
      <c r="E181">
        <v>2014</v>
      </c>
      <c r="F181">
        <v>10000000</v>
      </c>
      <c r="G181" t="s">
        <v>213</v>
      </c>
      <c r="H181" t="s">
        <v>33</v>
      </c>
      <c r="J181">
        <v>10000000</v>
      </c>
      <c r="K181">
        <v>1</v>
      </c>
      <c r="P181" t="s">
        <v>780</v>
      </c>
      <c r="S181" t="s">
        <v>781</v>
      </c>
      <c r="T181" t="str">
        <f>_xlfn.SWITCH(Tabla2[[#This Row],[DATA SENSITIVITY]],1,"Just email address/Online information",20,"SSN/Personal details",300,"Credit card information",4000,"Email password/Health records",50000,"Full bank account details","Ninguna coincidencia")</f>
        <v>Just email address/Online information</v>
      </c>
      <c r="U181" t="str">
        <f>Tabla2[[#This Row],[METHOD OF LEAK]]</f>
        <v>hacked</v>
      </c>
      <c r="V181">
        <f>Tabla2[[#This Row],[NO OF RECORDS STOLEN]]</f>
        <v>10000000</v>
      </c>
    </row>
    <row r="182" spans="1:22" ht="28" hidden="1" customHeight="1" x14ac:dyDescent="0.15">
      <c r="A182" t="s">
        <v>21</v>
      </c>
      <c r="D182">
        <v>10</v>
      </c>
      <c r="E182">
        <v>2014</v>
      </c>
      <c r="F182">
        <v>2400000</v>
      </c>
      <c r="G182" t="s">
        <v>24</v>
      </c>
      <c r="H182" t="s">
        <v>33</v>
      </c>
      <c r="J182">
        <v>24000000</v>
      </c>
      <c r="K182">
        <v>1</v>
      </c>
      <c r="P182" t="s">
        <v>782</v>
      </c>
      <c r="S182" t="s">
        <v>21</v>
      </c>
      <c r="T182" t="str">
        <f>_xlfn.SWITCH(Tabla2[[#This Row],[DATA SENSITIVITY]],1,"Just email address/Online information",20,"SSN/Personal details",300,"Credit card information",4000,"Email password/Health records",50000,"Full bank account details","Ninguna coincidencia")</f>
        <v>Just email address/Online information</v>
      </c>
      <c r="U182" t="str">
        <f>Tabla2[[#This Row],[METHOD OF LEAK]]</f>
        <v>hacked</v>
      </c>
      <c r="V182">
        <f>Tabla2[[#This Row],[NO OF RECORDS STOLEN]]</f>
        <v>24000000</v>
      </c>
    </row>
    <row r="183" spans="1:22" ht="28" hidden="1" customHeight="1" x14ac:dyDescent="0.15">
      <c r="A183" t="s">
        <v>783</v>
      </c>
      <c r="C183" t="s">
        <v>784</v>
      </c>
      <c r="D183">
        <v>10</v>
      </c>
      <c r="E183">
        <v>2014</v>
      </c>
      <c r="F183">
        <v>56000000</v>
      </c>
      <c r="G183" t="s">
        <v>89</v>
      </c>
      <c r="H183" t="s">
        <v>33</v>
      </c>
      <c r="I183" t="s">
        <v>34</v>
      </c>
      <c r="J183">
        <v>56000000</v>
      </c>
      <c r="K183">
        <v>300</v>
      </c>
      <c r="P183" t="s">
        <v>785</v>
      </c>
      <c r="S183" t="s">
        <v>688</v>
      </c>
      <c r="T183" t="str">
        <f>_xlfn.SWITCH(Tabla2[[#This Row],[DATA SENSITIVITY]],1,"Just email address/Online information",20,"SSN/Personal details",300,"Credit card information",4000,"Email password/Health records",50000,"Full bank account details","Ninguna coincidencia")</f>
        <v>Credit card information</v>
      </c>
      <c r="U183" t="str">
        <f>Tabla2[[#This Row],[METHOD OF LEAK]]</f>
        <v>hacked</v>
      </c>
      <c r="V183">
        <f>Tabla2[[#This Row],[NO OF RECORDS STOLEN]]</f>
        <v>56000000</v>
      </c>
    </row>
    <row r="184" spans="1:22" ht="28" hidden="1" customHeight="1" x14ac:dyDescent="0.15">
      <c r="A184" t="s">
        <v>786</v>
      </c>
      <c r="C184" t="s">
        <v>787</v>
      </c>
      <c r="D184">
        <v>10</v>
      </c>
      <c r="E184">
        <v>2014</v>
      </c>
      <c r="F184">
        <v>70000000</v>
      </c>
      <c r="G184" t="s">
        <v>89</v>
      </c>
      <c r="H184" t="s">
        <v>33</v>
      </c>
      <c r="I184" t="s">
        <v>34</v>
      </c>
      <c r="J184">
        <v>70000000</v>
      </c>
      <c r="K184">
        <v>300</v>
      </c>
      <c r="P184" t="s">
        <v>788</v>
      </c>
      <c r="Q184" t="s">
        <v>789</v>
      </c>
      <c r="R184" t="s">
        <v>790</v>
      </c>
      <c r="S184" t="s">
        <v>791</v>
      </c>
      <c r="T184" t="str">
        <f>_xlfn.SWITCH(Tabla2[[#This Row],[DATA SENSITIVITY]],1,"Just email address/Online information",20,"SSN/Personal details",300,"Credit card information",4000,"Email password/Health records",50000,"Full bank account details","Ninguna coincidencia")</f>
        <v>Credit card information</v>
      </c>
      <c r="U184" t="str">
        <f>Tabla2[[#This Row],[METHOD OF LEAK]]</f>
        <v>hacked</v>
      </c>
      <c r="V184">
        <f>Tabla2[[#This Row],[NO OF RECORDS STOLEN]]</f>
        <v>70000000</v>
      </c>
    </row>
    <row r="185" spans="1:22" ht="28" hidden="1" customHeight="1" x14ac:dyDescent="0.15">
      <c r="A185" t="s">
        <v>356</v>
      </c>
      <c r="C185" t="s">
        <v>792</v>
      </c>
      <c r="D185">
        <v>10</v>
      </c>
      <c r="E185">
        <v>2014</v>
      </c>
      <c r="F185">
        <v>76000000</v>
      </c>
      <c r="G185" t="s">
        <v>32</v>
      </c>
      <c r="H185" t="s">
        <v>33</v>
      </c>
      <c r="I185" t="s">
        <v>34</v>
      </c>
      <c r="J185">
        <v>76000000</v>
      </c>
      <c r="K185">
        <v>300</v>
      </c>
      <c r="P185" t="s">
        <v>793</v>
      </c>
      <c r="S185" t="s">
        <v>794</v>
      </c>
      <c r="T185" t="str">
        <f>_xlfn.SWITCH(Tabla2[[#This Row],[DATA SENSITIVITY]],1,"Just email address/Online information",20,"SSN/Personal details",300,"Credit card information",4000,"Email password/Health records",50000,"Full bank account details","Ninguna coincidencia")</f>
        <v>Credit card information</v>
      </c>
      <c r="U185" t="str">
        <f>Tabla2[[#This Row],[METHOD OF LEAK]]</f>
        <v>hacked</v>
      </c>
      <c r="V185">
        <f>Tabla2[[#This Row],[NO OF RECORDS STOLEN]]</f>
        <v>76000000</v>
      </c>
    </row>
    <row r="186" spans="1:22" ht="28" hidden="1" customHeight="1" x14ac:dyDescent="0.15">
      <c r="A186" t="s">
        <v>795</v>
      </c>
      <c r="C186" t="s">
        <v>796</v>
      </c>
      <c r="D186">
        <v>10</v>
      </c>
      <c r="E186">
        <v>2014</v>
      </c>
      <c r="F186">
        <v>145000000</v>
      </c>
      <c r="G186" t="s">
        <v>24</v>
      </c>
      <c r="H186" t="s">
        <v>33</v>
      </c>
      <c r="I186" t="s">
        <v>34</v>
      </c>
      <c r="J186">
        <v>145000000</v>
      </c>
      <c r="K186">
        <v>1</v>
      </c>
      <c r="P186" t="s">
        <v>797</v>
      </c>
      <c r="S186" t="s">
        <v>791</v>
      </c>
      <c r="T186" t="str">
        <f>_xlfn.SWITCH(Tabla2[[#This Row],[DATA SENSITIVITY]],1,"Just email address/Online information",20,"SSN/Personal details",300,"Credit card information",4000,"Email password/Health records",50000,"Full bank account details","Ninguna coincidencia")</f>
        <v>Just email address/Online information</v>
      </c>
      <c r="U186" t="str">
        <f>Tabla2[[#This Row],[METHOD OF LEAK]]</f>
        <v>hacked</v>
      </c>
      <c r="V186">
        <f>Tabla2[[#This Row],[NO OF RECORDS STOLEN]]</f>
        <v>145000000</v>
      </c>
    </row>
    <row r="187" spans="1:22" ht="28" hidden="1" customHeight="1" x14ac:dyDescent="0.15">
      <c r="A187" t="s">
        <v>703</v>
      </c>
      <c r="C187" t="s">
        <v>798</v>
      </c>
      <c r="D187">
        <v>10</v>
      </c>
      <c r="E187">
        <v>2014</v>
      </c>
      <c r="F187">
        <v>500000000</v>
      </c>
      <c r="G187" t="s">
        <v>24</v>
      </c>
      <c r="H187" t="s">
        <v>33</v>
      </c>
      <c r="J187">
        <v>500000000</v>
      </c>
      <c r="K187">
        <v>20</v>
      </c>
      <c r="P187" t="s">
        <v>799</v>
      </c>
      <c r="S187" t="s">
        <v>715</v>
      </c>
      <c r="T187" t="str">
        <f>_xlfn.SWITCH(Tabla2[[#This Row],[DATA SENSITIVITY]],1,"Just email address/Online information",20,"SSN/Personal details",300,"Credit card information",4000,"Email password/Health records",50000,"Full bank account details","Ninguna coincidencia")</f>
        <v>SSN/Personal details</v>
      </c>
      <c r="U187" t="str">
        <f>Tabla2[[#This Row],[METHOD OF LEAK]]</f>
        <v>hacked</v>
      </c>
      <c r="V187">
        <f>Tabla2[[#This Row],[NO OF RECORDS STOLEN]]</f>
        <v>500000000</v>
      </c>
    </row>
    <row r="188" spans="1:22" ht="28" hidden="1" customHeight="1" x14ac:dyDescent="0.15">
      <c r="A188" t="s">
        <v>800</v>
      </c>
      <c r="C188" t="s">
        <v>801</v>
      </c>
      <c r="D188">
        <v>10</v>
      </c>
      <c r="E188">
        <v>2014</v>
      </c>
      <c r="F188">
        <v>2700000</v>
      </c>
      <c r="G188" t="s">
        <v>32</v>
      </c>
      <c r="H188" t="s">
        <v>33</v>
      </c>
      <c r="J188">
        <v>2700000</v>
      </c>
      <c r="K188">
        <v>50000</v>
      </c>
      <c r="P188" t="s">
        <v>802</v>
      </c>
      <c r="S188" t="s">
        <v>465</v>
      </c>
      <c r="T188" t="str">
        <f>_xlfn.SWITCH(Tabla2[[#This Row],[DATA SENSITIVITY]],1,"Just email address/Online information",20,"SSN/Personal details",300,"Credit card information",4000,"Email password/Health records",50000,"Full bank account details","Ninguna coincidencia")</f>
        <v>Full bank account details</v>
      </c>
      <c r="U188" t="str">
        <f>Tabla2[[#This Row],[METHOD OF LEAK]]</f>
        <v>hacked</v>
      </c>
      <c r="V188">
        <f>Tabla2[[#This Row],[NO OF RECORDS STOLEN]]</f>
        <v>2700000</v>
      </c>
    </row>
    <row r="189" spans="1:22" ht="28" hidden="1" customHeight="1" x14ac:dyDescent="0.15">
      <c r="A189" t="s">
        <v>803</v>
      </c>
      <c r="D189">
        <v>10</v>
      </c>
      <c r="E189">
        <v>2014</v>
      </c>
      <c r="F189">
        <v>20000000</v>
      </c>
      <c r="G189" t="s">
        <v>32</v>
      </c>
      <c r="H189" t="s">
        <v>25</v>
      </c>
      <c r="J189">
        <v>20000000</v>
      </c>
      <c r="K189">
        <v>50000</v>
      </c>
      <c r="P189" t="s">
        <v>804</v>
      </c>
      <c r="S189" t="s">
        <v>722</v>
      </c>
      <c r="T189" t="str">
        <f>_xlfn.SWITCH(Tabla2[[#This Row],[DATA SENSITIVITY]],1,"Just email address/Online information",20,"SSN/Personal details",300,"Credit card information",4000,"Email password/Health records",50000,"Full bank account details","Ninguna coincidencia")</f>
        <v>Full bank account details</v>
      </c>
      <c r="U189" t="str">
        <f>Tabla2[[#This Row],[METHOD OF LEAK]]</f>
        <v>inside job</v>
      </c>
      <c r="V189">
        <f>Tabla2[[#This Row],[NO OF RECORDS STOLEN]]</f>
        <v>20000000</v>
      </c>
    </row>
    <row r="190" spans="1:22" ht="28" hidden="1" customHeight="1" x14ac:dyDescent="0.15">
      <c r="A190" t="s">
        <v>805</v>
      </c>
      <c r="C190" t="s">
        <v>806</v>
      </c>
      <c r="D190">
        <v>10</v>
      </c>
      <c r="E190">
        <v>2014</v>
      </c>
      <c r="F190">
        <v>52000</v>
      </c>
      <c r="G190" t="s">
        <v>649</v>
      </c>
      <c r="H190" t="s">
        <v>49</v>
      </c>
      <c r="I190" t="s">
        <v>34</v>
      </c>
      <c r="J190">
        <v>52000</v>
      </c>
      <c r="K190">
        <v>1</v>
      </c>
      <c r="P190" t="s">
        <v>807</v>
      </c>
      <c r="S190" t="s">
        <v>808</v>
      </c>
      <c r="T190" t="str">
        <f>_xlfn.SWITCH(Tabla2[[#This Row],[DATA SENSITIVITY]],1,"Just email address/Online information",20,"SSN/Personal details",300,"Credit card information",4000,"Email password/Health records",50000,"Full bank account details","Ninguna coincidencia")</f>
        <v>Just email address/Online information</v>
      </c>
      <c r="U190" t="str">
        <f>Tabla2[[#This Row],[METHOD OF LEAK]]</f>
        <v>poor security</v>
      </c>
      <c r="V190">
        <f>Tabla2[[#This Row],[NO OF RECORDS STOLEN]]</f>
        <v>52000</v>
      </c>
    </row>
    <row r="191" spans="1:22" ht="28" hidden="1" customHeight="1" x14ac:dyDescent="0.15">
      <c r="A191" t="s">
        <v>809</v>
      </c>
      <c r="D191">
        <v>10</v>
      </c>
      <c r="E191">
        <v>2014</v>
      </c>
      <c r="F191">
        <v>76000</v>
      </c>
      <c r="G191" t="s">
        <v>24</v>
      </c>
      <c r="H191" t="s">
        <v>49</v>
      </c>
      <c r="J191">
        <v>800000</v>
      </c>
      <c r="K191">
        <v>20</v>
      </c>
      <c r="P191" t="s">
        <v>810</v>
      </c>
      <c r="S191" t="s">
        <v>401</v>
      </c>
      <c r="T191" t="str">
        <f>_xlfn.SWITCH(Tabla2[[#This Row],[DATA SENSITIVITY]],1,"Just email address/Online information",20,"SSN/Personal details",300,"Credit card information",4000,"Email password/Health records",50000,"Full bank account details","Ninguna coincidencia")</f>
        <v>SSN/Personal details</v>
      </c>
      <c r="U191" t="str">
        <f>Tabla2[[#This Row],[METHOD OF LEAK]]</f>
        <v>poor security</v>
      </c>
      <c r="V191">
        <f>Tabla2[[#This Row],[NO OF RECORDS STOLEN]]</f>
        <v>800000</v>
      </c>
    </row>
    <row r="192" spans="1:22" ht="28" hidden="1" customHeight="1" x14ac:dyDescent="0.15">
      <c r="A192" t="s">
        <v>811</v>
      </c>
      <c r="C192" t="s">
        <v>812</v>
      </c>
      <c r="D192">
        <v>10</v>
      </c>
      <c r="E192">
        <v>2014</v>
      </c>
      <c r="F192">
        <v>1700000</v>
      </c>
      <c r="G192" t="s">
        <v>813</v>
      </c>
      <c r="H192" t="s">
        <v>33</v>
      </c>
      <c r="J192">
        <v>1700000</v>
      </c>
      <c r="K192">
        <v>4000</v>
      </c>
      <c r="P192" t="s">
        <v>814</v>
      </c>
      <c r="S192" t="s">
        <v>811</v>
      </c>
      <c r="T192" t="str">
        <f>_xlfn.SWITCH(Tabla2[[#This Row],[DATA SENSITIVITY]],1,"Just email address/Online information",20,"SSN/Personal details",300,"Credit card information",4000,"Email password/Health records",50000,"Full bank account details","Ninguna coincidencia")</f>
        <v>Email password/Health records</v>
      </c>
      <c r="U192" t="str">
        <f>Tabla2[[#This Row],[METHOD OF LEAK]]</f>
        <v>hacked</v>
      </c>
      <c r="V192">
        <f>Tabla2[[#This Row],[NO OF RECORDS STOLEN]]</f>
        <v>1700000</v>
      </c>
    </row>
    <row r="193" spans="1:22" ht="28" hidden="1" customHeight="1" x14ac:dyDescent="0.15">
      <c r="A193" t="s">
        <v>417</v>
      </c>
      <c r="C193" t="s">
        <v>815</v>
      </c>
      <c r="D193">
        <v>10</v>
      </c>
      <c r="E193">
        <v>2014</v>
      </c>
      <c r="F193">
        <v>50000000</v>
      </c>
      <c r="G193" t="s">
        <v>24</v>
      </c>
      <c r="H193" t="s">
        <v>33</v>
      </c>
      <c r="J193">
        <v>50000000</v>
      </c>
      <c r="K193">
        <v>1</v>
      </c>
      <c r="P193" t="s">
        <v>816</v>
      </c>
      <c r="S193" t="s">
        <v>239</v>
      </c>
      <c r="T193" t="str">
        <f>_xlfn.SWITCH(Tabla2[[#This Row],[DATA SENSITIVITY]],1,"Just email address/Online information",20,"SSN/Personal details",300,"Credit card information",4000,"Email password/Health records",50000,"Full bank account details","Ninguna coincidencia")</f>
        <v>Just email address/Online information</v>
      </c>
      <c r="U193" t="str">
        <f>Tabla2[[#This Row],[METHOD OF LEAK]]</f>
        <v>hacked</v>
      </c>
      <c r="V193">
        <f>Tabla2[[#This Row],[NO OF RECORDS STOLEN]]</f>
        <v>50000000</v>
      </c>
    </row>
    <row r="194" spans="1:22" ht="28" hidden="1" customHeight="1" x14ac:dyDescent="0.15">
      <c r="A194" t="s">
        <v>817</v>
      </c>
      <c r="C194" t="s">
        <v>818</v>
      </c>
      <c r="D194">
        <v>11</v>
      </c>
      <c r="E194">
        <v>2015</v>
      </c>
      <c r="F194">
        <v>500000</v>
      </c>
      <c r="G194" t="s">
        <v>103</v>
      </c>
      <c r="H194" t="s">
        <v>53</v>
      </c>
      <c r="J194">
        <v>500000</v>
      </c>
      <c r="K194">
        <v>50000</v>
      </c>
      <c r="P194" t="s">
        <v>819</v>
      </c>
      <c r="S194" t="s">
        <v>401</v>
      </c>
      <c r="T194" t="str">
        <f>_xlfn.SWITCH(Tabla2[[#This Row],[DATA SENSITIVITY]],1,"Just email address/Online information",20,"SSN/Personal details",300,"Credit card information",4000,"Email password/Health records",50000,"Full bank account details","Ninguna coincidencia")</f>
        <v>Full bank account details</v>
      </c>
      <c r="U194" t="str">
        <f>Tabla2[[#This Row],[METHOD OF LEAK]]</f>
        <v>accidentally published</v>
      </c>
      <c r="V194">
        <f>Tabla2[[#This Row],[NO OF RECORDS STOLEN]]</f>
        <v>500000</v>
      </c>
    </row>
    <row r="195" spans="1:22" ht="28" hidden="1" customHeight="1" x14ac:dyDescent="0.15">
      <c r="A195" t="s">
        <v>820</v>
      </c>
      <c r="B195" t="s">
        <v>821</v>
      </c>
      <c r="C195" t="s">
        <v>822</v>
      </c>
      <c r="D195">
        <v>11</v>
      </c>
      <c r="E195">
        <v>2015</v>
      </c>
      <c r="F195">
        <v>40000</v>
      </c>
      <c r="G195" t="s">
        <v>32</v>
      </c>
      <c r="H195" t="s">
        <v>33</v>
      </c>
      <c r="J195">
        <v>40000</v>
      </c>
      <c r="K195">
        <v>50000</v>
      </c>
      <c r="P195" t="s">
        <v>823</v>
      </c>
      <c r="S195" t="s">
        <v>824</v>
      </c>
      <c r="T195" t="str">
        <f>_xlfn.SWITCH(Tabla2[[#This Row],[DATA SENSITIVITY]],1,"Just email address/Online information",20,"SSN/Personal details",300,"Credit card information",4000,"Email password/Health records",50000,"Full bank account details","Ninguna coincidencia")</f>
        <v>Full bank account details</v>
      </c>
      <c r="U195" t="str">
        <f>Tabla2[[#This Row],[METHOD OF LEAK]]</f>
        <v>hacked</v>
      </c>
      <c r="V195">
        <f>Tabla2[[#This Row],[NO OF RECORDS STOLEN]]</f>
        <v>40000</v>
      </c>
    </row>
    <row r="196" spans="1:22" ht="28" hidden="1" customHeight="1" x14ac:dyDescent="0.15">
      <c r="A196" t="s">
        <v>825</v>
      </c>
      <c r="B196" t="s">
        <v>826</v>
      </c>
      <c r="C196" t="s">
        <v>827</v>
      </c>
      <c r="D196">
        <v>11</v>
      </c>
      <c r="E196">
        <v>2015</v>
      </c>
      <c r="F196">
        <v>100000</v>
      </c>
      <c r="G196" t="s">
        <v>103</v>
      </c>
      <c r="H196" t="s">
        <v>33</v>
      </c>
      <c r="J196">
        <v>100000</v>
      </c>
      <c r="K196">
        <v>1</v>
      </c>
      <c r="P196" t="s">
        <v>828</v>
      </c>
      <c r="S196" t="s">
        <v>28</v>
      </c>
      <c r="T196" t="str">
        <f>_xlfn.SWITCH(Tabla2[[#This Row],[DATA SENSITIVITY]],1,"Just email address/Online information",20,"SSN/Personal details",300,"Credit card information",4000,"Email password/Health records",50000,"Full bank account details","Ninguna coincidencia")</f>
        <v>Just email address/Online information</v>
      </c>
      <c r="U196" t="str">
        <f>Tabla2[[#This Row],[METHOD OF LEAK]]</f>
        <v>hacked</v>
      </c>
      <c r="V196">
        <f>Tabla2[[#This Row],[NO OF RECORDS STOLEN]]</f>
        <v>100000</v>
      </c>
    </row>
    <row r="197" spans="1:22" ht="28" hidden="1" customHeight="1" x14ac:dyDescent="0.15">
      <c r="A197" t="s">
        <v>829</v>
      </c>
      <c r="B197" t="s">
        <v>830</v>
      </c>
      <c r="C197" t="s">
        <v>831</v>
      </c>
      <c r="D197">
        <v>11</v>
      </c>
      <c r="E197">
        <v>2015</v>
      </c>
      <c r="F197">
        <v>157000</v>
      </c>
      <c r="G197" t="s">
        <v>24</v>
      </c>
      <c r="H197" t="s">
        <v>33</v>
      </c>
      <c r="J197">
        <v>160000</v>
      </c>
      <c r="K197">
        <v>20</v>
      </c>
      <c r="P197" t="s">
        <v>832</v>
      </c>
      <c r="Q197" t="s">
        <v>833</v>
      </c>
      <c r="R197" t="s">
        <v>834</v>
      </c>
      <c r="S197" t="s">
        <v>127</v>
      </c>
      <c r="T197" t="str">
        <f>_xlfn.SWITCH(Tabla2[[#This Row],[DATA SENSITIVITY]],1,"Just email address/Online information",20,"SSN/Personal details",300,"Credit card information",4000,"Email password/Health records",50000,"Full bank account details","Ninguna coincidencia")</f>
        <v>SSN/Personal details</v>
      </c>
      <c r="U197" t="str">
        <f>Tabla2[[#This Row],[METHOD OF LEAK]]</f>
        <v>hacked</v>
      </c>
      <c r="V197">
        <f>Tabla2[[#This Row],[NO OF RECORDS STOLEN]]</f>
        <v>160000</v>
      </c>
    </row>
    <row r="198" spans="1:22" ht="28" hidden="1" customHeight="1" x14ac:dyDescent="0.15">
      <c r="A198" t="s">
        <v>835</v>
      </c>
      <c r="B198" t="s">
        <v>836</v>
      </c>
      <c r="C198" t="s">
        <v>837</v>
      </c>
      <c r="D198">
        <v>11</v>
      </c>
      <c r="E198">
        <v>2015</v>
      </c>
      <c r="F198">
        <v>400000</v>
      </c>
      <c r="G198" t="s">
        <v>219</v>
      </c>
      <c r="H198" t="s">
        <v>33</v>
      </c>
      <c r="J198">
        <v>400000</v>
      </c>
      <c r="K198">
        <v>20</v>
      </c>
      <c r="P198" t="s">
        <v>838</v>
      </c>
      <c r="S198" t="s">
        <v>688</v>
      </c>
      <c r="T198" t="str">
        <f>_xlfn.SWITCH(Tabla2[[#This Row],[DATA SENSITIVITY]],1,"Just email address/Online information",20,"SSN/Personal details",300,"Credit card information",4000,"Email password/Health records",50000,"Full bank account details","Ninguna coincidencia")</f>
        <v>SSN/Personal details</v>
      </c>
      <c r="U198" t="str">
        <f>Tabla2[[#This Row],[METHOD OF LEAK]]</f>
        <v>hacked</v>
      </c>
      <c r="V198">
        <f>Tabla2[[#This Row],[NO OF RECORDS STOLEN]]</f>
        <v>400000</v>
      </c>
    </row>
    <row r="199" spans="1:22" ht="28" hidden="1" customHeight="1" x14ac:dyDescent="0.15">
      <c r="A199" t="s">
        <v>839</v>
      </c>
      <c r="B199" t="s">
        <v>840</v>
      </c>
      <c r="D199">
        <v>11</v>
      </c>
      <c r="E199">
        <v>2015</v>
      </c>
      <c r="F199">
        <v>500000</v>
      </c>
      <c r="G199" t="s">
        <v>89</v>
      </c>
      <c r="H199" t="s">
        <v>33</v>
      </c>
      <c r="J199">
        <v>500000</v>
      </c>
      <c r="K199">
        <v>1</v>
      </c>
      <c r="P199" t="s">
        <v>841</v>
      </c>
      <c r="S199" t="s">
        <v>401</v>
      </c>
      <c r="T199" t="str">
        <f>_xlfn.SWITCH(Tabla2[[#This Row],[DATA SENSITIVITY]],1,"Just email address/Online information",20,"SSN/Personal details",300,"Credit card information",4000,"Email password/Health records",50000,"Full bank account details","Ninguna coincidencia")</f>
        <v>Just email address/Online information</v>
      </c>
      <c r="U199" t="str">
        <f>Tabla2[[#This Row],[METHOD OF LEAK]]</f>
        <v>hacked</v>
      </c>
      <c r="V199">
        <f>Tabla2[[#This Row],[NO OF RECORDS STOLEN]]</f>
        <v>500000</v>
      </c>
    </row>
    <row r="200" spans="1:22" ht="28" hidden="1" customHeight="1" x14ac:dyDescent="0.15">
      <c r="A200" t="s">
        <v>842</v>
      </c>
      <c r="C200" t="s">
        <v>843</v>
      </c>
      <c r="D200">
        <v>11</v>
      </c>
      <c r="E200">
        <v>2015</v>
      </c>
      <c r="F200">
        <v>500000</v>
      </c>
      <c r="G200" t="s">
        <v>24</v>
      </c>
      <c r="H200" t="s">
        <v>33</v>
      </c>
      <c r="I200" t="s">
        <v>34</v>
      </c>
      <c r="J200">
        <v>500000</v>
      </c>
      <c r="K200">
        <v>50000</v>
      </c>
      <c r="P200" t="s">
        <v>844</v>
      </c>
      <c r="S200" t="s">
        <v>401</v>
      </c>
      <c r="T200" t="str">
        <f>_xlfn.SWITCH(Tabla2[[#This Row],[DATA SENSITIVITY]],1,"Just email address/Online information",20,"SSN/Personal details",300,"Credit card information",4000,"Email password/Health records",50000,"Full bank account details","Ninguna coincidencia")</f>
        <v>Full bank account details</v>
      </c>
      <c r="U200" t="str">
        <f>Tabla2[[#This Row],[METHOD OF LEAK]]</f>
        <v>hacked</v>
      </c>
      <c r="V200">
        <f>Tabla2[[#This Row],[NO OF RECORDS STOLEN]]</f>
        <v>500000</v>
      </c>
    </row>
    <row r="201" spans="1:22" ht="28" hidden="1" customHeight="1" x14ac:dyDescent="0.15">
      <c r="A201" t="s">
        <v>845</v>
      </c>
      <c r="B201" t="s">
        <v>846</v>
      </c>
      <c r="D201">
        <v>11</v>
      </c>
      <c r="E201">
        <v>2015</v>
      </c>
      <c r="F201">
        <v>500000</v>
      </c>
      <c r="G201" t="s">
        <v>219</v>
      </c>
      <c r="H201" t="s">
        <v>33</v>
      </c>
      <c r="J201">
        <v>500000</v>
      </c>
      <c r="K201">
        <v>1</v>
      </c>
      <c r="P201" t="s">
        <v>847</v>
      </c>
      <c r="S201" t="s">
        <v>55</v>
      </c>
      <c r="T201" t="str">
        <f>_xlfn.SWITCH(Tabla2[[#This Row],[DATA SENSITIVITY]],1,"Just email address/Online information",20,"SSN/Personal details",300,"Credit card information",4000,"Email password/Health records",50000,"Full bank account details","Ninguna coincidencia")</f>
        <v>Just email address/Online information</v>
      </c>
      <c r="U201" t="str">
        <f>Tabla2[[#This Row],[METHOD OF LEAK]]</f>
        <v>hacked</v>
      </c>
      <c r="V201">
        <f>Tabla2[[#This Row],[NO OF RECORDS STOLEN]]</f>
        <v>500000</v>
      </c>
    </row>
    <row r="202" spans="1:22" ht="28" hidden="1" customHeight="1" x14ac:dyDescent="0.15">
      <c r="A202" t="s">
        <v>848</v>
      </c>
      <c r="B202" t="s">
        <v>849</v>
      </c>
      <c r="C202" t="s">
        <v>850</v>
      </c>
      <c r="D202">
        <v>11</v>
      </c>
      <c r="E202">
        <v>2015</v>
      </c>
      <c r="F202">
        <v>1100000</v>
      </c>
      <c r="G202" t="s">
        <v>213</v>
      </c>
      <c r="H202" t="s">
        <v>33</v>
      </c>
      <c r="J202">
        <v>1100000</v>
      </c>
      <c r="K202">
        <v>1</v>
      </c>
      <c r="P202" t="s">
        <v>851</v>
      </c>
      <c r="S202" t="s">
        <v>848</v>
      </c>
      <c r="T202" t="str">
        <f>_xlfn.SWITCH(Tabla2[[#This Row],[DATA SENSITIVITY]],1,"Just email address/Online information",20,"SSN/Personal details",300,"Credit card information",4000,"Email password/Health records",50000,"Full bank account details","Ninguna coincidencia")</f>
        <v>Just email address/Online information</v>
      </c>
      <c r="U202" t="str">
        <f>Tabla2[[#This Row],[METHOD OF LEAK]]</f>
        <v>hacked</v>
      </c>
      <c r="V202">
        <f>Tabla2[[#This Row],[NO OF RECORDS STOLEN]]</f>
        <v>1100000</v>
      </c>
    </row>
    <row r="203" spans="1:22" ht="28" hidden="1" customHeight="1" x14ac:dyDescent="0.15">
      <c r="A203" t="s">
        <v>852</v>
      </c>
      <c r="B203" t="s">
        <v>853</v>
      </c>
      <c r="D203">
        <v>11</v>
      </c>
      <c r="E203">
        <v>2015</v>
      </c>
      <c r="F203">
        <v>2700000</v>
      </c>
      <c r="G203" t="s">
        <v>24</v>
      </c>
      <c r="H203" t="s">
        <v>33</v>
      </c>
      <c r="J203">
        <v>2700000</v>
      </c>
      <c r="K203">
        <v>50000</v>
      </c>
      <c r="P203" t="s">
        <v>854</v>
      </c>
      <c r="S203" t="s">
        <v>401</v>
      </c>
      <c r="T203" t="str">
        <f>_xlfn.SWITCH(Tabla2[[#This Row],[DATA SENSITIVITY]],1,"Just email address/Online information",20,"SSN/Personal details",300,"Credit card information",4000,"Email password/Health records",50000,"Full bank account details","Ninguna coincidencia")</f>
        <v>Full bank account details</v>
      </c>
      <c r="U203" t="str">
        <f>Tabla2[[#This Row],[METHOD OF LEAK]]</f>
        <v>hacked</v>
      </c>
      <c r="V203">
        <f>Tabla2[[#This Row],[NO OF RECORDS STOLEN]]</f>
        <v>2700000</v>
      </c>
    </row>
    <row r="204" spans="1:22" ht="28" hidden="1" customHeight="1" x14ac:dyDescent="0.15">
      <c r="A204" t="s">
        <v>855</v>
      </c>
      <c r="B204" t="s">
        <v>856</v>
      </c>
      <c r="C204" t="s">
        <v>857</v>
      </c>
      <c r="D204">
        <v>11</v>
      </c>
      <c r="E204">
        <v>2015</v>
      </c>
      <c r="F204">
        <v>3900000</v>
      </c>
      <c r="G204" t="s">
        <v>24</v>
      </c>
      <c r="H204" t="s">
        <v>33</v>
      </c>
      <c r="J204">
        <v>3900000</v>
      </c>
      <c r="K204">
        <v>1</v>
      </c>
      <c r="P204" t="s">
        <v>858</v>
      </c>
      <c r="S204" t="s">
        <v>859</v>
      </c>
      <c r="T204" t="str">
        <f>_xlfn.SWITCH(Tabla2[[#This Row],[DATA SENSITIVITY]],1,"Just email address/Online information",20,"SSN/Personal details",300,"Credit card information",4000,"Email password/Health records",50000,"Full bank account details","Ninguna coincidencia")</f>
        <v>Just email address/Online information</v>
      </c>
      <c r="U204" t="str">
        <f>Tabla2[[#This Row],[METHOD OF LEAK]]</f>
        <v>hacked</v>
      </c>
      <c r="V204">
        <f>Tabla2[[#This Row],[NO OF RECORDS STOLEN]]</f>
        <v>3900000</v>
      </c>
    </row>
    <row r="205" spans="1:22" ht="28" hidden="1" customHeight="1" x14ac:dyDescent="0.15">
      <c r="A205" t="s">
        <v>860</v>
      </c>
      <c r="C205" t="s">
        <v>861</v>
      </c>
      <c r="D205">
        <v>11</v>
      </c>
      <c r="E205">
        <v>2015</v>
      </c>
      <c r="F205">
        <v>4000000</v>
      </c>
      <c r="G205" t="s">
        <v>103</v>
      </c>
      <c r="H205" t="s">
        <v>33</v>
      </c>
      <c r="J205">
        <v>4000000</v>
      </c>
      <c r="K205">
        <v>20</v>
      </c>
      <c r="P205" t="s">
        <v>863</v>
      </c>
      <c r="S205" t="s">
        <v>447</v>
      </c>
      <c r="T205" t="str">
        <f>_xlfn.SWITCH(Tabla2[[#This Row],[DATA SENSITIVITY]],1,"Just email address/Online information",20,"SSN/Personal details",300,"Credit card information",4000,"Email password/Health records",50000,"Full bank account details","Ninguna coincidencia")</f>
        <v>SSN/Personal details</v>
      </c>
      <c r="U205" t="str">
        <f>Tabla2[[#This Row],[METHOD OF LEAK]]</f>
        <v>hacked</v>
      </c>
      <c r="V205">
        <f>Tabla2[[#This Row],[NO OF RECORDS STOLEN]]</f>
        <v>4000000</v>
      </c>
    </row>
    <row r="206" spans="1:22" ht="28" hidden="1" customHeight="1" x14ac:dyDescent="0.15">
      <c r="A206" t="s">
        <v>864</v>
      </c>
      <c r="B206" t="s">
        <v>865</v>
      </c>
      <c r="C206" t="s">
        <v>866</v>
      </c>
      <c r="D206">
        <v>11</v>
      </c>
      <c r="E206">
        <v>2015</v>
      </c>
      <c r="F206">
        <v>6400000</v>
      </c>
      <c r="G206" t="s">
        <v>24</v>
      </c>
      <c r="H206" t="s">
        <v>33</v>
      </c>
      <c r="J206">
        <v>6400000</v>
      </c>
      <c r="K206">
        <v>50000</v>
      </c>
      <c r="P206" t="s">
        <v>867</v>
      </c>
      <c r="Q206" t="s">
        <v>868</v>
      </c>
      <c r="S206" t="s">
        <v>401</v>
      </c>
      <c r="T206" t="str">
        <f>_xlfn.SWITCH(Tabla2[[#This Row],[DATA SENSITIVITY]],1,"Just email address/Online information",20,"SSN/Personal details",300,"Credit card information",4000,"Email password/Health records",50000,"Full bank account details","Ninguna coincidencia")</f>
        <v>Full bank account details</v>
      </c>
      <c r="U206" t="str">
        <f>Tabla2[[#This Row],[METHOD OF LEAK]]</f>
        <v>hacked</v>
      </c>
      <c r="V206">
        <f>Tabla2[[#This Row],[NO OF RECORDS STOLEN]]</f>
        <v>6400000</v>
      </c>
    </row>
    <row r="207" spans="1:22" ht="28" hidden="1" customHeight="1" x14ac:dyDescent="0.15">
      <c r="A207" t="s">
        <v>869</v>
      </c>
      <c r="B207" t="s">
        <v>870</v>
      </c>
      <c r="C207" t="s">
        <v>871</v>
      </c>
      <c r="D207">
        <v>11</v>
      </c>
      <c r="E207">
        <v>2015</v>
      </c>
      <c r="F207">
        <v>11000000</v>
      </c>
      <c r="G207" t="s">
        <v>213</v>
      </c>
      <c r="H207" t="s">
        <v>33</v>
      </c>
      <c r="J207">
        <v>11000000</v>
      </c>
      <c r="K207">
        <v>50000</v>
      </c>
      <c r="P207" t="s">
        <v>872</v>
      </c>
      <c r="S207" t="s">
        <v>869</v>
      </c>
      <c r="T207" t="str">
        <f>_xlfn.SWITCH(Tabla2[[#This Row],[DATA SENSITIVITY]],1,"Just email address/Online information",20,"SSN/Personal details",300,"Credit card information",4000,"Email password/Health records",50000,"Full bank account details","Ninguna coincidencia")</f>
        <v>Full bank account details</v>
      </c>
      <c r="U207" t="str">
        <f>Tabla2[[#This Row],[METHOD OF LEAK]]</f>
        <v>hacked</v>
      </c>
      <c r="V207">
        <f>Tabla2[[#This Row],[NO OF RECORDS STOLEN]]</f>
        <v>11000000</v>
      </c>
    </row>
    <row r="208" spans="1:22" ht="28" hidden="1" customHeight="1" x14ac:dyDescent="0.15">
      <c r="A208" t="s">
        <v>873</v>
      </c>
      <c r="B208" t="s">
        <v>874</v>
      </c>
      <c r="C208" t="s">
        <v>875</v>
      </c>
      <c r="D208">
        <v>11</v>
      </c>
      <c r="E208">
        <v>2015</v>
      </c>
      <c r="F208">
        <v>13000000</v>
      </c>
      <c r="G208" t="s">
        <v>24</v>
      </c>
      <c r="H208" t="s">
        <v>33</v>
      </c>
      <c r="J208">
        <v>13000000</v>
      </c>
      <c r="K208">
        <v>1</v>
      </c>
      <c r="P208" t="s">
        <v>876</v>
      </c>
      <c r="Q208" t="s">
        <v>877</v>
      </c>
      <c r="S208" t="s">
        <v>878</v>
      </c>
      <c r="T208" t="str">
        <f>_xlfn.SWITCH(Tabla2[[#This Row],[DATA SENSITIVITY]],1,"Just email address/Online information",20,"SSN/Personal details",300,"Credit card information",4000,"Email password/Health records",50000,"Full bank account details","Ninguna coincidencia")</f>
        <v>Just email address/Online information</v>
      </c>
      <c r="U208" t="str">
        <f>Tabla2[[#This Row],[METHOD OF LEAK]]</f>
        <v>hacked</v>
      </c>
      <c r="V208">
        <f>Tabla2[[#This Row],[NO OF RECORDS STOLEN]]</f>
        <v>13000000</v>
      </c>
    </row>
    <row r="209" spans="1:22" ht="28" hidden="1" customHeight="1" x14ac:dyDescent="0.15">
      <c r="A209" t="s">
        <v>879</v>
      </c>
      <c r="C209" t="s">
        <v>880</v>
      </c>
      <c r="D209">
        <v>11</v>
      </c>
      <c r="E209">
        <v>2015</v>
      </c>
      <c r="F209">
        <v>15000000</v>
      </c>
      <c r="G209" t="s">
        <v>24</v>
      </c>
      <c r="H209" t="s">
        <v>33</v>
      </c>
      <c r="J209">
        <v>15000000</v>
      </c>
      <c r="K209">
        <v>300</v>
      </c>
      <c r="P209" t="s">
        <v>881</v>
      </c>
      <c r="S209" t="s">
        <v>465</v>
      </c>
      <c r="T209" t="str">
        <f>_xlfn.SWITCH(Tabla2[[#This Row],[DATA SENSITIVITY]],1,"Just email address/Online information",20,"SSN/Personal details",300,"Credit card information",4000,"Email password/Health records",50000,"Full bank account details","Ninguna coincidencia")</f>
        <v>Credit card information</v>
      </c>
      <c r="U209" t="str">
        <f>Tabla2[[#This Row],[METHOD OF LEAK]]</f>
        <v>hacked</v>
      </c>
      <c r="V209">
        <f>Tabla2[[#This Row],[NO OF RECORDS STOLEN]]</f>
        <v>15000000</v>
      </c>
    </row>
    <row r="210" spans="1:22" ht="28" hidden="1" customHeight="1" x14ac:dyDescent="0.15">
      <c r="A210" t="s">
        <v>882</v>
      </c>
      <c r="C210" t="s">
        <v>883</v>
      </c>
      <c r="D210">
        <v>11</v>
      </c>
      <c r="E210">
        <v>2015</v>
      </c>
      <c r="F210">
        <v>21500000</v>
      </c>
      <c r="G210" t="s">
        <v>103</v>
      </c>
      <c r="H210" t="s">
        <v>33</v>
      </c>
      <c r="J210">
        <v>21500000</v>
      </c>
      <c r="K210">
        <v>50000</v>
      </c>
      <c r="P210" t="s">
        <v>884</v>
      </c>
      <c r="Q210" t="s">
        <v>885</v>
      </c>
      <c r="S210" t="s">
        <v>127</v>
      </c>
      <c r="T210" t="str">
        <f>_xlfn.SWITCH(Tabla2[[#This Row],[DATA SENSITIVITY]],1,"Just email address/Online information",20,"SSN/Personal details",300,"Credit card information",4000,"Email password/Health records",50000,"Full bank account details","Ninguna coincidencia")</f>
        <v>Full bank account details</v>
      </c>
      <c r="U210" t="str">
        <f>Tabla2[[#This Row],[METHOD OF LEAK]]</f>
        <v>hacked</v>
      </c>
      <c r="V210">
        <f>Tabla2[[#This Row],[NO OF RECORDS STOLEN]]</f>
        <v>21500000</v>
      </c>
    </row>
    <row r="211" spans="1:22" ht="28" hidden="1" customHeight="1" x14ac:dyDescent="0.15">
      <c r="A211" t="s">
        <v>886</v>
      </c>
      <c r="B211" t="s">
        <v>887</v>
      </c>
      <c r="C211" t="s">
        <v>888</v>
      </c>
      <c r="D211">
        <v>11</v>
      </c>
      <c r="E211">
        <v>2015</v>
      </c>
      <c r="F211">
        <v>37000000</v>
      </c>
      <c r="G211" t="s">
        <v>24</v>
      </c>
      <c r="H211" t="s">
        <v>33</v>
      </c>
      <c r="J211">
        <v>37000000</v>
      </c>
      <c r="K211">
        <v>1</v>
      </c>
      <c r="P211" t="s">
        <v>889</v>
      </c>
      <c r="S211" t="s">
        <v>688</v>
      </c>
      <c r="T211" t="str">
        <f>_xlfn.SWITCH(Tabla2[[#This Row],[DATA SENSITIVITY]],1,"Just email address/Online information",20,"SSN/Personal details",300,"Credit card information",4000,"Email password/Health records",50000,"Full bank account details","Ninguna coincidencia")</f>
        <v>Just email address/Online information</v>
      </c>
      <c r="U211" t="str">
        <f>Tabla2[[#This Row],[METHOD OF LEAK]]</f>
        <v>hacked</v>
      </c>
      <c r="V211">
        <f>Tabla2[[#This Row],[NO OF RECORDS STOLEN]]</f>
        <v>37000000</v>
      </c>
    </row>
    <row r="212" spans="1:22" ht="28" hidden="1" customHeight="1" x14ac:dyDescent="0.15">
      <c r="A212" t="s">
        <v>890</v>
      </c>
      <c r="B212" t="s">
        <v>891</v>
      </c>
      <c r="C212" t="s">
        <v>892</v>
      </c>
      <c r="D212">
        <v>11</v>
      </c>
      <c r="E212">
        <v>2015</v>
      </c>
      <c r="F212">
        <v>70000000</v>
      </c>
      <c r="G212" t="s">
        <v>24</v>
      </c>
      <c r="H212" t="s">
        <v>33</v>
      </c>
      <c r="J212">
        <v>70000000</v>
      </c>
      <c r="K212">
        <v>50000</v>
      </c>
      <c r="P212" t="s">
        <v>893</v>
      </c>
      <c r="S212" t="s">
        <v>894</v>
      </c>
      <c r="T212" t="str">
        <f>_xlfn.SWITCH(Tabla2[[#This Row],[DATA SENSITIVITY]],1,"Just email address/Online information",20,"SSN/Personal details",300,"Credit card information",4000,"Email password/Health records",50000,"Full bank account details","Ninguna coincidencia")</f>
        <v>Full bank account details</v>
      </c>
      <c r="U212" t="str">
        <f>Tabla2[[#This Row],[METHOD OF LEAK]]</f>
        <v>hacked</v>
      </c>
      <c r="V212">
        <f>Tabla2[[#This Row],[NO OF RECORDS STOLEN]]</f>
        <v>70000000</v>
      </c>
    </row>
    <row r="213" spans="1:22" ht="28" hidden="1" customHeight="1" x14ac:dyDescent="0.15">
      <c r="A213" t="s">
        <v>895</v>
      </c>
      <c r="C213" t="s">
        <v>896</v>
      </c>
      <c r="D213">
        <v>11</v>
      </c>
      <c r="E213">
        <v>2015</v>
      </c>
      <c r="F213">
        <v>50000</v>
      </c>
      <c r="G213" t="s">
        <v>219</v>
      </c>
      <c r="H213" t="s">
        <v>49</v>
      </c>
      <c r="J213">
        <v>50000</v>
      </c>
      <c r="K213">
        <v>1</v>
      </c>
      <c r="P213" t="s">
        <v>897</v>
      </c>
      <c r="S213" t="s">
        <v>895</v>
      </c>
      <c r="T213" t="str">
        <f>_xlfn.SWITCH(Tabla2[[#This Row],[DATA SENSITIVITY]],1,"Just email address/Online information",20,"SSN/Personal details",300,"Credit card information",4000,"Email password/Health records",50000,"Full bank account details","Ninguna coincidencia")</f>
        <v>Just email address/Online information</v>
      </c>
      <c r="U213" t="str">
        <f>Tabla2[[#This Row],[METHOD OF LEAK]]</f>
        <v>poor security</v>
      </c>
      <c r="V213">
        <f>Tabla2[[#This Row],[NO OF RECORDS STOLEN]]</f>
        <v>50000</v>
      </c>
    </row>
    <row r="214" spans="1:22" ht="28" hidden="1" customHeight="1" x14ac:dyDescent="0.15">
      <c r="A214" t="s">
        <v>898</v>
      </c>
      <c r="B214" t="s">
        <v>899</v>
      </c>
      <c r="C214" t="s">
        <v>900</v>
      </c>
      <c r="D214">
        <v>11</v>
      </c>
      <c r="E214">
        <v>2015</v>
      </c>
      <c r="F214">
        <v>3300000</v>
      </c>
      <c r="G214" t="s">
        <v>24</v>
      </c>
      <c r="H214" t="s">
        <v>49</v>
      </c>
      <c r="J214">
        <v>3300000</v>
      </c>
      <c r="K214">
        <v>20</v>
      </c>
      <c r="P214" t="s">
        <v>901</v>
      </c>
      <c r="S214" t="s">
        <v>902</v>
      </c>
      <c r="T214" t="str">
        <f>_xlfn.SWITCH(Tabla2[[#This Row],[DATA SENSITIVITY]],1,"Just email address/Online information",20,"SSN/Personal details",300,"Credit card information",4000,"Email password/Health records",50000,"Full bank account details","Ninguna coincidencia")</f>
        <v>SSN/Personal details</v>
      </c>
      <c r="U214" t="str">
        <f>Tabla2[[#This Row],[METHOD OF LEAK]]</f>
        <v>poor security</v>
      </c>
      <c r="V214">
        <f>Tabla2[[#This Row],[NO OF RECORDS STOLEN]]</f>
        <v>3300000</v>
      </c>
    </row>
    <row r="215" spans="1:22" ht="28" hidden="1" customHeight="1" x14ac:dyDescent="0.15">
      <c r="A215" t="s">
        <v>903</v>
      </c>
      <c r="C215" t="s">
        <v>904</v>
      </c>
      <c r="D215">
        <v>11</v>
      </c>
      <c r="E215">
        <v>2015</v>
      </c>
      <c r="F215">
        <v>198000000</v>
      </c>
      <c r="G215" t="s">
        <v>24</v>
      </c>
      <c r="H215" t="s">
        <v>49</v>
      </c>
      <c r="J215">
        <v>198000000</v>
      </c>
      <c r="K215">
        <v>20</v>
      </c>
      <c r="P215" t="s">
        <v>905</v>
      </c>
      <c r="Q215" t="s">
        <v>906</v>
      </c>
      <c r="S215" t="s">
        <v>907</v>
      </c>
      <c r="T215" t="str">
        <f>_xlfn.SWITCH(Tabla2[[#This Row],[DATA SENSITIVITY]],1,"Just email address/Online information",20,"SSN/Personal details",300,"Credit card information",4000,"Email password/Health records",50000,"Full bank account details","Ninguna coincidencia")</f>
        <v>SSN/Personal details</v>
      </c>
      <c r="U215" t="str">
        <f>Tabla2[[#This Row],[METHOD OF LEAK]]</f>
        <v>poor security</v>
      </c>
      <c r="V215">
        <f>Tabla2[[#This Row],[NO OF RECORDS STOLEN]]</f>
        <v>198000000</v>
      </c>
    </row>
    <row r="216" spans="1:22" ht="28" hidden="1" customHeight="1" x14ac:dyDescent="0.15">
      <c r="A216" t="s">
        <v>908</v>
      </c>
      <c r="C216" t="s">
        <v>909</v>
      </c>
      <c r="D216">
        <v>11</v>
      </c>
      <c r="E216">
        <v>2015</v>
      </c>
      <c r="F216">
        <v>300000</v>
      </c>
      <c r="G216" t="s">
        <v>24</v>
      </c>
      <c r="H216" t="s">
        <v>49</v>
      </c>
      <c r="J216">
        <v>300000</v>
      </c>
      <c r="K216">
        <v>4000</v>
      </c>
      <c r="P216" t="s">
        <v>910</v>
      </c>
      <c r="S216" t="s">
        <v>911</v>
      </c>
      <c r="T216" t="str">
        <f>_xlfn.SWITCH(Tabla2[[#This Row],[DATA SENSITIVITY]],1,"Just email address/Online information",20,"SSN/Personal details",300,"Credit card information",4000,"Email password/Health records",50000,"Full bank account details","Ninguna coincidencia")</f>
        <v>Email password/Health records</v>
      </c>
      <c r="U216" t="str">
        <f>Tabla2[[#This Row],[METHOD OF LEAK]]</f>
        <v>poor security</v>
      </c>
      <c r="V216">
        <f>Tabla2[[#This Row],[NO OF RECORDS STOLEN]]</f>
        <v>300000</v>
      </c>
    </row>
    <row r="217" spans="1:22" ht="28" hidden="1" customHeight="1" x14ac:dyDescent="0.15">
      <c r="A217" t="s">
        <v>912</v>
      </c>
      <c r="C217" t="s">
        <v>913</v>
      </c>
      <c r="D217">
        <v>12</v>
      </c>
      <c r="E217">
        <v>2016</v>
      </c>
      <c r="F217">
        <v>5190396</v>
      </c>
      <c r="G217" t="s">
        <v>103</v>
      </c>
      <c r="H217" t="s">
        <v>53</v>
      </c>
      <c r="J217" t="s">
        <v>914</v>
      </c>
      <c r="K217">
        <v>20</v>
      </c>
      <c r="P217" t="s">
        <v>915</v>
      </c>
      <c r="S217" t="s">
        <v>916</v>
      </c>
      <c r="T217" t="str">
        <f>_xlfn.SWITCH(Tabla2[[#This Row],[DATA SENSITIVITY]],1,"Just email address/Online information",20,"SSN/Personal details",300,"Credit card information",4000,"Email password/Health records",50000,"Full bank account details","Ninguna coincidencia")</f>
        <v>SSN/Personal details</v>
      </c>
      <c r="U217" t="str">
        <f>Tabla2[[#This Row],[METHOD OF LEAK]]</f>
        <v>accidentally published</v>
      </c>
      <c r="V217" t="str">
        <f>Tabla2[[#This Row],[NO OF RECORDS STOLEN]]</f>
        <v>519396</v>
      </c>
    </row>
    <row r="218" spans="1:22" ht="28" hidden="1" customHeight="1" x14ac:dyDescent="0.15">
      <c r="A218" t="s">
        <v>917</v>
      </c>
      <c r="C218" t="s">
        <v>918</v>
      </c>
      <c r="D218">
        <v>12</v>
      </c>
      <c r="E218">
        <v>2016</v>
      </c>
      <c r="F218">
        <v>274477</v>
      </c>
      <c r="G218" t="s">
        <v>103</v>
      </c>
      <c r="H218" t="s">
        <v>33</v>
      </c>
      <c r="J218">
        <v>274477</v>
      </c>
      <c r="K218">
        <v>1</v>
      </c>
      <c r="P218" t="s">
        <v>919</v>
      </c>
      <c r="S218" t="s">
        <v>640</v>
      </c>
      <c r="T218" t="str">
        <f>_xlfn.SWITCH(Tabla2[[#This Row],[DATA SENSITIVITY]],1,"Just email address/Online information",20,"SSN/Personal details",300,"Credit card information",4000,"Email password/Health records",50000,"Full bank account details","Ninguna coincidencia")</f>
        <v>Just email address/Online information</v>
      </c>
      <c r="U218" t="str">
        <f>Tabla2[[#This Row],[METHOD OF LEAK]]</f>
        <v>hacked</v>
      </c>
      <c r="V218">
        <f>Tabla2[[#This Row],[NO OF RECORDS STOLEN]]</f>
        <v>274477</v>
      </c>
    </row>
    <row r="219" spans="1:22" ht="28" hidden="1" customHeight="1" x14ac:dyDescent="0.15">
      <c r="A219" t="s">
        <v>920</v>
      </c>
      <c r="B219" t="s">
        <v>921</v>
      </c>
      <c r="C219" t="s">
        <v>922</v>
      </c>
      <c r="D219">
        <v>12</v>
      </c>
      <c r="E219">
        <v>2016</v>
      </c>
      <c r="F219">
        <v>7000000</v>
      </c>
      <c r="G219" t="s">
        <v>24</v>
      </c>
      <c r="H219" t="s">
        <v>33</v>
      </c>
      <c r="J219">
        <v>7000000</v>
      </c>
      <c r="K219">
        <v>1</v>
      </c>
      <c r="P219" t="s">
        <v>923</v>
      </c>
      <c r="S219" t="s">
        <v>710</v>
      </c>
      <c r="T219" t="str">
        <f>_xlfn.SWITCH(Tabla2[[#This Row],[DATA SENSITIVITY]],1,"Just email address/Online information",20,"SSN/Personal details",300,"Credit card information",4000,"Email password/Health records",50000,"Full bank account details","Ninguna coincidencia")</f>
        <v>Just email address/Online information</v>
      </c>
      <c r="U219" t="str">
        <f>Tabla2[[#This Row],[METHOD OF LEAK]]</f>
        <v>hacked</v>
      </c>
      <c r="V219">
        <f>Tabla2[[#This Row],[NO OF RECORDS STOLEN]]</f>
        <v>7000000</v>
      </c>
    </row>
    <row r="220" spans="1:22" ht="28" hidden="1" customHeight="1" x14ac:dyDescent="0.15">
      <c r="A220" t="s">
        <v>924</v>
      </c>
      <c r="B220" t="s">
        <v>925</v>
      </c>
      <c r="C220" t="s">
        <v>926</v>
      </c>
      <c r="D220">
        <v>12</v>
      </c>
      <c r="E220">
        <v>2016</v>
      </c>
      <c r="F220">
        <v>11500000</v>
      </c>
      <c r="G220" t="s">
        <v>927</v>
      </c>
      <c r="H220" t="s">
        <v>33</v>
      </c>
      <c r="I220" t="s">
        <v>34</v>
      </c>
      <c r="J220">
        <v>11500000</v>
      </c>
      <c r="K220">
        <v>50000</v>
      </c>
      <c r="P220" t="s">
        <v>928</v>
      </c>
      <c r="S220" t="s">
        <v>929</v>
      </c>
      <c r="T220" t="str">
        <f>_xlfn.SWITCH(Tabla2[[#This Row],[DATA SENSITIVITY]],1,"Just email address/Online information",20,"SSN/Personal details",300,"Credit card information",4000,"Email password/Health records",50000,"Full bank account details","Ninguna coincidencia")</f>
        <v>Full bank account details</v>
      </c>
      <c r="U220" t="str">
        <f>Tabla2[[#This Row],[METHOD OF LEAK]]</f>
        <v>hacked</v>
      </c>
      <c r="V220">
        <f>Tabla2[[#This Row],[NO OF RECORDS STOLEN]]</f>
        <v>11500000</v>
      </c>
    </row>
    <row r="221" spans="1:22" ht="28" hidden="1" customHeight="1" x14ac:dyDescent="0.15">
      <c r="A221" t="s">
        <v>930</v>
      </c>
      <c r="B221" t="s">
        <v>931</v>
      </c>
      <c r="C221" t="s">
        <v>932</v>
      </c>
      <c r="D221">
        <v>12</v>
      </c>
      <c r="E221">
        <v>2016</v>
      </c>
      <c r="F221">
        <v>25000000</v>
      </c>
      <c r="G221" t="s">
        <v>24</v>
      </c>
      <c r="H221" t="s">
        <v>33</v>
      </c>
      <c r="J221">
        <v>25000000</v>
      </c>
      <c r="K221">
        <v>20</v>
      </c>
      <c r="P221" t="s">
        <v>933</v>
      </c>
      <c r="S221" t="s">
        <v>100</v>
      </c>
      <c r="T221" t="str">
        <f>_xlfn.SWITCH(Tabla2[[#This Row],[DATA SENSITIVITY]],1,"Just email address/Online information",20,"SSN/Personal details",300,"Credit card information",4000,"Email password/Health records",50000,"Full bank account details","Ninguna coincidencia")</f>
        <v>SSN/Personal details</v>
      </c>
      <c r="U221" t="str">
        <f>Tabla2[[#This Row],[METHOD OF LEAK]]</f>
        <v>hacked</v>
      </c>
      <c r="V221">
        <f>Tabla2[[#This Row],[NO OF RECORDS STOLEN]]</f>
        <v>25000000</v>
      </c>
    </row>
    <row r="222" spans="1:22" ht="28" hidden="1" customHeight="1" x14ac:dyDescent="0.15">
      <c r="A222" t="s">
        <v>934</v>
      </c>
      <c r="B222" t="s">
        <v>935</v>
      </c>
      <c r="C222" t="s">
        <v>936</v>
      </c>
      <c r="D222">
        <v>12</v>
      </c>
      <c r="E222">
        <v>2016</v>
      </c>
      <c r="F222">
        <v>40000000</v>
      </c>
      <c r="G222" t="s">
        <v>24</v>
      </c>
      <c r="H222" t="s">
        <v>33</v>
      </c>
      <c r="J222">
        <v>40000000</v>
      </c>
      <c r="K222">
        <v>4000</v>
      </c>
      <c r="P222" t="s">
        <v>937</v>
      </c>
      <c r="S222" t="s">
        <v>938</v>
      </c>
      <c r="T222" t="str">
        <f>_xlfn.SWITCH(Tabla2[[#This Row],[DATA SENSITIVITY]],1,"Just email address/Online information",20,"SSN/Personal details",300,"Credit card information",4000,"Email password/Health records",50000,"Full bank account details","Ninguna coincidencia")</f>
        <v>Email password/Health records</v>
      </c>
      <c r="U222" t="str">
        <f>Tabla2[[#This Row],[METHOD OF LEAK]]</f>
        <v>hacked</v>
      </c>
      <c r="V222">
        <f>Tabla2[[#This Row],[NO OF RECORDS STOLEN]]</f>
        <v>40000000</v>
      </c>
    </row>
    <row r="223" spans="1:22" ht="28" hidden="1" customHeight="1" x14ac:dyDescent="0.15">
      <c r="A223" t="s">
        <v>939</v>
      </c>
      <c r="C223" t="s">
        <v>940</v>
      </c>
      <c r="D223">
        <v>12</v>
      </c>
      <c r="E223">
        <v>2016</v>
      </c>
      <c r="F223">
        <v>49611709</v>
      </c>
      <c r="G223" t="s">
        <v>103</v>
      </c>
      <c r="H223" t="s">
        <v>33</v>
      </c>
      <c r="J223">
        <v>49611709</v>
      </c>
      <c r="K223">
        <v>20</v>
      </c>
      <c r="P223" t="s">
        <v>941</v>
      </c>
      <c r="S223" t="s">
        <v>715</v>
      </c>
      <c r="T223" t="str">
        <f>_xlfn.SWITCH(Tabla2[[#This Row],[DATA SENSITIVITY]],1,"Just email address/Online information",20,"SSN/Personal details",300,"Credit card information",4000,"Email password/Health records",50000,"Full bank account details","Ninguna coincidencia")</f>
        <v>SSN/Personal details</v>
      </c>
      <c r="U223" t="str">
        <f>Tabla2[[#This Row],[METHOD OF LEAK]]</f>
        <v>hacked</v>
      </c>
      <c r="V223">
        <f>Tabla2[[#This Row],[NO OF RECORDS STOLEN]]</f>
        <v>49611709</v>
      </c>
    </row>
    <row r="224" spans="1:22" ht="28" hidden="1" customHeight="1" x14ac:dyDescent="0.15">
      <c r="A224" t="s">
        <v>942</v>
      </c>
      <c r="B224" t="s">
        <v>943</v>
      </c>
      <c r="C224" t="s">
        <v>944</v>
      </c>
      <c r="D224">
        <v>12</v>
      </c>
      <c r="E224">
        <v>2016</v>
      </c>
      <c r="F224">
        <v>55000000</v>
      </c>
      <c r="G224" t="s">
        <v>103</v>
      </c>
      <c r="H224" t="s">
        <v>33</v>
      </c>
      <c r="J224">
        <v>55000000</v>
      </c>
      <c r="K224">
        <v>50000</v>
      </c>
      <c r="P224" t="s">
        <v>945</v>
      </c>
      <c r="S224" t="s">
        <v>946</v>
      </c>
      <c r="T224" t="str">
        <f>_xlfn.SWITCH(Tabla2[[#This Row],[DATA SENSITIVITY]],1,"Just email address/Online information",20,"SSN/Personal details",300,"Credit card information",4000,"Email password/Health records",50000,"Full bank account details","Ninguna coincidencia")</f>
        <v>Full bank account details</v>
      </c>
      <c r="U224" t="str">
        <f>Tabla2[[#This Row],[METHOD OF LEAK]]</f>
        <v>hacked</v>
      </c>
      <c r="V224">
        <f>Tabla2[[#This Row],[NO OF RECORDS STOLEN]]</f>
        <v>55000000</v>
      </c>
    </row>
    <row r="225" spans="1:22" ht="28" hidden="1" customHeight="1" x14ac:dyDescent="0.15">
      <c r="A225" t="s">
        <v>947</v>
      </c>
      <c r="B225" t="s">
        <v>948</v>
      </c>
      <c r="C225" t="s">
        <v>949</v>
      </c>
      <c r="D225">
        <v>12</v>
      </c>
      <c r="E225">
        <v>2016</v>
      </c>
      <c r="F225">
        <v>80000000</v>
      </c>
      <c r="G225" t="s">
        <v>213</v>
      </c>
      <c r="H225" t="s">
        <v>33</v>
      </c>
      <c r="I225" t="s">
        <v>34</v>
      </c>
      <c r="J225">
        <v>80000000</v>
      </c>
      <c r="K225">
        <v>20</v>
      </c>
      <c r="P225" t="s">
        <v>950</v>
      </c>
      <c r="S225" t="s">
        <v>951</v>
      </c>
      <c r="T225" t="str">
        <f>_xlfn.SWITCH(Tabla2[[#This Row],[DATA SENSITIVITY]],1,"Just email address/Online information",20,"SSN/Personal details",300,"Credit card information",4000,"Email password/Health records",50000,"Full bank account details","Ninguna coincidencia")</f>
        <v>SSN/Personal details</v>
      </c>
      <c r="U225" t="str">
        <f>Tabla2[[#This Row],[METHOD OF LEAK]]</f>
        <v>hacked</v>
      </c>
      <c r="V225">
        <f>Tabla2[[#This Row],[NO OF RECORDS STOLEN]]</f>
        <v>80000000</v>
      </c>
    </row>
    <row r="226" spans="1:22" ht="28" hidden="1" customHeight="1" x14ac:dyDescent="0.15">
      <c r="A226" t="s">
        <v>952</v>
      </c>
      <c r="B226" t="s">
        <v>953</v>
      </c>
      <c r="C226" t="s">
        <v>954</v>
      </c>
      <c r="D226">
        <v>12</v>
      </c>
      <c r="E226">
        <v>2016</v>
      </c>
      <c r="F226">
        <v>100544934</v>
      </c>
      <c r="G226" t="s">
        <v>24</v>
      </c>
      <c r="H226" t="s">
        <v>33</v>
      </c>
      <c r="J226" t="s">
        <v>955</v>
      </c>
      <c r="K226">
        <v>4000</v>
      </c>
      <c r="P226" t="s">
        <v>956</v>
      </c>
      <c r="S226" t="s">
        <v>710</v>
      </c>
      <c r="T226" t="str">
        <f>_xlfn.SWITCH(Tabla2[[#This Row],[DATA SENSITIVITY]],1,"Just email address/Online information",20,"SSN/Personal details",300,"Credit card information",4000,"Email password/Health records",50000,"Full bank account details","Ninguna coincidencia")</f>
        <v>Email password/Health records</v>
      </c>
      <c r="U226" t="str">
        <f>Tabla2[[#This Row],[METHOD OF LEAK]]</f>
        <v>hacked</v>
      </c>
      <c r="V226" t="str">
        <f>Tabla2[[#This Row],[NO OF RECORDS STOLEN]]</f>
        <v>100544934</v>
      </c>
    </row>
    <row r="227" spans="1:22" ht="28" hidden="1" customHeight="1" x14ac:dyDescent="0.15">
      <c r="A227" t="s">
        <v>957</v>
      </c>
      <c r="B227" t="s">
        <v>958</v>
      </c>
      <c r="C227" t="s">
        <v>959</v>
      </c>
      <c r="D227">
        <v>12</v>
      </c>
      <c r="E227">
        <v>2016</v>
      </c>
      <c r="F227">
        <v>1025</v>
      </c>
      <c r="G227" t="s">
        <v>89</v>
      </c>
      <c r="H227" t="s">
        <v>33</v>
      </c>
      <c r="J227" t="s">
        <v>960</v>
      </c>
      <c r="K227">
        <v>300</v>
      </c>
      <c r="P227" t="s">
        <v>961</v>
      </c>
      <c r="S227" t="s">
        <v>962</v>
      </c>
      <c r="T227" t="str">
        <f>_xlfn.SWITCH(Tabla2[[#This Row],[DATA SENSITIVITY]],1,"Just email address/Online information",20,"SSN/Personal details",300,"Credit card information",4000,"Email password/Health records",50000,"Full bank account details","Ninguna coincidencia")</f>
        <v>Credit card information</v>
      </c>
      <c r="U227" t="str">
        <f>Tabla2[[#This Row],[METHOD OF LEAK]]</f>
        <v>hacked</v>
      </c>
      <c r="V227" t="str">
        <f>Tabla2[[#This Row],[NO OF RECORDS STOLEN]]</f>
        <v>1025</v>
      </c>
    </row>
    <row r="228" spans="1:22" ht="28" hidden="1" customHeight="1" x14ac:dyDescent="0.15">
      <c r="A228" t="s">
        <v>963</v>
      </c>
      <c r="C228" t="s">
        <v>964</v>
      </c>
      <c r="D228">
        <v>12</v>
      </c>
      <c r="E228">
        <v>2016</v>
      </c>
      <c r="F228">
        <v>164000000</v>
      </c>
      <c r="G228" t="s">
        <v>24</v>
      </c>
      <c r="H228" t="s">
        <v>33</v>
      </c>
      <c r="J228" t="s">
        <v>965</v>
      </c>
      <c r="K228">
        <v>1</v>
      </c>
      <c r="P228" t="s">
        <v>966</v>
      </c>
      <c r="S228" t="s">
        <v>710</v>
      </c>
      <c r="T228" t="str">
        <f>_xlfn.SWITCH(Tabla2[[#This Row],[DATA SENSITIVITY]],1,"Just email address/Online information",20,"SSN/Personal details",300,"Credit card information",4000,"Email password/Health records",50000,"Full bank account details","Ninguna coincidencia")</f>
        <v>Just email address/Online information</v>
      </c>
      <c r="U228" t="str">
        <f>Tabla2[[#This Row],[METHOD OF LEAK]]</f>
        <v>hacked</v>
      </c>
      <c r="V228" t="str">
        <f>Tabla2[[#This Row],[NO OF RECORDS STOLEN]]</f>
        <v>164000000</v>
      </c>
    </row>
    <row r="229" spans="1:22" ht="28" hidden="1" customHeight="1" x14ac:dyDescent="0.15">
      <c r="A229" t="s">
        <v>967</v>
      </c>
      <c r="D229">
        <v>12</v>
      </c>
      <c r="E229">
        <v>2016</v>
      </c>
      <c r="F229">
        <v>2000000</v>
      </c>
      <c r="G229" t="s">
        <v>24</v>
      </c>
      <c r="H229" t="s">
        <v>33</v>
      </c>
      <c r="J229" t="s">
        <v>968</v>
      </c>
      <c r="K229">
        <v>1</v>
      </c>
      <c r="P229" t="s">
        <v>969</v>
      </c>
      <c r="S229" t="s">
        <v>970</v>
      </c>
      <c r="T229" t="str">
        <f>_xlfn.SWITCH(Tabla2[[#This Row],[DATA SENSITIVITY]],1,"Just email address/Online information",20,"SSN/Personal details",300,"Credit card information",4000,"Email password/Health records",50000,"Full bank account details","Ninguna coincidencia")</f>
        <v>Just email address/Online information</v>
      </c>
      <c r="U229" t="str">
        <f>Tabla2[[#This Row],[METHOD OF LEAK]]</f>
        <v>hacked</v>
      </c>
      <c r="V229" t="str">
        <f>Tabla2[[#This Row],[NO OF RECORDS STOLEN]]</f>
        <v>2000000</v>
      </c>
    </row>
    <row r="230" spans="1:22" ht="28" hidden="1" customHeight="1" x14ac:dyDescent="0.15">
      <c r="A230" t="s">
        <v>971</v>
      </c>
      <c r="C230" t="s">
        <v>972</v>
      </c>
      <c r="D230">
        <v>12</v>
      </c>
      <c r="E230">
        <v>2016</v>
      </c>
      <c r="F230">
        <v>35000</v>
      </c>
      <c r="G230" t="s">
        <v>24</v>
      </c>
      <c r="H230" t="s">
        <v>33</v>
      </c>
      <c r="J230" t="s">
        <v>973</v>
      </c>
      <c r="K230">
        <v>1</v>
      </c>
      <c r="P230" t="s">
        <v>974</v>
      </c>
      <c r="S230" t="s">
        <v>975</v>
      </c>
      <c r="T230" t="str">
        <f>_xlfn.SWITCH(Tabla2[[#This Row],[DATA SENSITIVITY]],1,"Just email address/Online information",20,"SSN/Personal details",300,"Credit card information",4000,"Email password/Health records",50000,"Full bank account details","Ninguna coincidencia")</f>
        <v>Just email address/Online information</v>
      </c>
      <c r="U230" t="str">
        <f>Tabla2[[#This Row],[METHOD OF LEAK]]</f>
        <v>hacked</v>
      </c>
      <c r="V230" t="str">
        <f>Tabla2[[#This Row],[NO OF RECORDS STOLEN]]</f>
        <v>35000</v>
      </c>
    </row>
    <row r="231" spans="1:22" ht="28" hidden="1" customHeight="1" x14ac:dyDescent="0.15">
      <c r="A231" t="s">
        <v>976</v>
      </c>
      <c r="C231" t="s">
        <v>977</v>
      </c>
      <c r="D231">
        <v>12</v>
      </c>
      <c r="E231">
        <v>2016</v>
      </c>
      <c r="F231">
        <v>3700000</v>
      </c>
      <c r="G231" t="s">
        <v>213</v>
      </c>
      <c r="H231" t="s">
        <v>33</v>
      </c>
      <c r="J231" t="s">
        <v>978</v>
      </c>
      <c r="K231">
        <v>300</v>
      </c>
      <c r="P231" t="s">
        <v>979</v>
      </c>
      <c r="S231" t="s">
        <v>976</v>
      </c>
      <c r="T231" t="str">
        <f>_xlfn.SWITCH(Tabla2[[#This Row],[DATA SENSITIVITY]],1,"Just email address/Online information",20,"SSN/Personal details",300,"Credit card information",4000,"Email password/Health records",50000,"Full bank account details","Ninguna coincidencia")</f>
        <v>Credit card information</v>
      </c>
      <c r="U231" t="str">
        <f>Tabla2[[#This Row],[METHOD OF LEAK]]</f>
        <v>hacked</v>
      </c>
      <c r="V231" t="str">
        <f>Tabla2[[#This Row],[NO OF RECORDS STOLEN]]</f>
        <v>3700000</v>
      </c>
    </row>
    <row r="232" spans="1:22" ht="28" hidden="1" customHeight="1" x14ac:dyDescent="0.15">
      <c r="A232" t="s">
        <v>980</v>
      </c>
      <c r="B232" t="s">
        <v>981</v>
      </c>
      <c r="C232" t="s">
        <v>982</v>
      </c>
      <c r="D232">
        <v>12</v>
      </c>
      <c r="E232">
        <v>2016</v>
      </c>
      <c r="F232">
        <v>112000</v>
      </c>
      <c r="G232" t="s">
        <v>213</v>
      </c>
      <c r="H232" t="s">
        <v>25</v>
      </c>
      <c r="J232" t="s">
        <v>983</v>
      </c>
      <c r="K232">
        <v>50000</v>
      </c>
      <c r="P232" t="s">
        <v>984</v>
      </c>
      <c r="S232" t="s">
        <v>127</v>
      </c>
      <c r="T232" t="str">
        <f>_xlfn.SWITCH(Tabla2[[#This Row],[DATA SENSITIVITY]],1,"Just email address/Online information",20,"SSN/Personal details",300,"Credit card information",4000,"Email password/Health records",50000,"Full bank account details","Ninguna coincidencia")</f>
        <v>Full bank account details</v>
      </c>
      <c r="U232" t="str">
        <f>Tabla2[[#This Row],[METHOD OF LEAK]]</f>
        <v>inside job</v>
      </c>
      <c r="V232" t="str">
        <f>Tabla2[[#This Row],[NO OF RECORDS STOLEN]]</f>
        <v>112000</v>
      </c>
    </row>
    <row r="233" spans="1:22" ht="28" hidden="1" customHeight="1" x14ac:dyDescent="0.15">
      <c r="A233" t="s">
        <v>985</v>
      </c>
      <c r="B233" t="s">
        <v>986</v>
      </c>
      <c r="C233" t="s">
        <v>987</v>
      </c>
      <c r="D233">
        <v>12</v>
      </c>
      <c r="E233">
        <v>2016</v>
      </c>
      <c r="F233">
        <v>2200000</v>
      </c>
      <c r="G233" t="s">
        <v>449</v>
      </c>
      <c r="H233" t="s">
        <v>49</v>
      </c>
      <c r="J233" t="s">
        <v>988</v>
      </c>
      <c r="K233">
        <v>300</v>
      </c>
      <c r="P233" t="s">
        <v>989</v>
      </c>
      <c r="S233" t="s">
        <v>878</v>
      </c>
      <c r="T233" t="str">
        <f>_xlfn.SWITCH(Tabla2[[#This Row],[DATA SENSITIVITY]],1,"Just email address/Online information",20,"SSN/Personal details",300,"Credit card information",4000,"Email password/Health records",50000,"Full bank account details","Ninguna coincidencia")</f>
        <v>Credit card information</v>
      </c>
      <c r="U233" t="str">
        <f>Tabla2[[#This Row],[METHOD OF LEAK]]</f>
        <v>poor security</v>
      </c>
      <c r="V233" t="str">
        <f>Tabla2[[#This Row],[NO OF RECORDS STOLEN]]</f>
        <v>2200000</v>
      </c>
    </row>
    <row r="234" spans="1:22" ht="28" hidden="1" customHeight="1" x14ac:dyDescent="0.15">
      <c r="A234" t="s">
        <v>895</v>
      </c>
      <c r="C234" t="s">
        <v>990</v>
      </c>
      <c r="D234">
        <v>12</v>
      </c>
      <c r="E234">
        <v>2016</v>
      </c>
      <c r="F234">
        <v>57000000</v>
      </c>
      <c r="G234" t="s">
        <v>813</v>
      </c>
      <c r="H234" t="s">
        <v>33</v>
      </c>
      <c r="J234">
        <v>57000000</v>
      </c>
      <c r="K234">
        <v>1</v>
      </c>
      <c r="P234" t="s">
        <v>991</v>
      </c>
      <c r="S234" t="s">
        <v>85</v>
      </c>
      <c r="T234" t="str">
        <f>_xlfn.SWITCH(Tabla2[[#This Row],[DATA SENSITIVITY]],1,"Just email address/Online information",20,"SSN/Personal details",300,"Credit card information",4000,"Email password/Health records",50000,"Full bank account details","Ninguna coincidencia")</f>
        <v>Just email address/Online information</v>
      </c>
      <c r="U234" t="str">
        <f>Tabla2[[#This Row],[METHOD OF LEAK]]</f>
        <v>hacked</v>
      </c>
      <c r="V234">
        <f>Tabla2[[#This Row],[NO OF RECORDS STOLEN]]</f>
        <v>57000000</v>
      </c>
    </row>
    <row r="235" spans="1:22" ht="28" hidden="1" customHeight="1" x14ac:dyDescent="0.15">
      <c r="A235" t="s">
        <v>992</v>
      </c>
      <c r="C235" t="s">
        <v>993</v>
      </c>
      <c r="D235">
        <v>13</v>
      </c>
      <c r="E235">
        <v>2017</v>
      </c>
      <c r="F235">
        <v>550000</v>
      </c>
      <c r="G235" t="s">
        <v>213</v>
      </c>
      <c r="H235" t="s">
        <v>53</v>
      </c>
      <c r="J235">
        <v>550000</v>
      </c>
      <c r="K235">
        <v>4000</v>
      </c>
      <c r="P235" t="s">
        <v>994</v>
      </c>
      <c r="S235" t="s">
        <v>962</v>
      </c>
      <c r="T235" t="str">
        <f>_xlfn.SWITCH(Tabla2[[#This Row],[DATA SENSITIVITY]],1,"Just email address/Online information",20,"SSN/Personal details",300,"Credit card information",4000,"Email password/Health records",50000,"Full bank account details","Ninguna coincidencia")</f>
        <v>Email password/Health records</v>
      </c>
      <c r="U235" t="str">
        <f>Tabla2[[#This Row],[METHOD OF LEAK]]</f>
        <v>accidentally published</v>
      </c>
      <c r="V235">
        <f>Tabla2[[#This Row],[NO OF RECORDS STOLEN]]</f>
        <v>550000</v>
      </c>
    </row>
    <row r="236" spans="1:22" ht="28" hidden="1" customHeight="1" x14ac:dyDescent="0.15">
      <c r="A236" t="s">
        <v>995</v>
      </c>
      <c r="B236" t="s">
        <v>996</v>
      </c>
      <c r="C236" t="s">
        <v>997</v>
      </c>
      <c r="D236">
        <v>13</v>
      </c>
      <c r="E236">
        <v>2017</v>
      </c>
      <c r="F236">
        <v>1370000000</v>
      </c>
      <c r="G236" t="s">
        <v>24</v>
      </c>
      <c r="H236" t="s">
        <v>53</v>
      </c>
      <c r="J236">
        <v>700000000</v>
      </c>
      <c r="K236">
        <v>20</v>
      </c>
      <c r="P236" t="s">
        <v>998</v>
      </c>
      <c r="S236" t="s">
        <v>970</v>
      </c>
      <c r="T236" t="str">
        <f>_xlfn.SWITCH(Tabla2[[#This Row],[DATA SENSITIVITY]],1,"Just email address/Online information",20,"SSN/Personal details",300,"Credit card information",4000,"Email password/Health records",50000,"Full bank account details","Ninguna coincidencia")</f>
        <v>SSN/Personal details</v>
      </c>
      <c r="U236" t="str">
        <f>Tabla2[[#This Row],[METHOD OF LEAK]]</f>
        <v>accidentally published</v>
      </c>
      <c r="V236">
        <f>Tabla2[[#This Row],[NO OF RECORDS STOLEN]]</f>
        <v>700000000</v>
      </c>
    </row>
    <row r="237" spans="1:22" ht="28" hidden="1" customHeight="1" x14ac:dyDescent="0.15">
      <c r="A237" t="s">
        <v>999</v>
      </c>
      <c r="C237" t="s">
        <v>1000</v>
      </c>
      <c r="D237">
        <v>13</v>
      </c>
      <c r="E237">
        <v>2017</v>
      </c>
      <c r="F237">
        <v>34000</v>
      </c>
      <c r="G237" t="s">
        <v>213</v>
      </c>
      <c r="H237" t="s">
        <v>33</v>
      </c>
      <c r="J237">
        <v>34000</v>
      </c>
      <c r="K237">
        <v>4000</v>
      </c>
      <c r="P237" t="s">
        <v>1001</v>
      </c>
      <c r="S237" t="s">
        <v>1002</v>
      </c>
      <c r="T237" t="str">
        <f>_xlfn.SWITCH(Tabla2[[#This Row],[DATA SENSITIVITY]],1,"Just email address/Online information",20,"SSN/Personal details",300,"Credit card information",4000,"Email password/Health records",50000,"Full bank account details","Ninguna coincidencia")</f>
        <v>Email password/Health records</v>
      </c>
      <c r="U237" t="str">
        <f>Tabla2[[#This Row],[METHOD OF LEAK]]</f>
        <v>hacked</v>
      </c>
      <c r="V237">
        <f>Tabla2[[#This Row],[NO OF RECORDS STOLEN]]</f>
        <v>34000</v>
      </c>
    </row>
    <row r="238" spans="1:22" ht="28" hidden="1" customHeight="1" x14ac:dyDescent="0.15">
      <c r="A238" t="s">
        <v>1003</v>
      </c>
      <c r="B238" t="s">
        <v>1004</v>
      </c>
      <c r="C238" t="s">
        <v>1005</v>
      </c>
      <c r="D238">
        <v>13</v>
      </c>
      <c r="E238">
        <v>2017</v>
      </c>
      <c r="F238">
        <v>200000</v>
      </c>
      <c r="G238" t="s">
        <v>59</v>
      </c>
      <c r="H238" t="s">
        <v>33</v>
      </c>
      <c r="J238">
        <v>200000</v>
      </c>
      <c r="K238">
        <v>20</v>
      </c>
      <c r="P238" t="s">
        <v>1006</v>
      </c>
      <c r="S238" t="s">
        <v>1003</v>
      </c>
      <c r="T238" t="str">
        <f>_xlfn.SWITCH(Tabla2[[#This Row],[DATA SENSITIVITY]],1,"Just email address/Online information",20,"SSN/Personal details",300,"Credit card information",4000,"Email password/Health records",50000,"Full bank account details","Ninguna coincidencia")</f>
        <v>SSN/Personal details</v>
      </c>
      <c r="U238" t="str">
        <f>Tabla2[[#This Row],[METHOD OF LEAK]]</f>
        <v>hacked</v>
      </c>
      <c r="V238">
        <f>Tabla2[[#This Row],[NO OF RECORDS STOLEN]]</f>
        <v>200000</v>
      </c>
    </row>
    <row r="239" spans="1:22" ht="28" hidden="1" customHeight="1" x14ac:dyDescent="0.15">
      <c r="A239" t="s">
        <v>1007</v>
      </c>
      <c r="C239" t="s">
        <v>1008</v>
      </c>
      <c r="D239">
        <v>13</v>
      </c>
      <c r="E239">
        <v>2017</v>
      </c>
      <c r="F239">
        <v>270000</v>
      </c>
      <c r="G239" t="s">
        <v>32</v>
      </c>
      <c r="H239" t="s">
        <v>33</v>
      </c>
      <c r="J239">
        <v>270000</v>
      </c>
      <c r="K239">
        <v>50000</v>
      </c>
      <c r="P239" t="s">
        <v>1009</v>
      </c>
      <c r="S239" t="s">
        <v>401</v>
      </c>
      <c r="T239" t="str">
        <f>_xlfn.SWITCH(Tabla2[[#This Row],[DATA SENSITIVITY]],1,"Just email address/Online information",20,"SSN/Personal details",300,"Credit card information",4000,"Email password/Health records",50000,"Full bank account details","Ninguna coincidencia")</f>
        <v>Full bank account details</v>
      </c>
      <c r="U239" t="str">
        <f>Tabla2[[#This Row],[METHOD OF LEAK]]</f>
        <v>hacked</v>
      </c>
      <c r="V239">
        <f>Tabla2[[#This Row],[NO OF RECORDS STOLEN]]</f>
        <v>270000</v>
      </c>
    </row>
    <row r="240" spans="1:22" ht="28" hidden="1" customHeight="1" x14ac:dyDescent="0.15">
      <c r="A240" t="s">
        <v>1010</v>
      </c>
      <c r="C240" t="s">
        <v>1011</v>
      </c>
      <c r="D240">
        <v>13</v>
      </c>
      <c r="E240">
        <v>2017</v>
      </c>
      <c r="F240">
        <v>300000</v>
      </c>
      <c r="G240" t="s">
        <v>24</v>
      </c>
      <c r="H240" t="s">
        <v>33</v>
      </c>
      <c r="J240">
        <v>300000</v>
      </c>
      <c r="K240">
        <v>1</v>
      </c>
      <c r="P240" t="s">
        <v>1012</v>
      </c>
      <c r="S240" t="s">
        <v>127</v>
      </c>
      <c r="T240" t="str">
        <f>_xlfn.SWITCH(Tabla2[[#This Row],[DATA SENSITIVITY]],1,"Just email address/Online information",20,"SSN/Personal details",300,"Credit card information",4000,"Email password/Health records",50000,"Full bank account details","Ninguna coincidencia")</f>
        <v>Just email address/Online information</v>
      </c>
      <c r="U240" t="str">
        <f>Tabla2[[#This Row],[METHOD OF LEAK]]</f>
        <v>hacked</v>
      </c>
      <c r="V240">
        <f>Tabla2[[#This Row],[NO OF RECORDS STOLEN]]</f>
        <v>300000</v>
      </c>
    </row>
    <row r="241" spans="1:22" ht="28" hidden="1" customHeight="1" x14ac:dyDescent="0.15">
      <c r="A241" t="s">
        <v>1013</v>
      </c>
      <c r="B241" t="s">
        <v>1014</v>
      </c>
      <c r="C241" t="s">
        <v>1015</v>
      </c>
      <c r="D241">
        <v>13</v>
      </c>
      <c r="E241">
        <v>2017</v>
      </c>
      <c r="F241">
        <v>700000</v>
      </c>
      <c r="G241" t="s">
        <v>24</v>
      </c>
      <c r="H241" t="s">
        <v>33</v>
      </c>
      <c r="J241">
        <v>700000</v>
      </c>
      <c r="K241">
        <v>4000</v>
      </c>
      <c r="P241" t="s">
        <v>1016</v>
      </c>
      <c r="S241" t="s">
        <v>100</v>
      </c>
      <c r="T241" t="str">
        <f>_xlfn.SWITCH(Tabla2[[#This Row],[DATA SENSITIVITY]],1,"Just email address/Online information",20,"SSN/Personal details",300,"Credit card information",4000,"Email password/Health records",50000,"Full bank account details","Ninguna coincidencia")</f>
        <v>Email password/Health records</v>
      </c>
      <c r="U241" t="str">
        <f>Tabla2[[#This Row],[METHOD OF LEAK]]</f>
        <v>hacked</v>
      </c>
      <c r="V241">
        <f>Tabla2[[#This Row],[NO OF RECORDS STOLEN]]</f>
        <v>700000</v>
      </c>
    </row>
    <row r="242" spans="1:22" ht="28" hidden="1" customHeight="1" x14ac:dyDescent="0.15">
      <c r="A242" t="s">
        <v>1017</v>
      </c>
      <c r="B242" t="s">
        <v>1018</v>
      </c>
      <c r="C242" t="s">
        <v>1019</v>
      </c>
      <c r="D242">
        <v>13</v>
      </c>
      <c r="E242">
        <v>2017</v>
      </c>
      <c r="F242">
        <v>790724</v>
      </c>
      <c r="G242" t="s">
        <v>24</v>
      </c>
      <c r="H242" t="s">
        <v>33</v>
      </c>
      <c r="J242">
        <v>790724</v>
      </c>
      <c r="K242">
        <v>4000</v>
      </c>
      <c r="O242" t="s">
        <v>1020</v>
      </c>
      <c r="P242" t="s">
        <v>1020</v>
      </c>
      <c r="S242" t="s">
        <v>710</v>
      </c>
      <c r="T242" t="str">
        <f>_xlfn.SWITCH(Tabla2[[#This Row],[DATA SENSITIVITY]],1,"Just email address/Online information",20,"SSN/Personal details",300,"Credit card information",4000,"Email password/Health records",50000,"Full bank account details","Ninguna coincidencia")</f>
        <v>Email password/Health records</v>
      </c>
      <c r="U242" t="str">
        <f>Tabla2[[#This Row],[METHOD OF LEAK]]</f>
        <v>hacked</v>
      </c>
      <c r="V242">
        <f>Tabla2[[#This Row],[NO OF RECORDS STOLEN]]</f>
        <v>790724</v>
      </c>
    </row>
    <row r="243" spans="1:22" ht="28" hidden="1" customHeight="1" x14ac:dyDescent="0.15">
      <c r="A243" t="s">
        <v>1021</v>
      </c>
      <c r="C243" t="s">
        <v>1022</v>
      </c>
      <c r="D243">
        <v>13</v>
      </c>
      <c r="E243">
        <v>2017</v>
      </c>
      <c r="F243">
        <v>1700000</v>
      </c>
      <c r="G243" t="s">
        <v>813</v>
      </c>
      <c r="H243" t="s">
        <v>33</v>
      </c>
      <c r="J243">
        <v>1700000</v>
      </c>
      <c r="K243">
        <v>1</v>
      </c>
      <c r="P243" t="s">
        <v>1023</v>
      </c>
      <c r="S243" t="s">
        <v>1024</v>
      </c>
      <c r="T243" t="str">
        <f>_xlfn.SWITCH(Tabla2[[#This Row],[DATA SENSITIVITY]],1,"Just email address/Online information",20,"SSN/Personal details",300,"Credit card information",4000,"Email password/Health records",50000,"Full bank account details","Ninguna coincidencia")</f>
        <v>Just email address/Online information</v>
      </c>
      <c r="U243" t="str">
        <f>Tabla2[[#This Row],[METHOD OF LEAK]]</f>
        <v>hacked</v>
      </c>
      <c r="V243">
        <f>Tabla2[[#This Row],[NO OF RECORDS STOLEN]]</f>
        <v>1700000</v>
      </c>
    </row>
    <row r="244" spans="1:22" ht="28" hidden="1" customHeight="1" x14ac:dyDescent="0.15">
      <c r="A244" t="s">
        <v>1025</v>
      </c>
      <c r="C244" t="s">
        <v>1026</v>
      </c>
      <c r="D244">
        <v>13</v>
      </c>
      <c r="E244">
        <v>2017</v>
      </c>
      <c r="F244">
        <v>1900000</v>
      </c>
      <c r="G244" t="s">
        <v>59</v>
      </c>
      <c r="H244" t="s">
        <v>33</v>
      </c>
      <c r="J244">
        <v>1900000</v>
      </c>
      <c r="K244">
        <v>1</v>
      </c>
      <c r="P244" t="s">
        <v>1027</v>
      </c>
      <c r="S244" t="s">
        <v>1028</v>
      </c>
      <c r="T244" t="str">
        <f>_xlfn.SWITCH(Tabla2[[#This Row],[DATA SENSITIVITY]],1,"Just email address/Online information",20,"SSN/Personal details",300,"Credit card information",4000,"Email password/Health records",50000,"Full bank account details","Ninguna coincidencia")</f>
        <v>Just email address/Online information</v>
      </c>
      <c r="U244" t="str">
        <f>Tabla2[[#This Row],[METHOD OF LEAK]]</f>
        <v>hacked</v>
      </c>
      <c r="V244">
        <f>Tabla2[[#This Row],[NO OF RECORDS STOLEN]]</f>
        <v>1900000</v>
      </c>
    </row>
    <row r="245" spans="1:22" ht="28" hidden="1" customHeight="1" x14ac:dyDescent="0.15">
      <c r="A245" t="s">
        <v>1029</v>
      </c>
      <c r="C245" t="s">
        <v>1030</v>
      </c>
      <c r="D245">
        <v>13</v>
      </c>
      <c r="E245">
        <v>2017</v>
      </c>
      <c r="F245">
        <v>3000000</v>
      </c>
      <c r="G245" t="s">
        <v>219</v>
      </c>
      <c r="H245" t="s">
        <v>33</v>
      </c>
      <c r="I245" t="s">
        <v>34</v>
      </c>
      <c r="J245">
        <v>3000000</v>
      </c>
      <c r="K245">
        <v>20</v>
      </c>
      <c r="P245" t="s">
        <v>1031</v>
      </c>
      <c r="S245" t="s">
        <v>710</v>
      </c>
      <c r="T245" t="str">
        <f>_xlfn.SWITCH(Tabla2[[#This Row],[DATA SENSITIVITY]],1,"Just email address/Online information",20,"SSN/Personal details",300,"Credit card information",4000,"Email password/Health records",50000,"Full bank account details","Ninguna coincidencia")</f>
        <v>SSN/Personal details</v>
      </c>
      <c r="U245" t="str">
        <f>Tabla2[[#This Row],[METHOD OF LEAK]]</f>
        <v>hacked</v>
      </c>
      <c r="V245">
        <f>Tabla2[[#This Row],[NO OF RECORDS STOLEN]]</f>
        <v>3000000</v>
      </c>
    </row>
    <row r="246" spans="1:22" ht="28" hidden="1" customHeight="1" x14ac:dyDescent="0.15">
      <c r="A246" t="s">
        <v>1032</v>
      </c>
      <c r="D246">
        <v>13</v>
      </c>
      <c r="E246">
        <v>2017</v>
      </c>
      <c r="F246">
        <v>5000000</v>
      </c>
      <c r="G246" t="s">
        <v>103</v>
      </c>
      <c r="H246" t="s">
        <v>33</v>
      </c>
      <c r="J246">
        <v>5000000</v>
      </c>
      <c r="K246">
        <v>20</v>
      </c>
      <c r="P246" t="s">
        <v>1033</v>
      </c>
      <c r="S246" t="s">
        <v>55</v>
      </c>
      <c r="T246" t="str">
        <f>_xlfn.SWITCH(Tabla2[[#This Row],[DATA SENSITIVITY]],1,"Just email address/Online information",20,"SSN/Personal details",300,"Credit card information",4000,"Email password/Health records",50000,"Full bank account details","Ninguna coincidencia")</f>
        <v>SSN/Personal details</v>
      </c>
      <c r="U246" t="str">
        <f>Tabla2[[#This Row],[METHOD OF LEAK]]</f>
        <v>hacked</v>
      </c>
      <c r="V246">
        <f>Tabla2[[#This Row],[NO OF RECORDS STOLEN]]</f>
        <v>5000000</v>
      </c>
    </row>
    <row r="247" spans="1:22" ht="28" hidden="1" customHeight="1" x14ac:dyDescent="0.15">
      <c r="A247" t="s">
        <v>1034</v>
      </c>
      <c r="C247" t="s">
        <v>1035</v>
      </c>
      <c r="D247">
        <v>13</v>
      </c>
      <c r="E247">
        <v>2017</v>
      </c>
      <c r="F247">
        <v>6600000</v>
      </c>
      <c r="G247" t="s">
        <v>24</v>
      </c>
      <c r="H247" t="s">
        <v>33</v>
      </c>
      <c r="J247">
        <v>6600000</v>
      </c>
      <c r="K247">
        <v>50000</v>
      </c>
      <c r="P247" t="s">
        <v>1036</v>
      </c>
      <c r="S247" t="s">
        <v>1037</v>
      </c>
      <c r="T247" t="str">
        <f>_xlfn.SWITCH(Tabla2[[#This Row],[DATA SENSITIVITY]],1,"Just email address/Online information",20,"SSN/Personal details",300,"Credit card information",4000,"Email password/Health records",50000,"Full bank account details","Ninguna coincidencia")</f>
        <v>Full bank account details</v>
      </c>
      <c r="U247" t="str">
        <f>Tabla2[[#This Row],[METHOD OF LEAK]]</f>
        <v>hacked</v>
      </c>
      <c r="V247">
        <f>Tabla2[[#This Row],[NO OF RECORDS STOLEN]]</f>
        <v>6600000</v>
      </c>
    </row>
    <row r="248" spans="1:22" ht="28" hidden="1" customHeight="1" x14ac:dyDescent="0.15">
      <c r="A248" t="s">
        <v>1038</v>
      </c>
      <c r="B248" t="s">
        <v>1039</v>
      </c>
      <c r="C248" t="s">
        <v>1040</v>
      </c>
      <c r="D248">
        <v>13</v>
      </c>
      <c r="E248">
        <v>2017</v>
      </c>
      <c r="F248">
        <v>9500000</v>
      </c>
      <c r="G248" t="s">
        <v>24</v>
      </c>
      <c r="H248" t="s">
        <v>33</v>
      </c>
      <c r="J248">
        <v>9500000</v>
      </c>
      <c r="K248">
        <v>1</v>
      </c>
      <c r="P248" t="s">
        <v>1041</v>
      </c>
      <c r="S248" t="s">
        <v>1042</v>
      </c>
      <c r="T248" t="str">
        <f>_xlfn.SWITCH(Tabla2[[#This Row],[DATA SENSITIVITY]],1,"Just email address/Online information",20,"SSN/Personal details",300,"Credit card information",4000,"Email password/Health records",50000,"Full bank account details","Ninguna coincidencia")</f>
        <v>Just email address/Online information</v>
      </c>
      <c r="U248" t="str">
        <f>Tabla2[[#This Row],[METHOD OF LEAK]]</f>
        <v>hacked</v>
      </c>
      <c r="V248">
        <f>Tabla2[[#This Row],[NO OF RECORDS STOLEN]]</f>
        <v>9500000</v>
      </c>
    </row>
    <row r="249" spans="1:22" ht="28" hidden="1" customHeight="1" x14ac:dyDescent="0.15">
      <c r="A249" t="s">
        <v>1043</v>
      </c>
      <c r="C249" t="s">
        <v>1044</v>
      </c>
      <c r="D249">
        <v>13</v>
      </c>
      <c r="E249">
        <v>2017</v>
      </c>
      <c r="F249">
        <v>10000000</v>
      </c>
      <c r="G249" t="s">
        <v>24</v>
      </c>
      <c r="H249" t="s">
        <v>33</v>
      </c>
      <c r="J249">
        <v>10000000</v>
      </c>
      <c r="K249">
        <v>20</v>
      </c>
      <c r="P249" t="s">
        <v>1045</v>
      </c>
      <c r="S249" t="s">
        <v>1046</v>
      </c>
      <c r="T249" t="str">
        <f>_xlfn.SWITCH(Tabla2[[#This Row],[DATA SENSITIVITY]],1,"Just email address/Online information",20,"SSN/Personal details",300,"Credit card information",4000,"Email password/Health records",50000,"Full bank account details","Ninguna coincidencia")</f>
        <v>SSN/Personal details</v>
      </c>
      <c r="U249" t="str">
        <f>Tabla2[[#This Row],[METHOD OF LEAK]]</f>
        <v>hacked</v>
      </c>
      <c r="V249">
        <f>Tabla2[[#This Row],[NO OF RECORDS STOLEN]]</f>
        <v>10000000</v>
      </c>
    </row>
    <row r="250" spans="1:22" ht="28" hidden="1" customHeight="1" x14ac:dyDescent="0.15">
      <c r="A250" t="s">
        <v>1047</v>
      </c>
      <c r="B250" t="s">
        <v>1048</v>
      </c>
      <c r="C250" t="s">
        <v>1049</v>
      </c>
      <c r="D250">
        <v>13</v>
      </c>
      <c r="E250">
        <v>2017</v>
      </c>
      <c r="F250">
        <v>17000000</v>
      </c>
      <c r="G250" t="s">
        <v>24</v>
      </c>
      <c r="H250" t="s">
        <v>33</v>
      </c>
      <c r="J250">
        <v>17000000</v>
      </c>
      <c r="K250">
        <v>4000</v>
      </c>
      <c r="P250" t="s">
        <v>1050</v>
      </c>
      <c r="S250" t="s">
        <v>1051</v>
      </c>
      <c r="T250" t="str">
        <f>_xlfn.SWITCH(Tabla2[[#This Row],[DATA SENSITIVITY]],1,"Just email address/Online information",20,"SSN/Personal details",300,"Credit card information",4000,"Email password/Health records",50000,"Full bank account details","Ninguna coincidencia")</f>
        <v>Email password/Health records</v>
      </c>
      <c r="U250" t="str">
        <f>Tabla2[[#This Row],[METHOD OF LEAK]]</f>
        <v>hacked</v>
      </c>
      <c r="V250">
        <f>Tabla2[[#This Row],[NO OF RECORDS STOLEN]]</f>
        <v>17000000</v>
      </c>
    </row>
    <row r="251" spans="1:22" ht="28" hidden="1" customHeight="1" x14ac:dyDescent="0.15">
      <c r="A251" t="s">
        <v>703</v>
      </c>
      <c r="C251" t="s">
        <v>1052</v>
      </c>
      <c r="D251">
        <v>13</v>
      </c>
      <c r="E251">
        <v>2017</v>
      </c>
      <c r="F251">
        <v>32000000</v>
      </c>
      <c r="G251" t="s">
        <v>24</v>
      </c>
      <c r="H251" t="s">
        <v>33</v>
      </c>
      <c r="J251">
        <v>32000000</v>
      </c>
      <c r="K251">
        <v>4000</v>
      </c>
      <c r="P251" t="s">
        <v>1053</v>
      </c>
      <c r="S251" t="s">
        <v>563</v>
      </c>
      <c r="T251" t="str">
        <f>_xlfn.SWITCH(Tabla2[[#This Row],[DATA SENSITIVITY]],1,"Just email address/Online information",20,"SSN/Personal details",300,"Credit card information",4000,"Email password/Health records",50000,"Full bank account details","Ninguna coincidencia")</f>
        <v>Email password/Health records</v>
      </c>
      <c r="U251" t="str">
        <f>Tabla2[[#This Row],[METHOD OF LEAK]]</f>
        <v>hacked</v>
      </c>
      <c r="V251">
        <f>Tabla2[[#This Row],[NO OF RECORDS STOLEN]]</f>
        <v>32000000</v>
      </c>
    </row>
    <row r="252" spans="1:22" ht="28" hidden="1" customHeight="1" x14ac:dyDescent="0.15">
      <c r="A252" t="s">
        <v>1054</v>
      </c>
      <c r="C252" t="s">
        <v>1055</v>
      </c>
      <c r="D252">
        <v>13</v>
      </c>
      <c r="E252">
        <v>2017</v>
      </c>
      <c r="F252">
        <v>43000000</v>
      </c>
      <c r="G252" t="s">
        <v>24</v>
      </c>
      <c r="H252" t="s">
        <v>33</v>
      </c>
      <c r="J252">
        <v>43000000</v>
      </c>
      <c r="K252">
        <v>4000</v>
      </c>
      <c r="P252" t="s">
        <v>1056</v>
      </c>
      <c r="S252" t="s">
        <v>55</v>
      </c>
      <c r="T252" t="str">
        <f>_xlfn.SWITCH(Tabla2[[#This Row],[DATA SENSITIVITY]],1,"Just email address/Online information",20,"SSN/Personal details",300,"Credit card information",4000,"Email password/Health records",50000,"Full bank account details","Ninguna coincidencia")</f>
        <v>Email password/Health records</v>
      </c>
      <c r="U252" t="str">
        <f>Tabla2[[#This Row],[METHOD OF LEAK]]</f>
        <v>hacked</v>
      </c>
      <c r="V252">
        <f>Tabla2[[#This Row],[NO OF RECORDS STOLEN]]</f>
        <v>43000000</v>
      </c>
    </row>
    <row r="253" spans="1:22" ht="28" hidden="1" customHeight="1" x14ac:dyDescent="0.15">
      <c r="A253" t="s">
        <v>1057</v>
      </c>
      <c r="B253" t="s">
        <v>1058</v>
      </c>
      <c r="C253" t="s">
        <v>1059</v>
      </c>
      <c r="D253">
        <v>13</v>
      </c>
      <c r="E253">
        <v>2017</v>
      </c>
      <c r="F253">
        <v>85200000</v>
      </c>
      <c r="G253" t="s">
        <v>24</v>
      </c>
      <c r="H253" t="s">
        <v>33</v>
      </c>
      <c r="J253">
        <v>85200000</v>
      </c>
      <c r="K253">
        <v>1</v>
      </c>
      <c r="P253" t="s">
        <v>1060</v>
      </c>
      <c r="S253" t="s">
        <v>1061</v>
      </c>
      <c r="T253" t="str">
        <f>_xlfn.SWITCH(Tabla2[[#This Row],[DATA SENSITIVITY]],1,"Just email address/Online information",20,"SSN/Personal details",300,"Credit card information",4000,"Email password/Health records",50000,"Full bank account details","Ninguna coincidencia")</f>
        <v>Just email address/Online information</v>
      </c>
      <c r="U253" t="str">
        <f>Tabla2[[#This Row],[METHOD OF LEAK]]</f>
        <v>hacked</v>
      </c>
      <c r="V253">
        <f>Tabla2[[#This Row],[NO OF RECORDS STOLEN]]</f>
        <v>85200000</v>
      </c>
    </row>
    <row r="254" spans="1:22" ht="28" hidden="1" customHeight="1" x14ac:dyDescent="0.15">
      <c r="A254" t="s">
        <v>1062</v>
      </c>
      <c r="B254" t="s">
        <v>1063</v>
      </c>
      <c r="C254" t="s">
        <v>1064</v>
      </c>
      <c r="D254">
        <v>13</v>
      </c>
      <c r="E254">
        <v>2017</v>
      </c>
      <c r="F254">
        <v>412000000</v>
      </c>
      <c r="G254" t="s">
        <v>24</v>
      </c>
      <c r="H254" t="s">
        <v>33</v>
      </c>
      <c r="J254">
        <v>412000000</v>
      </c>
      <c r="K254">
        <v>1</v>
      </c>
      <c r="P254" t="s">
        <v>1065</v>
      </c>
      <c r="Q254" t="s">
        <v>1066</v>
      </c>
      <c r="S254" t="s">
        <v>1067</v>
      </c>
      <c r="T254" t="str">
        <f>_xlfn.SWITCH(Tabla2[[#This Row],[DATA SENSITIVITY]],1,"Just email address/Online information",20,"SSN/Personal details",300,"Credit card information",4000,"Email password/Health records",50000,"Full bank account details","Ninguna coincidencia")</f>
        <v>Just email address/Online information</v>
      </c>
      <c r="U254" t="str">
        <f>Tabla2[[#This Row],[METHOD OF LEAK]]</f>
        <v>hacked</v>
      </c>
      <c r="V254">
        <f>Tabla2[[#This Row],[NO OF RECORDS STOLEN]]</f>
        <v>412000000</v>
      </c>
    </row>
    <row r="255" spans="1:22" ht="28" hidden="1" customHeight="1" x14ac:dyDescent="0.15">
      <c r="A255" t="s">
        <v>1068</v>
      </c>
      <c r="B255" t="s">
        <v>1069</v>
      </c>
      <c r="C255" t="s">
        <v>1070</v>
      </c>
      <c r="D255">
        <v>13</v>
      </c>
      <c r="E255">
        <v>2017</v>
      </c>
      <c r="F255">
        <v>15000000</v>
      </c>
      <c r="G255" t="s">
        <v>219</v>
      </c>
      <c r="H255" t="s">
        <v>33</v>
      </c>
      <c r="J255" t="s">
        <v>1071</v>
      </c>
      <c r="K255">
        <v>1</v>
      </c>
      <c r="P255" t="s">
        <v>1072</v>
      </c>
      <c r="S255" t="s">
        <v>1073</v>
      </c>
      <c r="T255" t="str">
        <f>_xlfn.SWITCH(Tabla2[[#This Row],[DATA SENSITIVITY]],1,"Just email address/Online information",20,"SSN/Personal details",300,"Credit card information",4000,"Email password/Health records",50000,"Full bank account details","Ninguna coincidencia")</f>
        <v>Just email address/Online information</v>
      </c>
      <c r="U255" t="str">
        <f>Tabla2[[#This Row],[METHOD OF LEAK]]</f>
        <v>hacked</v>
      </c>
      <c r="V255" t="str">
        <f>Tabla2[[#This Row],[NO OF RECORDS STOLEN]]</f>
        <v>15000000</v>
      </c>
    </row>
    <row r="256" spans="1:22" ht="28" hidden="1" customHeight="1" x14ac:dyDescent="0.15">
      <c r="A256" t="s">
        <v>1074</v>
      </c>
      <c r="C256" t="s">
        <v>1075</v>
      </c>
      <c r="D256">
        <v>13</v>
      </c>
      <c r="E256">
        <v>2017</v>
      </c>
      <c r="F256">
        <v>3700000</v>
      </c>
      <c r="G256" t="s">
        <v>103</v>
      </c>
      <c r="H256" t="s">
        <v>40</v>
      </c>
      <c r="J256">
        <v>3700000</v>
      </c>
      <c r="K256">
        <v>20</v>
      </c>
      <c r="P256" t="s">
        <v>1076</v>
      </c>
      <c r="S256" t="s">
        <v>1077</v>
      </c>
      <c r="T256" t="str">
        <f>_xlfn.SWITCH(Tabla2[[#This Row],[DATA SENSITIVITY]],1,"Just email address/Online information",20,"SSN/Personal details",300,"Credit card information",4000,"Email password/Health records",50000,"Full bank account details","Ninguna coincidencia")</f>
        <v>SSN/Personal details</v>
      </c>
      <c r="U256" t="str">
        <f>Tabla2[[#This Row],[METHOD OF LEAK]]</f>
        <v>lost / stolen device or media</v>
      </c>
      <c r="V256">
        <f>Tabla2[[#This Row],[NO OF RECORDS STOLEN]]</f>
        <v>3700000</v>
      </c>
    </row>
    <row r="257" spans="1:22" ht="28" hidden="1" customHeight="1" x14ac:dyDescent="0.15">
      <c r="A257" t="s">
        <v>1078</v>
      </c>
      <c r="C257" t="s">
        <v>1079</v>
      </c>
      <c r="D257">
        <v>13</v>
      </c>
      <c r="E257">
        <v>2017</v>
      </c>
      <c r="F257">
        <v>92283889</v>
      </c>
      <c r="G257" t="s">
        <v>24</v>
      </c>
      <c r="H257" t="s">
        <v>33</v>
      </c>
      <c r="J257">
        <v>92283889</v>
      </c>
      <c r="K257">
        <v>1</v>
      </c>
      <c r="P257" t="s">
        <v>1080</v>
      </c>
      <c r="S257" t="s">
        <v>1081</v>
      </c>
      <c r="T257" t="str">
        <f>_xlfn.SWITCH(Tabla2[[#This Row],[DATA SENSITIVITY]],1,"Just email address/Online information",20,"SSN/Personal details",300,"Credit card information",4000,"Email password/Health records",50000,"Full bank account details","Ninguna coincidencia")</f>
        <v>Just email address/Online information</v>
      </c>
      <c r="U257" t="str">
        <f>Tabla2[[#This Row],[METHOD OF LEAK]]</f>
        <v>hacked</v>
      </c>
      <c r="V257">
        <f>Tabla2[[#This Row],[NO OF RECORDS STOLEN]]</f>
        <v>92283889</v>
      </c>
    </row>
    <row r="258" spans="1:22" ht="28" hidden="1" customHeight="1" x14ac:dyDescent="0.15">
      <c r="A258" t="s">
        <v>1082</v>
      </c>
      <c r="C258" t="s">
        <v>1083</v>
      </c>
      <c r="D258">
        <v>13</v>
      </c>
      <c r="E258">
        <v>2017</v>
      </c>
      <c r="F258">
        <v>10000000</v>
      </c>
      <c r="G258" t="s">
        <v>219</v>
      </c>
      <c r="H258" t="s">
        <v>33</v>
      </c>
      <c r="J258">
        <v>10000000</v>
      </c>
      <c r="K258">
        <v>1</v>
      </c>
      <c r="P258" t="s">
        <v>1084</v>
      </c>
      <c r="S258" t="s">
        <v>1082</v>
      </c>
      <c r="T258" t="str">
        <f>_xlfn.SWITCH(Tabla2[[#This Row],[DATA SENSITIVITY]],1,"Just email address/Online information",20,"SSN/Personal details",300,"Credit card information",4000,"Email password/Health records",50000,"Full bank account details","Ninguna coincidencia")</f>
        <v>Just email address/Online information</v>
      </c>
      <c r="U258" t="str">
        <f>Tabla2[[#This Row],[METHOD OF LEAK]]</f>
        <v>hacked</v>
      </c>
      <c r="V258">
        <f>Tabla2[[#This Row],[NO OF RECORDS STOLEN]]</f>
        <v>10000000</v>
      </c>
    </row>
    <row r="259" spans="1:22" ht="28" hidden="1" customHeight="1" x14ac:dyDescent="0.15">
      <c r="A259" t="s">
        <v>1085</v>
      </c>
      <c r="C259" t="s">
        <v>1086</v>
      </c>
      <c r="D259">
        <v>14</v>
      </c>
      <c r="E259">
        <v>2017</v>
      </c>
      <c r="F259">
        <v>1000000000</v>
      </c>
      <c r="G259" t="s">
        <v>103</v>
      </c>
      <c r="H259" t="s">
        <v>53</v>
      </c>
      <c r="J259">
        <v>1000000000</v>
      </c>
      <c r="K259">
        <v>300</v>
      </c>
      <c r="P259" t="s">
        <v>1087</v>
      </c>
      <c r="S259" t="s">
        <v>239</v>
      </c>
      <c r="T259" t="str">
        <f>_xlfn.SWITCH(Tabla2[[#This Row],[DATA SENSITIVITY]],1,"Just email address/Online information",20,"SSN/Personal details",300,"Credit card information",4000,"Email password/Health records",50000,"Full bank account details","Ninguna coincidencia")</f>
        <v>Credit card information</v>
      </c>
      <c r="U259" t="str">
        <f>Tabla2[[#This Row],[METHOD OF LEAK]]</f>
        <v>accidentally published</v>
      </c>
      <c r="V259">
        <f>Tabla2[[#This Row],[NO OF RECORDS STOLEN]]</f>
        <v>1000000000</v>
      </c>
    </row>
    <row r="260" spans="1:22" ht="28" hidden="1" customHeight="1" x14ac:dyDescent="0.15">
      <c r="A260" t="s">
        <v>1088</v>
      </c>
      <c r="C260" t="s">
        <v>1089</v>
      </c>
      <c r="D260">
        <v>14</v>
      </c>
      <c r="E260">
        <v>2017</v>
      </c>
      <c r="F260">
        <v>2000000</v>
      </c>
      <c r="G260" t="s">
        <v>89</v>
      </c>
      <c r="H260" t="s">
        <v>53</v>
      </c>
      <c r="J260">
        <v>2000000</v>
      </c>
      <c r="K260">
        <v>300</v>
      </c>
      <c r="P260" t="s">
        <v>1090</v>
      </c>
      <c r="S260" t="s">
        <v>401</v>
      </c>
      <c r="T260" t="str">
        <f>_xlfn.SWITCH(Tabla2[[#This Row],[DATA SENSITIVITY]],1,"Just email address/Online information",20,"SSN/Personal details",300,"Credit card information",4000,"Email password/Health records",50000,"Full bank account details","Ninguna coincidencia")</f>
        <v>Credit card information</v>
      </c>
      <c r="U260" t="str">
        <f>Tabla2[[#This Row],[METHOD OF LEAK]]</f>
        <v>accidentally published</v>
      </c>
      <c r="V260">
        <f>Tabla2[[#This Row],[NO OF RECORDS STOLEN]]</f>
        <v>2000000</v>
      </c>
    </row>
    <row r="261" spans="1:22" ht="28" hidden="1" customHeight="1" x14ac:dyDescent="0.15">
      <c r="A261" t="s">
        <v>1091</v>
      </c>
      <c r="C261" t="s">
        <v>1092</v>
      </c>
      <c r="D261">
        <v>14</v>
      </c>
      <c r="E261">
        <v>2017</v>
      </c>
      <c r="F261">
        <v>6000000</v>
      </c>
      <c r="G261" t="s">
        <v>24</v>
      </c>
      <c r="H261" t="s">
        <v>33</v>
      </c>
      <c r="J261">
        <v>6000000</v>
      </c>
      <c r="K261">
        <v>1</v>
      </c>
      <c r="P261" t="s">
        <v>1093</v>
      </c>
      <c r="S261" t="s">
        <v>1094</v>
      </c>
      <c r="T261" t="str">
        <f>_xlfn.SWITCH(Tabla2[[#This Row],[DATA SENSITIVITY]],1,"Just email address/Online information",20,"SSN/Personal details",300,"Credit card information",4000,"Email password/Health records",50000,"Full bank account details","Ninguna coincidencia")</f>
        <v>Just email address/Online information</v>
      </c>
      <c r="U261" t="str">
        <f>Tabla2[[#This Row],[METHOD OF LEAK]]</f>
        <v>hacked</v>
      </c>
      <c r="V261">
        <f>Tabla2[[#This Row],[NO OF RECORDS STOLEN]]</f>
        <v>6000000</v>
      </c>
    </row>
    <row r="262" spans="1:22" ht="28" hidden="1" customHeight="1" x14ac:dyDescent="0.15">
      <c r="A262" t="s">
        <v>1095</v>
      </c>
      <c r="C262" t="s">
        <v>1096</v>
      </c>
      <c r="D262">
        <v>14</v>
      </c>
      <c r="E262">
        <v>2017</v>
      </c>
      <c r="F262">
        <v>143000000</v>
      </c>
      <c r="G262" t="s">
        <v>32</v>
      </c>
      <c r="H262" t="s">
        <v>33</v>
      </c>
      <c r="I262" t="s">
        <v>34</v>
      </c>
      <c r="J262">
        <v>143000000</v>
      </c>
      <c r="K262">
        <v>50000</v>
      </c>
      <c r="P262" t="s">
        <v>1097</v>
      </c>
      <c r="S262" t="s">
        <v>1098</v>
      </c>
      <c r="T262" t="str">
        <f>_xlfn.SWITCH(Tabla2[[#This Row],[DATA SENSITIVITY]],1,"Just email address/Online information",20,"SSN/Personal details",300,"Credit card information",4000,"Email password/Health records",50000,"Full bank account details","Ninguna coincidencia")</f>
        <v>Full bank account details</v>
      </c>
      <c r="U262" t="str">
        <f>Tabla2[[#This Row],[METHOD OF LEAK]]</f>
        <v>hacked</v>
      </c>
      <c r="V262">
        <f>Tabla2[[#This Row],[NO OF RECORDS STOLEN]]</f>
        <v>143000000</v>
      </c>
    </row>
    <row r="263" spans="1:22" ht="28" hidden="1" customHeight="1" x14ac:dyDescent="0.15">
      <c r="A263" t="s">
        <v>1099</v>
      </c>
      <c r="B263" t="s">
        <v>1100</v>
      </c>
      <c r="C263" t="s">
        <v>1101</v>
      </c>
      <c r="D263">
        <v>14</v>
      </c>
      <c r="E263">
        <v>2017</v>
      </c>
      <c r="F263">
        <v>1500000</v>
      </c>
      <c r="G263" t="s">
        <v>24</v>
      </c>
      <c r="H263" t="s">
        <v>33</v>
      </c>
      <c r="J263">
        <v>1500000</v>
      </c>
      <c r="K263">
        <v>4000</v>
      </c>
      <c r="P263" t="s">
        <v>1102</v>
      </c>
      <c r="S263" t="s">
        <v>710</v>
      </c>
      <c r="T263" t="str">
        <f>_xlfn.SWITCH(Tabla2[[#This Row],[DATA SENSITIVITY]],1,"Just email address/Online information",20,"SSN/Personal details",300,"Credit card information",4000,"Email password/Health records",50000,"Full bank account details","Ninguna coincidencia")</f>
        <v>Email password/Health records</v>
      </c>
      <c r="U263" t="str">
        <f>Tabla2[[#This Row],[METHOD OF LEAK]]</f>
        <v>hacked</v>
      </c>
      <c r="V263">
        <f>Tabla2[[#This Row],[NO OF RECORDS STOLEN]]</f>
        <v>1500000</v>
      </c>
    </row>
    <row r="264" spans="1:22" ht="28" hidden="1" customHeight="1" x14ac:dyDescent="0.15">
      <c r="A264" t="s">
        <v>1103</v>
      </c>
      <c r="B264" t="s">
        <v>1104</v>
      </c>
      <c r="C264" t="s">
        <v>1101</v>
      </c>
      <c r="D264">
        <v>14</v>
      </c>
      <c r="E264">
        <v>2017</v>
      </c>
      <c r="F264">
        <v>1500000</v>
      </c>
      <c r="G264" t="s">
        <v>24</v>
      </c>
      <c r="H264" t="s">
        <v>33</v>
      </c>
      <c r="J264">
        <v>1500000</v>
      </c>
      <c r="K264">
        <v>4000</v>
      </c>
      <c r="P264" t="s">
        <v>1102</v>
      </c>
      <c r="S264" t="s">
        <v>710</v>
      </c>
      <c r="T264" t="str">
        <f>_xlfn.SWITCH(Tabla2[[#This Row],[DATA SENSITIVITY]],1,"Just email address/Online information",20,"SSN/Personal details",300,"Credit card information",4000,"Email password/Health records",50000,"Full bank account details","Ninguna coincidencia")</f>
        <v>Email password/Health records</v>
      </c>
      <c r="U264" t="str">
        <f>Tabla2[[#This Row],[METHOD OF LEAK]]</f>
        <v>hacked</v>
      </c>
      <c r="V264">
        <f>Tabla2[[#This Row],[NO OF RECORDS STOLEN]]</f>
        <v>1500000</v>
      </c>
    </row>
    <row r="265" spans="1:22" ht="28" hidden="1" customHeight="1" x14ac:dyDescent="0.15">
      <c r="A265" t="s">
        <v>1105</v>
      </c>
      <c r="B265" t="s">
        <v>1106</v>
      </c>
      <c r="C265" t="s">
        <v>1107</v>
      </c>
      <c r="D265">
        <v>14</v>
      </c>
      <c r="E265">
        <v>2017</v>
      </c>
      <c r="F265">
        <v>1000000</v>
      </c>
      <c r="G265" t="s">
        <v>813</v>
      </c>
      <c r="H265" t="s">
        <v>49</v>
      </c>
      <c r="J265">
        <v>1000000</v>
      </c>
      <c r="K265">
        <v>300</v>
      </c>
      <c r="P265" t="s">
        <v>1108</v>
      </c>
      <c r="S265" t="s">
        <v>351</v>
      </c>
      <c r="T265" t="str">
        <f>_xlfn.SWITCH(Tabla2[[#This Row],[DATA SENSITIVITY]],1,"Just email address/Online information",20,"SSN/Personal details",300,"Credit card information",4000,"Email password/Health records",50000,"Full bank account details","Ninguna coincidencia")</f>
        <v>Credit card information</v>
      </c>
      <c r="U265" t="str">
        <f>Tabla2[[#This Row],[METHOD OF LEAK]]</f>
        <v>poor security</v>
      </c>
      <c r="V265">
        <f>Tabla2[[#This Row],[NO OF RECORDS STOLEN]]</f>
        <v>1000000</v>
      </c>
    </row>
    <row r="266" spans="1:22" ht="28" hidden="1" customHeight="1" x14ac:dyDescent="0.15">
      <c r="A266" t="s">
        <v>1109</v>
      </c>
      <c r="C266" t="s">
        <v>1110</v>
      </c>
      <c r="D266">
        <v>14</v>
      </c>
      <c r="E266">
        <v>2017</v>
      </c>
      <c r="F266">
        <v>3000000</v>
      </c>
      <c r="G266" t="s">
        <v>103</v>
      </c>
      <c r="H266" t="s">
        <v>49</v>
      </c>
      <c r="I266" t="s">
        <v>34</v>
      </c>
      <c r="J266">
        <v>3000000</v>
      </c>
      <c r="K266">
        <v>50000</v>
      </c>
      <c r="P266" t="s">
        <v>1111</v>
      </c>
      <c r="S266" t="s">
        <v>1112</v>
      </c>
      <c r="T266" t="str">
        <f>_xlfn.SWITCH(Tabla2[[#This Row],[DATA SENSITIVITY]],1,"Just email address/Online information",20,"SSN/Personal details",300,"Credit card information",4000,"Email password/Health records",50000,"Full bank account details","Ninguna coincidencia")</f>
        <v>Full bank account details</v>
      </c>
      <c r="U266" t="str">
        <f>Tabla2[[#This Row],[METHOD OF LEAK]]</f>
        <v>poor security</v>
      </c>
      <c r="V266">
        <f>Tabla2[[#This Row],[NO OF RECORDS STOLEN]]</f>
        <v>3000000</v>
      </c>
    </row>
    <row r="267" spans="1:22" ht="28" hidden="1" customHeight="1" x14ac:dyDescent="0.15">
      <c r="A267" t="s">
        <v>1113</v>
      </c>
      <c r="C267" t="s">
        <v>1114</v>
      </c>
      <c r="D267">
        <v>14</v>
      </c>
      <c r="E267">
        <v>2017</v>
      </c>
      <c r="F267">
        <v>711000000</v>
      </c>
      <c r="G267" t="s">
        <v>24</v>
      </c>
      <c r="H267" t="s">
        <v>49</v>
      </c>
      <c r="J267">
        <v>711000000</v>
      </c>
      <c r="K267">
        <v>4000</v>
      </c>
      <c r="P267" t="s">
        <v>1090</v>
      </c>
      <c r="S267" t="s">
        <v>401</v>
      </c>
      <c r="T267" t="str">
        <f>_xlfn.SWITCH(Tabla2[[#This Row],[DATA SENSITIVITY]],1,"Just email address/Online information",20,"SSN/Personal details",300,"Credit card information",4000,"Email password/Health records",50000,"Full bank account details","Ninguna coincidencia")</f>
        <v>Email password/Health records</v>
      </c>
      <c r="U267" t="str">
        <f>Tabla2[[#This Row],[METHOD OF LEAK]]</f>
        <v>poor security</v>
      </c>
      <c r="V267">
        <f>Tabla2[[#This Row],[NO OF RECORDS STOLEN]]</f>
        <v>711000000</v>
      </c>
    </row>
    <row r="268" spans="1:22" ht="28" hidden="1" customHeight="1" x14ac:dyDescent="0.15">
      <c r="A268" t="s">
        <v>1115</v>
      </c>
      <c r="B268" t="s">
        <v>1116</v>
      </c>
      <c r="C268" t="s">
        <v>1117</v>
      </c>
      <c r="D268">
        <v>14</v>
      </c>
      <c r="E268">
        <v>2017</v>
      </c>
      <c r="F268">
        <v>540000</v>
      </c>
      <c r="G268" t="s">
        <v>813</v>
      </c>
      <c r="H268" t="s">
        <v>49</v>
      </c>
      <c r="J268">
        <v>540000</v>
      </c>
      <c r="K268">
        <v>4000</v>
      </c>
      <c r="P268" t="s">
        <v>1118</v>
      </c>
      <c r="S268" t="s">
        <v>1119</v>
      </c>
      <c r="T268" t="str">
        <f>_xlfn.SWITCH(Tabla2[[#This Row],[DATA SENSITIVITY]],1,"Just email address/Online information",20,"SSN/Personal details",300,"Credit card information",4000,"Email password/Health records",50000,"Full bank account details","Ninguna coincidencia")</f>
        <v>Email password/Health records</v>
      </c>
      <c r="U268" t="str">
        <f>Tabla2[[#This Row],[METHOD OF LEAK]]</f>
        <v>poor security</v>
      </c>
      <c r="V268">
        <f>Tabla2[[#This Row],[NO OF RECORDS STOLEN]]</f>
        <v>540000</v>
      </c>
    </row>
    <row r="269" spans="1:22" ht="28" hidden="1" customHeight="1" x14ac:dyDescent="0.15">
      <c r="A269" t="s">
        <v>1120</v>
      </c>
      <c r="C269" t="s">
        <v>1121</v>
      </c>
      <c r="D269">
        <v>14</v>
      </c>
      <c r="E269">
        <v>2017</v>
      </c>
      <c r="F269">
        <v>3000000</v>
      </c>
      <c r="G269" t="s">
        <v>24</v>
      </c>
      <c r="H269" t="s">
        <v>33</v>
      </c>
      <c r="J269">
        <v>3000000</v>
      </c>
      <c r="K269">
        <v>4000</v>
      </c>
      <c r="P269" t="s">
        <v>1122</v>
      </c>
      <c r="S269" t="s">
        <v>1119</v>
      </c>
      <c r="T269" t="str">
        <f>_xlfn.SWITCH(Tabla2[[#This Row],[DATA SENSITIVITY]],1,"Just email address/Online information",20,"SSN/Personal details",300,"Credit card information",4000,"Email password/Health records",50000,"Full bank account details","Ninguna coincidencia")</f>
        <v>Email password/Health records</v>
      </c>
      <c r="U269" t="str">
        <f>Tabla2[[#This Row],[METHOD OF LEAK]]</f>
        <v>hacked</v>
      </c>
      <c r="V269">
        <f>Tabla2[[#This Row],[NO OF RECORDS STOLEN]]</f>
        <v>3000000</v>
      </c>
    </row>
    <row r="270" spans="1:22" ht="28" hidden="1" customHeight="1" x14ac:dyDescent="0.15">
      <c r="A270" t="s">
        <v>1123</v>
      </c>
      <c r="B270" t="s">
        <v>1124</v>
      </c>
      <c r="C270" t="s">
        <v>1125</v>
      </c>
      <c r="D270">
        <v>14</v>
      </c>
      <c r="E270">
        <v>2017</v>
      </c>
      <c r="F270">
        <v>1600000</v>
      </c>
      <c r="G270" t="s">
        <v>32</v>
      </c>
      <c r="H270" t="s">
        <v>33</v>
      </c>
      <c r="J270">
        <v>1600000</v>
      </c>
      <c r="K270">
        <v>4000</v>
      </c>
      <c r="P270" t="s">
        <v>1126</v>
      </c>
      <c r="S270" t="s">
        <v>1127</v>
      </c>
      <c r="T270" t="str">
        <f>_xlfn.SWITCH(Tabla2[[#This Row],[DATA SENSITIVITY]],1,"Just email address/Online information",20,"SSN/Personal details",300,"Credit card information",4000,"Email password/Health records",50000,"Full bank account details","Ninguna coincidencia")</f>
        <v>Email password/Health records</v>
      </c>
      <c r="U270" t="str">
        <f>Tabla2[[#This Row],[METHOD OF LEAK]]</f>
        <v>hacked</v>
      </c>
      <c r="V270">
        <f>Tabla2[[#This Row],[NO OF RECORDS STOLEN]]</f>
        <v>1600000</v>
      </c>
    </row>
    <row r="271" spans="1:22" ht="28" hidden="1" customHeight="1" x14ac:dyDescent="0.15">
      <c r="A271" t="s">
        <v>1128</v>
      </c>
      <c r="C271" t="s">
        <v>1129</v>
      </c>
      <c r="D271">
        <v>14</v>
      </c>
      <c r="E271">
        <v>2017</v>
      </c>
      <c r="F271">
        <v>31000000</v>
      </c>
      <c r="G271" t="s">
        <v>813</v>
      </c>
      <c r="H271" t="s">
        <v>49</v>
      </c>
      <c r="J271">
        <v>31000000</v>
      </c>
      <c r="K271">
        <v>4000</v>
      </c>
      <c r="P271" t="s">
        <v>1130</v>
      </c>
      <c r="S271" t="s">
        <v>1061</v>
      </c>
      <c r="T271" t="str">
        <f>_xlfn.SWITCH(Tabla2[[#This Row],[DATA SENSITIVITY]],1,"Just email address/Online information",20,"SSN/Personal details",300,"Credit card information",4000,"Email password/Health records",50000,"Full bank account details","Ninguna coincidencia")</f>
        <v>Email password/Health records</v>
      </c>
      <c r="U271" t="str">
        <f>Tabla2[[#This Row],[METHOD OF LEAK]]</f>
        <v>poor security</v>
      </c>
      <c r="V271">
        <f>Tabla2[[#This Row],[NO OF RECORDS STOLEN]]</f>
        <v>31000000</v>
      </c>
    </row>
    <row r="272" spans="1:22" ht="28" hidden="1" customHeight="1" x14ac:dyDescent="0.15">
      <c r="A272" t="s">
        <v>1131</v>
      </c>
      <c r="C272" t="s">
        <v>1132</v>
      </c>
      <c r="D272">
        <v>14</v>
      </c>
      <c r="E272">
        <v>2017</v>
      </c>
      <c r="F272">
        <v>46200000</v>
      </c>
      <c r="G272" t="s">
        <v>59</v>
      </c>
      <c r="H272" t="s">
        <v>33</v>
      </c>
      <c r="J272">
        <v>46200000</v>
      </c>
      <c r="K272">
        <v>4000</v>
      </c>
      <c r="P272" t="s">
        <v>1133</v>
      </c>
      <c r="S272" t="s">
        <v>1134</v>
      </c>
      <c r="T272" t="str">
        <f>_xlfn.SWITCH(Tabla2[[#This Row],[DATA SENSITIVITY]],1,"Just email address/Online information",20,"SSN/Personal details",300,"Credit card information",4000,"Email password/Health records",50000,"Full bank account details","Ninguna coincidencia")</f>
        <v>Email password/Health records</v>
      </c>
      <c r="U272" t="str">
        <f>Tabla2[[#This Row],[METHOD OF LEAK]]</f>
        <v>hacked</v>
      </c>
      <c r="V272">
        <f>Tabla2[[#This Row],[NO OF RECORDS STOLEN]]</f>
        <v>46200000</v>
      </c>
    </row>
    <row r="273" spans="1:22" ht="28" hidden="1" customHeight="1" x14ac:dyDescent="0.15">
      <c r="A273" t="s">
        <v>1135</v>
      </c>
      <c r="C273" t="s">
        <v>1136</v>
      </c>
      <c r="D273">
        <v>14</v>
      </c>
      <c r="E273">
        <v>2017</v>
      </c>
      <c r="F273">
        <v>81309</v>
      </c>
      <c r="G273" t="s">
        <v>213</v>
      </c>
      <c r="H273" t="s">
        <v>33</v>
      </c>
      <c r="J273">
        <v>81309</v>
      </c>
      <c r="K273">
        <v>4000</v>
      </c>
      <c r="P273" t="s">
        <v>1133</v>
      </c>
      <c r="S273" t="s">
        <v>1134</v>
      </c>
      <c r="T273" t="str">
        <f>_xlfn.SWITCH(Tabla2[[#This Row],[DATA SENSITIVITY]],1,"Just email address/Online information",20,"SSN/Personal details",300,"Credit card information",4000,"Email password/Health records",50000,"Full bank account details","Ninguna coincidencia")</f>
        <v>Email password/Health records</v>
      </c>
      <c r="U273" t="str">
        <f>Tabla2[[#This Row],[METHOD OF LEAK]]</f>
        <v>hacked</v>
      </c>
      <c r="V273">
        <f>Tabla2[[#This Row],[NO OF RECORDS STOLEN]]</f>
        <v>81309</v>
      </c>
    </row>
    <row r="274" spans="1:22" ht="28" hidden="1" customHeight="1" x14ac:dyDescent="0.15">
      <c r="A274" t="s">
        <v>1137</v>
      </c>
      <c r="B274" t="s">
        <v>1138</v>
      </c>
      <c r="C274" t="s">
        <v>1139</v>
      </c>
      <c r="D274">
        <v>14</v>
      </c>
      <c r="E274">
        <v>2018</v>
      </c>
      <c r="F274">
        <v>1300000</v>
      </c>
      <c r="G274" t="s">
        <v>89</v>
      </c>
      <c r="H274" t="s">
        <v>49</v>
      </c>
      <c r="J274">
        <v>1300000</v>
      </c>
      <c r="K274">
        <v>4000</v>
      </c>
      <c r="P274" t="s">
        <v>1140</v>
      </c>
      <c r="S274" t="s">
        <v>1141</v>
      </c>
      <c r="T274" t="str">
        <f>_xlfn.SWITCH(Tabla2[[#This Row],[DATA SENSITIVITY]],1,"Just email address/Online information",20,"SSN/Personal details",300,"Credit card information",4000,"Email password/Health records",50000,"Full bank account details","Ninguna coincidencia")</f>
        <v>Email password/Health records</v>
      </c>
      <c r="U274" t="str">
        <f>Tabla2[[#This Row],[METHOD OF LEAK]]</f>
        <v>poor security</v>
      </c>
      <c r="V274">
        <f>Tabla2[[#This Row],[NO OF RECORDS STOLEN]]</f>
        <v>1300000</v>
      </c>
    </row>
    <row r="275" spans="1:22" ht="28" hidden="1" customHeight="1" x14ac:dyDescent="0.15">
      <c r="A275" t="s">
        <v>1142</v>
      </c>
      <c r="C275" t="s">
        <v>1143</v>
      </c>
      <c r="D275">
        <v>14</v>
      </c>
      <c r="E275">
        <v>2018</v>
      </c>
      <c r="F275">
        <v>880000</v>
      </c>
      <c r="G275" t="s">
        <v>24</v>
      </c>
      <c r="H275" t="s">
        <v>33</v>
      </c>
      <c r="J275">
        <v>880000</v>
      </c>
      <c r="K275">
        <v>300</v>
      </c>
      <c r="P275" t="s">
        <v>1144</v>
      </c>
      <c r="S275" t="s">
        <v>1145</v>
      </c>
      <c r="T275" t="str">
        <f>_xlfn.SWITCH(Tabla2[[#This Row],[DATA SENSITIVITY]],1,"Just email address/Online information",20,"SSN/Personal details",300,"Credit card information",4000,"Email password/Health records",50000,"Full bank account details","Ninguna coincidencia")</f>
        <v>Credit card information</v>
      </c>
      <c r="U275" t="str">
        <f>Tabla2[[#This Row],[METHOD OF LEAK]]</f>
        <v>hacked</v>
      </c>
      <c r="V275">
        <f>Tabla2[[#This Row],[NO OF RECORDS STOLEN]]</f>
        <v>880000</v>
      </c>
    </row>
    <row r="276" spans="1:22" ht="28" hidden="1" customHeight="1" x14ac:dyDescent="0.15">
      <c r="A276" t="s">
        <v>1085</v>
      </c>
      <c r="B276" t="s">
        <v>1146</v>
      </c>
      <c r="C276" t="s">
        <v>1147</v>
      </c>
      <c r="D276">
        <v>14</v>
      </c>
      <c r="E276">
        <v>2018</v>
      </c>
      <c r="F276">
        <v>1100000000</v>
      </c>
      <c r="G276" t="s">
        <v>103</v>
      </c>
      <c r="H276" t="s">
        <v>49</v>
      </c>
      <c r="J276">
        <v>1100000000</v>
      </c>
      <c r="K276">
        <v>4000</v>
      </c>
      <c r="P276" t="s">
        <v>1148</v>
      </c>
      <c r="S276" t="s">
        <v>1061</v>
      </c>
      <c r="T276" t="str">
        <f>_xlfn.SWITCH(Tabla2[[#This Row],[DATA SENSITIVITY]],1,"Just email address/Online information",20,"SSN/Personal details",300,"Credit card information",4000,"Email password/Health records",50000,"Full bank account details","Ninguna coincidencia")</f>
        <v>Email password/Health records</v>
      </c>
      <c r="U276" t="str">
        <f>Tabla2[[#This Row],[METHOD OF LEAK]]</f>
        <v>poor security</v>
      </c>
      <c r="V276">
        <f>Tabla2[[#This Row],[NO OF RECORDS STOLEN]]</f>
        <v>1100000000</v>
      </c>
    </row>
    <row r="277" spans="1:22" ht="28" hidden="1" customHeight="1" x14ac:dyDescent="0.15">
      <c r="A277" t="s">
        <v>1149</v>
      </c>
      <c r="B277" t="s">
        <v>1150</v>
      </c>
      <c r="C277" t="s">
        <v>1151</v>
      </c>
      <c r="D277">
        <v>14</v>
      </c>
      <c r="E277">
        <v>2018</v>
      </c>
      <c r="F277">
        <v>5000000</v>
      </c>
      <c r="G277" t="s">
        <v>89</v>
      </c>
      <c r="H277" t="s">
        <v>33</v>
      </c>
      <c r="J277">
        <v>5000000</v>
      </c>
      <c r="K277">
        <v>300</v>
      </c>
      <c r="P277" t="s">
        <v>1152</v>
      </c>
      <c r="S277" t="s">
        <v>1153</v>
      </c>
      <c r="T277" t="str">
        <f>_xlfn.SWITCH(Tabla2[[#This Row],[DATA SENSITIVITY]],1,"Just email address/Online information",20,"SSN/Personal details",300,"Credit card information",4000,"Email password/Health records",50000,"Full bank account details","Ninguna coincidencia")</f>
        <v>Credit card information</v>
      </c>
      <c r="U277" t="str">
        <f>Tabla2[[#This Row],[METHOD OF LEAK]]</f>
        <v>hacked</v>
      </c>
      <c r="V277">
        <f>Tabla2[[#This Row],[NO OF RECORDS STOLEN]]</f>
        <v>5000000</v>
      </c>
    </row>
    <row r="278" spans="1:22" ht="28" hidden="1" customHeight="1" x14ac:dyDescent="0.15">
      <c r="A278" t="s">
        <v>1154</v>
      </c>
      <c r="C278" t="s">
        <v>1155</v>
      </c>
      <c r="D278">
        <v>14</v>
      </c>
      <c r="E278">
        <v>2018</v>
      </c>
      <c r="F278">
        <v>37000000</v>
      </c>
      <c r="G278" t="s">
        <v>89</v>
      </c>
      <c r="H278" t="s">
        <v>49</v>
      </c>
      <c r="J278">
        <v>37000000</v>
      </c>
      <c r="K278">
        <v>20</v>
      </c>
      <c r="P278" t="s">
        <v>1156</v>
      </c>
      <c r="Q278" t="s">
        <v>1157</v>
      </c>
      <c r="S278" t="s">
        <v>1158</v>
      </c>
      <c r="T278" t="str">
        <f>_xlfn.SWITCH(Tabla2[[#This Row],[DATA SENSITIVITY]],1,"Just email address/Online information",20,"SSN/Personal details",300,"Credit card information",4000,"Email password/Health records",50000,"Full bank account details","Ninguna coincidencia")</f>
        <v>SSN/Personal details</v>
      </c>
      <c r="U278" t="str">
        <f>Tabla2[[#This Row],[METHOD OF LEAK]]</f>
        <v>poor security</v>
      </c>
      <c r="V278">
        <f>Tabla2[[#This Row],[NO OF RECORDS STOLEN]]</f>
        <v>37000000</v>
      </c>
    </row>
    <row r="279" spans="1:22" ht="28" hidden="1" customHeight="1" x14ac:dyDescent="0.15">
      <c r="A279" t="s">
        <v>1159</v>
      </c>
      <c r="B279" t="s">
        <v>1160</v>
      </c>
      <c r="C279" t="s">
        <v>1161</v>
      </c>
      <c r="D279">
        <v>14</v>
      </c>
      <c r="E279">
        <v>2018</v>
      </c>
      <c r="F279">
        <v>150000000</v>
      </c>
      <c r="G279" t="s">
        <v>813</v>
      </c>
      <c r="H279" t="s">
        <v>33</v>
      </c>
      <c r="J279">
        <v>150000000</v>
      </c>
      <c r="K279">
        <v>1</v>
      </c>
      <c r="P279" t="s">
        <v>1162</v>
      </c>
      <c r="S279" t="s">
        <v>239</v>
      </c>
      <c r="T279" t="str">
        <f>_xlfn.SWITCH(Tabla2[[#This Row],[DATA SENSITIVITY]],1,"Just email address/Online information",20,"SSN/Personal details",300,"Credit card information",4000,"Email password/Health records",50000,"Full bank account details","Ninguna coincidencia")</f>
        <v>Just email address/Online information</v>
      </c>
      <c r="U279" t="str">
        <f>Tabla2[[#This Row],[METHOD OF LEAK]]</f>
        <v>hacked</v>
      </c>
      <c r="V279">
        <f>Tabla2[[#This Row],[NO OF RECORDS STOLEN]]</f>
        <v>150000000</v>
      </c>
    </row>
    <row r="280" spans="1:22" ht="28" hidden="1" customHeight="1" x14ac:dyDescent="0.15">
      <c r="A280" t="s">
        <v>665</v>
      </c>
      <c r="C280" t="s">
        <v>1163</v>
      </c>
      <c r="D280">
        <v>14</v>
      </c>
      <c r="E280">
        <v>2018</v>
      </c>
      <c r="F280">
        <v>330000000</v>
      </c>
      <c r="G280" t="s">
        <v>813</v>
      </c>
      <c r="H280" t="s">
        <v>49</v>
      </c>
      <c r="J280">
        <v>330000000</v>
      </c>
      <c r="K280">
        <v>1</v>
      </c>
      <c r="P280" t="s">
        <v>1164</v>
      </c>
      <c r="S280" t="s">
        <v>465</v>
      </c>
      <c r="T280" t="str">
        <f>_xlfn.SWITCH(Tabla2[[#This Row],[DATA SENSITIVITY]],1,"Just email address/Online information",20,"SSN/Personal details",300,"Credit card information",4000,"Email password/Health records",50000,"Full bank account details","Ninguna coincidencia")</f>
        <v>Just email address/Online information</v>
      </c>
      <c r="U280" t="str">
        <f>Tabla2[[#This Row],[METHOD OF LEAK]]</f>
        <v>poor security</v>
      </c>
      <c r="V280">
        <f>Tabla2[[#This Row],[NO OF RECORDS STOLEN]]</f>
        <v>330000000</v>
      </c>
    </row>
    <row r="281" spans="1:22" ht="28" hidden="1" customHeight="1" x14ac:dyDescent="0.15">
      <c r="A281" t="s">
        <v>1165</v>
      </c>
      <c r="B281" t="s">
        <v>1166</v>
      </c>
      <c r="C281" t="s">
        <v>1167</v>
      </c>
      <c r="D281">
        <v>14</v>
      </c>
      <c r="E281">
        <v>2018</v>
      </c>
      <c r="F281">
        <v>934000</v>
      </c>
      <c r="G281" t="s">
        <v>649</v>
      </c>
      <c r="H281" t="s">
        <v>53</v>
      </c>
      <c r="J281">
        <v>934000</v>
      </c>
      <c r="K281">
        <v>4000</v>
      </c>
      <c r="L281" t="s">
        <v>1168</v>
      </c>
      <c r="N281" t="s">
        <v>1169</v>
      </c>
      <c r="P281" t="s">
        <v>1168</v>
      </c>
      <c r="S281" t="s">
        <v>1169</v>
      </c>
      <c r="T281" t="str">
        <f>_xlfn.SWITCH(Tabla2[[#This Row],[DATA SENSITIVITY]],1,"Just email address/Online information",20,"SSN/Personal details",300,"Credit card information",4000,"Email password/Health records",50000,"Full bank account details","Ninguna coincidencia")</f>
        <v>Email password/Health records</v>
      </c>
      <c r="U281" t="str">
        <f>Tabla2[[#This Row],[METHOD OF LEAK]]</f>
        <v>accidentally published</v>
      </c>
      <c r="V281">
        <f>Tabla2[[#This Row],[NO OF RECORDS STOLEN]]</f>
        <v>934000</v>
      </c>
    </row>
    <row r="282" spans="1:22" ht="28" hidden="1" customHeight="1" x14ac:dyDescent="0.15">
      <c r="A282" t="s">
        <v>1170</v>
      </c>
      <c r="B282" t="s">
        <v>1171</v>
      </c>
      <c r="C282" t="s">
        <v>1172</v>
      </c>
      <c r="D282">
        <v>14</v>
      </c>
      <c r="E282">
        <v>2018</v>
      </c>
      <c r="F282">
        <v>100000000</v>
      </c>
      <c r="G282" t="s">
        <v>813</v>
      </c>
      <c r="H282" t="s">
        <v>49</v>
      </c>
      <c r="J282">
        <v>100000000</v>
      </c>
      <c r="K282">
        <v>50000</v>
      </c>
      <c r="P282" t="s">
        <v>1173</v>
      </c>
      <c r="S282" t="s">
        <v>1127</v>
      </c>
      <c r="T282" t="str">
        <f>_xlfn.SWITCH(Tabla2[[#This Row],[DATA SENSITIVITY]],1,"Just email address/Online information",20,"SSN/Personal details",300,"Credit card information",4000,"Email password/Health records",50000,"Full bank account details","Ninguna coincidencia")</f>
        <v>Full bank account details</v>
      </c>
      <c r="U282" t="str">
        <f>Tabla2[[#This Row],[METHOD OF LEAK]]</f>
        <v>poor security</v>
      </c>
      <c r="V282">
        <f>Tabla2[[#This Row],[NO OF RECORDS STOLEN]]</f>
        <v>100000000</v>
      </c>
    </row>
    <row r="283" spans="1:22" ht="28" hidden="1" customHeight="1" x14ac:dyDescent="0.15">
      <c r="A283" t="s">
        <v>1174</v>
      </c>
      <c r="C283" t="s">
        <v>1175</v>
      </c>
      <c r="D283">
        <v>14</v>
      </c>
      <c r="E283">
        <v>2018</v>
      </c>
      <c r="F283">
        <v>40000</v>
      </c>
      <c r="G283" t="s">
        <v>24</v>
      </c>
      <c r="H283" t="s">
        <v>33</v>
      </c>
      <c r="J283">
        <v>40000</v>
      </c>
      <c r="K283">
        <v>300</v>
      </c>
      <c r="P283" t="s">
        <v>1176</v>
      </c>
      <c r="S283" t="s">
        <v>85</v>
      </c>
      <c r="T283" t="str">
        <f>_xlfn.SWITCH(Tabla2[[#This Row],[DATA SENSITIVITY]],1,"Just email address/Online information",20,"SSN/Personal details",300,"Credit card information",4000,"Email password/Health records",50000,"Full bank account details","Ninguna coincidencia")</f>
        <v>Credit card information</v>
      </c>
      <c r="U283" t="str">
        <f>Tabla2[[#This Row],[METHOD OF LEAK]]</f>
        <v>hacked</v>
      </c>
      <c r="V283">
        <f>Tabla2[[#This Row],[NO OF RECORDS STOLEN]]</f>
        <v>40000</v>
      </c>
    </row>
    <row r="284" spans="1:22" ht="28" hidden="1" customHeight="1" x14ac:dyDescent="0.15">
      <c r="A284" t="s">
        <v>1177</v>
      </c>
      <c r="B284" t="s">
        <v>1178</v>
      </c>
      <c r="C284" t="s">
        <v>1179</v>
      </c>
      <c r="D284">
        <v>14</v>
      </c>
      <c r="E284">
        <v>2018</v>
      </c>
      <c r="F284">
        <v>120000000</v>
      </c>
      <c r="G284" t="s">
        <v>813</v>
      </c>
      <c r="H284" t="s">
        <v>49</v>
      </c>
      <c r="J284">
        <v>120000000</v>
      </c>
      <c r="K284">
        <v>1</v>
      </c>
      <c r="P284" t="s">
        <v>1180</v>
      </c>
      <c r="S284" t="s">
        <v>808</v>
      </c>
      <c r="T284" t="str">
        <f>_xlfn.SWITCH(Tabla2[[#This Row],[DATA SENSITIVITY]],1,"Just email address/Online information",20,"SSN/Personal details",300,"Credit card information",4000,"Email password/Health records",50000,"Full bank account details","Ninguna coincidencia")</f>
        <v>Just email address/Online information</v>
      </c>
      <c r="U284" t="str">
        <f>Tabla2[[#This Row],[METHOD OF LEAK]]</f>
        <v>poor security</v>
      </c>
      <c r="V284">
        <f>Tabla2[[#This Row],[NO OF RECORDS STOLEN]]</f>
        <v>120000000</v>
      </c>
    </row>
    <row r="285" spans="1:22" ht="28" hidden="1" customHeight="1" x14ac:dyDescent="0.15">
      <c r="A285" t="s">
        <v>1181</v>
      </c>
      <c r="B285" t="s">
        <v>1182</v>
      </c>
      <c r="C285" t="s">
        <v>1183</v>
      </c>
      <c r="D285">
        <v>14</v>
      </c>
      <c r="E285">
        <v>2018</v>
      </c>
      <c r="F285">
        <v>14000000</v>
      </c>
      <c r="G285" t="s">
        <v>813</v>
      </c>
      <c r="H285" t="s">
        <v>33</v>
      </c>
      <c r="J285">
        <v>14000000</v>
      </c>
      <c r="K285">
        <v>20</v>
      </c>
      <c r="P285" t="s">
        <v>1184</v>
      </c>
      <c r="S285" t="s">
        <v>1185</v>
      </c>
      <c r="T285" t="str">
        <f>_xlfn.SWITCH(Tabla2[[#This Row],[DATA SENSITIVITY]],1,"Just email address/Online information",20,"SSN/Personal details",300,"Credit card information",4000,"Email password/Health records",50000,"Full bank account details","Ninguna coincidencia")</f>
        <v>SSN/Personal details</v>
      </c>
      <c r="U285" t="str">
        <f>Tabla2[[#This Row],[METHOD OF LEAK]]</f>
        <v>hacked</v>
      </c>
      <c r="V285">
        <f>Tabla2[[#This Row],[NO OF RECORDS STOLEN]]</f>
        <v>14000000</v>
      </c>
    </row>
    <row r="286" spans="1:22" ht="28" hidden="1" customHeight="1" x14ac:dyDescent="0.15">
      <c r="A286" t="s">
        <v>1186</v>
      </c>
      <c r="C286" t="s">
        <v>1187</v>
      </c>
      <c r="D286">
        <v>14</v>
      </c>
      <c r="E286">
        <v>2018</v>
      </c>
      <c r="F286">
        <v>14800000</v>
      </c>
      <c r="G286" t="s">
        <v>24</v>
      </c>
      <c r="H286" t="s">
        <v>49</v>
      </c>
      <c r="J286">
        <v>14800000</v>
      </c>
      <c r="K286">
        <v>20</v>
      </c>
      <c r="P286" t="s">
        <v>1188</v>
      </c>
      <c r="S286" t="s">
        <v>1189</v>
      </c>
      <c r="T286" t="str">
        <f>_xlfn.SWITCH(Tabla2[[#This Row],[DATA SENSITIVITY]],1,"Just email address/Online information",20,"SSN/Personal details",300,"Credit card information",4000,"Email password/Health records",50000,"Full bank account details","Ninguna coincidencia")</f>
        <v>SSN/Personal details</v>
      </c>
      <c r="U286" t="str">
        <f>Tabla2[[#This Row],[METHOD OF LEAK]]</f>
        <v>poor security</v>
      </c>
      <c r="V286">
        <f>Tabla2[[#This Row],[NO OF RECORDS STOLEN]]</f>
        <v>14800000</v>
      </c>
    </row>
    <row r="287" spans="1:22" ht="28" hidden="1" customHeight="1" x14ac:dyDescent="0.15">
      <c r="A287" t="s">
        <v>1190</v>
      </c>
      <c r="C287" t="s">
        <v>1191</v>
      </c>
      <c r="D287">
        <v>14</v>
      </c>
      <c r="E287">
        <v>2018</v>
      </c>
      <c r="F287">
        <v>2000000</v>
      </c>
      <c r="G287" t="s">
        <v>59</v>
      </c>
      <c r="H287" t="s">
        <v>33</v>
      </c>
      <c r="J287">
        <v>2000000</v>
      </c>
      <c r="K287">
        <v>1</v>
      </c>
      <c r="P287" t="s">
        <v>1192</v>
      </c>
      <c r="S287" t="s">
        <v>710</v>
      </c>
      <c r="T287" t="str">
        <f>_xlfn.SWITCH(Tabla2[[#This Row],[DATA SENSITIVITY]],1,"Just email address/Online information",20,"SSN/Personal details",300,"Credit card information",4000,"Email password/Health records",50000,"Full bank account details","Ninguna coincidencia")</f>
        <v>Just email address/Online information</v>
      </c>
      <c r="U287" t="str">
        <f>Tabla2[[#This Row],[METHOD OF LEAK]]</f>
        <v>hacked</v>
      </c>
      <c r="V287">
        <f>Tabla2[[#This Row],[NO OF RECORDS STOLEN]]</f>
        <v>2000000</v>
      </c>
    </row>
    <row r="288" spans="1:22" ht="28" hidden="1" customHeight="1" x14ac:dyDescent="0.15">
      <c r="A288" t="s">
        <v>839</v>
      </c>
      <c r="C288" t="s">
        <v>1193</v>
      </c>
      <c r="D288">
        <v>14</v>
      </c>
      <c r="E288">
        <v>2018</v>
      </c>
      <c r="F288">
        <v>380000</v>
      </c>
      <c r="G288" t="s">
        <v>649</v>
      </c>
      <c r="H288" t="s">
        <v>33</v>
      </c>
      <c r="J288">
        <v>380000</v>
      </c>
      <c r="K288">
        <v>4000</v>
      </c>
      <c r="P288" t="s">
        <v>1194</v>
      </c>
      <c r="S288" t="s">
        <v>239</v>
      </c>
      <c r="T288" t="str">
        <f>_xlfn.SWITCH(Tabla2[[#This Row],[DATA SENSITIVITY]],1,"Just email address/Online information",20,"SSN/Personal details",300,"Credit card information",4000,"Email password/Health records",50000,"Full bank account details","Ninguna coincidencia")</f>
        <v>Email password/Health records</v>
      </c>
      <c r="U288" t="str">
        <f>Tabla2[[#This Row],[METHOD OF LEAK]]</f>
        <v>hacked</v>
      </c>
      <c r="V288">
        <f>Tabla2[[#This Row],[NO OF RECORDS STOLEN]]</f>
        <v>380000</v>
      </c>
    </row>
    <row r="289" spans="1:22" ht="28" hidden="1" customHeight="1" x14ac:dyDescent="0.15">
      <c r="A289" t="s">
        <v>1195</v>
      </c>
      <c r="C289" t="s">
        <v>1196</v>
      </c>
      <c r="D289">
        <v>14</v>
      </c>
      <c r="E289">
        <v>2018</v>
      </c>
      <c r="F289">
        <v>45000000</v>
      </c>
      <c r="G289" t="s">
        <v>89</v>
      </c>
      <c r="H289" t="s">
        <v>33</v>
      </c>
      <c r="J289">
        <v>45000000</v>
      </c>
      <c r="K289">
        <v>300</v>
      </c>
      <c r="P289" t="s">
        <v>1197</v>
      </c>
      <c r="S289" t="s">
        <v>569</v>
      </c>
      <c r="T289" t="str">
        <f>_xlfn.SWITCH(Tabla2[[#This Row],[DATA SENSITIVITY]],1,"Just email address/Online information",20,"SSN/Personal details",300,"Credit card information",4000,"Email password/Health records",50000,"Full bank account details","Ninguna coincidencia")</f>
        <v>Credit card information</v>
      </c>
      <c r="U289" t="str">
        <f>Tabla2[[#This Row],[METHOD OF LEAK]]</f>
        <v>hacked</v>
      </c>
      <c r="V289">
        <f>Tabla2[[#This Row],[NO OF RECORDS STOLEN]]</f>
        <v>45000000</v>
      </c>
    </row>
    <row r="290" spans="1:22" ht="28" hidden="1" customHeight="1" x14ac:dyDescent="0.15">
      <c r="A290" t="s">
        <v>1198</v>
      </c>
      <c r="C290" t="s">
        <v>1199</v>
      </c>
      <c r="D290">
        <v>14</v>
      </c>
      <c r="E290">
        <v>2018</v>
      </c>
      <c r="F290">
        <v>3000000</v>
      </c>
      <c r="G290" t="s">
        <v>813</v>
      </c>
      <c r="H290" t="s">
        <v>49</v>
      </c>
      <c r="J290">
        <v>3000000</v>
      </c>
      <c r="K290">
        <v>300</v>
      </c>
      <c r="P290" t="s">
        <v>1200</v>
      </c>
      <c r="S290" t="s">
        <v>1201</v>
      </c>
      <c r="T290" t="str">
        <f>_xlfn.SWITCH(Tabla2[[#This Row],[DATA SENSITIVITY]],1,"Just email address/Online information",20,"SSN/Personal details",300,"Credit card information",4000,"Email password/Health records",50000,"Full bank account details","Ninguna coincidencia")</f>
        <v>Credit card information</v>
      </c>
      <c r="U290" t="str">
        <f>Tabla2[[#This Row],[METHOD OF LEAK]]</f>
        <v>poor security</v>
      </c>
      <c r="V290">
        <f>Tabla2[[#This Row],[NO OF RECORDS STOLEN]]</f>
        <v>3000000</v>
      </c>
    </row>
    <row r="291" spans="1:22" ht="28" hidden="1" customHeight="1" x14ac:dyDescent="0.15">
      <c r="A291" t="s">
        <v>1202</v>
      </c>
      <c r="B291" t="s">
        <v>1203</v>
      </c>
      <c r="C291" t="s">
        <v>1204</v>
      </c>
      <c r="D291">
        <v>14</v>
      </c>
      <c r="E291">
        <v>2018</v>
      </c>
      <c r="F291">
        <v>3000000</v>
      </c>
      <c r="G291" t="s">
        <v>213</v>
      </c>
      <c r="H291" t="s">
        <v>33</v>
      </c>
      <c r="J291">
        <v>3000000</v>
      </c>
      <c r="K291">
        <v>4000</v>
      </c>
      <c r="P291" t="s">
        <v>1205</v>
      </c>
      <c r="S291" t="s">
        <v>1206</v>
      </c>
      <c r="T291" t="str">
        <f>_xlfn.SWITCH(Tabla2[[#This Row],[DATA SENSITIVITY]],1,"Just email address/Online information",20,"SSN/Personal details",300,"Credit card information",4000,"Email password/Health records",50000,"Full bank account details","Ninguna coincidencia")</f>
        <v>Email password/Health records</v>
      </c>
      <c r="U291" t="str">
        <f>Tabla2[[#This Row],[METHOD OF LEAK]]</f>
        <v>hacked</v>
      </c>
      <c r="V291">
        <f>Tabla2[[#This Row],[NO OF RECORDS STOLEN]]</f>
        <v>3000000</v>
      </c>
    </row>
    <row r="292" spans="1:22" ht="28" hidden="1" customHeight="1" x14ac:dyDescent="0.15">
      <c r="A292" t="s">
        <v>1207</v>
      </c>
      <c r="C292" t="s">
        <v>1208</v>
      </c>
      <c r="D292">
        <v>14</v>
      </c>
      <c r="E292">
        <v>2018</v>
      </c>
      <c r="F292">
        <v>27000000</v>
      </c>
      <c r="G292" t="s">
        <v>24</v>
      </c>
      <c r="H292" t="s">
        <v>33</v>
      </c>
      <c r="J292">
        <v>27000000</v>
      </c>
      <c r="K292">
        <v>20</v>
      </c>
      <c r="P292" t="s">
        <v>1209</v>
      </c>
      <c r="S292" t="s">
        <v>1207</v>
      </c>
      <c r="T292" t="str">
        <f>_xlfn.SWITCH(Tabla2[[#This Row],[DATA SENSITIVITY]],1,"Just email address/Online information",20,"SSN/Personal details",300,"Credit card information",4000,"Email password/Health records",50000,"Full bank account details","Ninguna coincidencia")</f>
        <v>SSN/Personal details</v>
      </c>
      <c r="U292" t="str">
        <f>Tabla2[[#This Row],[METHOD OF LEAK]]</f>
        <v>hacked</v>
      </c>
      <c r="V292">
        <f>Tabla2[[#This Row],[NO OF RECORDS STOLEN]]</f>
        <v>27000000</v>
      </c>
    </row>
    <row r="293" spans="1:22" ht="28" hidden="1" customHeight="1" x14ac:dyDescent="0.15">
      <c r="A293" t="s">
        <v>1210</v>
      </c>
      <c r="B293" t="s">
        <v>1211</v>
      </c>
      <c r="C293" t="s">
        <v>1212</v>
      </c>
      <c r="D293">
        <v>14</v>
      </c>
      <c r="E293">
        <v>2018</v>
      </c>
      <c r="F293">
        <v>48000000</v>
      </c>
      <c r="G293" t="s">
        <v>24</v>
      </c>
      <c r="H293" t="s">
        <v>49</v>
      </c>
      <c r="J293">
        <v>48000000</v>
      </c>
      <c r="K293">
        <v>20</v>
      </c>
      <c r="P293" t="s">
        <v>1213</v>
      </c>
      <c r="S293" t="s">
        <v>1214</v>
      </c>
      <c r="T293" t="str">
        <f>_xlfn.SWITCH(Tabla2[[#This Row],[DATA SENSITIVITY]],1,"Just email address/Online information",20,"SSN/Personal details",300,"Credit card information",4000,"Email password/Health records",50000,"Full bank account details","Ninguna coincidencia")</f>
        <v>SSN/Personal details</v>
      </c>
      <c r="U293" t="str">
        <f>Tabla2[[#This Row],[METHOD OF LEAK]]</f>
        <v>poor security</v>
      </c>
      <c r="V293">
        <f>Tabla2[[#This Row],[NO OF RECORDS STOLEN]]</f>
        <v>48000000</v>
      </c>
    </row>
    <row r="294" spans="1:22" ht="28" hidden="1" customHeight="1" x14ac:dyDescent="0.15">
      <c r="A294" t="s">
        <v>417</v>
      </c>
      <c r="C294" t="s">
        <v>1215</v>
      </c>
      <c r="D294">
        <v>14</v>
      </c>
      <c r="E294">
        <v>2018</v>
      </c>
      <c r="F294">
        <v>2200000000</v>
      </c>
      <c r="G294" t="s">
        <v>24</v>
      </c>
      <c r="H294" t="s">
        <v>33</v>
      </c>
      <c r="J294">
        <v>2200000000</v>
      </c>
      <c r="K294">
        <v>20</v>
      </c>
      <c r="P294" t="s">
        <v>1216</v>
      </c>
      <c r="S294" t="s">
        <v>1119</v>
      </c>
      <c r="T294" t="str">
        <f>_xlfn.SWITCH(Tabla2[[#This Row],[DATA SENSITIVITY]],1,"Just email address/Online information",20,"SSN/Personal details",300,"Credit card information",4000,"Email password/Health records",50000,"Full bank account details","Ninguna coincidencia")</f>
        <v>SSN/Personal details</v>
      </c>
      <c r="U294" t="str">
        <f>Tabla2[[#This Row],[METHOD OF LEAK]]</f>
        <v>hacked</v>
      </c>
      <c r="V294">
        <f>Tabla2[[#This Row],[NO OF RECORDS STOLEN]]</f>
        <v>2200000000</v>
      </c>
    </row>
  </sheetData>
  <hyperlinks>
    <hyperlink ref="P2" r:id="rId1" xr:uid="{00000000-0004-0000-0000-000000000000}"/>
    <hyperlink ref="Q2" r:id="rId2" location=".UFcN8RgUwaA" xr:uid="{00000000-0004-0000-0000-000001000000}"/>
    <hyperlink ref="P3" r:id="rId3" location=".UFiz7aRYtmg" xr:uid="{00000000-0004-0000-0000-000002000000}"/>
    <hyperlink ref="P4" r:id="rId4" xr:uid="{00000000-0004-0000-0000-000003000000}"/>
    <hyperlink ref="P5" r:id="rId5" xr:uid="{00000000-0004-0000-0000-000004000000}"/>
    <hyperlink ref="P6" r:id="rId6" location=".UFcROxgUwaA" xr:uid="{00000000-0004-0000-0000-000005000000}"/>
    <hyperlink ref="P7" r:id="rId7" xr:uid="{00000000-0004-0000-0000-000006000000}"/>
    <hyperlink ref="P8" r:id="rId8" xr:uid="{00000000-0004-0000-0000-000007000000}"/>
    <hyperlink ref="P9" r:id="rId9" xr:uid="{00000000-0004-0000-0000-000008000000}"/>
    <hyperlink ref="P10" r:id="rId10" xr:uid="{00000000-0004-0000-0000-000009000000}"/>
    <hyperlink ref="P11" r:id="rId11" xr:uid="{00000000-0004-0000-0000-00000A000000}"/>
    <hyperlink ref="Q11" r:id="rId12" xr:uid="{00000000-0004-0000-0000-00000B000000}"/>
    <hyperlink ref="P12" r:id="rId13" xr:uid="{00000000-0004-0000-0000-00000C000000}"/>
    <hyperlink ref="A13" r:id="rId14" xr:uid="{00000000-0004-0000-0000-00000D000000}"/>
    <hyperlink ref="P13" r:id="rId15" xr:uid="{00000000-0004-0000-0000-00000E000000}"/>
    <hyperlink ref="P14" r:id="rId16" xr:uid="{00000000-0004-0000-0000-00000F000000}"/>
    <hyperlink ref="P15" r:id="rId17" xr:uid="{00000000-0004-0000-0000-000010000000}"/>
    <hyperlink ref="P16" r:id="rId18" xr:uid="{00000000-0004-0000-0000-000011000000}"/>
    <hyperlink ref="Q16" r:id="rId19" location=".UFi-HaRYtmg" xr:uid="{00000000-0004-0000-0000-000012000000}"/>
    <hyperlink ref="P17" r:id="rId20" xr:uid="{00000000-0004-0000-0000-000013000000}"/>
    <hyperlink ref="P18" r:id="rId21" xr:uid="{00000000-0004-0000-0000-000014000000}"/>
    <hyperlink ref="Q18" r:id="rId22" xr:uid="{00000000-0004-0000-0000-000015000000}"/>
    <hyperlink ref="P19" r:id="rId23" xr:uid="{00000000-0004-0000-0000-000016000000}"/>
    <hyperlink ref="P20" r:id="rId24" xr:uid="{00000000-0004-0000-0000-000017000000}"/>
    <hyperlink ref="P21" r:id="rId25" xr:uid="{00000000-0004-0000-0000-000018000000}"/>
    <hyperlink ref="P22" r:id="rId26" xr:uid="{00000000-0004-0000-0000-000019000000}"/>
    <hyperlink ref="P23" r:id="rId27" xr:uid="{00000000-0004-0000-0000-00001A000000}"/>
    <hyperlink ref="P24" r:id="rId28" xr:uid="{00000000-0004-0000-0000-00001B000000}"/>
    <hyperlink ref="P25" r:id="rId29" xr:uid="{00000000-0004-0000-0000-00001C000000}"/>
    <hyperlink ref="P26" r:id="rId30" xr:uid="{00000000-0004-0000-0000-00001D000000}"/>
    <hyperlink ref="Q26" r:id="rId31" xr:uid="{00000000-0004-0000-0000-00001E000000}"/>
    <hyperlink ref="P27" r:id="rId32" xr:uid="{00000000-0004-0000-0000-00001F000000}"/>
    <hyperlink ref="P28" r:id="rId33" xr:uid="{00000000-0004-0000-0000-000020000000}"/>
    <hyperlink ref="P29" r:id="rId34" xr:uid="{00000000-0004-0000-0000-000021000000}"/>
    <hyperlink ref="P30" r:id="rId35" xr:uid="{00000000-0004-0000-0000-000022000000}"/>
    <hyperlink ref="Q30" r:id="rId36" xr:uid="{00000000-0004-0000-0000-000023000000}"/>
    <hyperlink ref="A31" r:id="rId37" xr:uid="{00000000-0004-0000-0000-000024000000}"/>
    <hyperlink ref="P31" r:id="rId38" xr:uid="{00000000-0004-0000-0000-000025000000}"/>
    <hyperlink ref="P32" r:id="rId39" xr:uid="{00000000-0004-0000-0000-000026000000}"/>
    <hyperlink ref="Q32" r:id="rId40" xr:uid="{00000000-0004-0000-0000-000027000000}"/>
    <hyperlink ref="P33" r:id="rId41" xr:uid="{00000000-0004-0000-0000-000028000000}"/>
    <hyperlink ref="P34" r:id="rId42" xr:uid="{00000000-0004-0000-0000-000029000000}"/>
    <hyperlink ref="Q34" r:id="rId43" xr:uid="{00000000-0004-0000-0000-00002A000000}"/>
    <hyperlink ref="P35" r:id="rId44" xr:uid="{00000000-0004-0000-0000-00002B000000}"/>
    <hyperlink ref="P36" r:id="rId45" xr:uid="{00000000-0004-0000-0000-00002C000000}"/>
    <hyperlink ref="P37" r:id="rId46" xr:uid="{00000000-0004-0000-0000-00002D000000}"/>
    <hyperlink ref="Q37" r:id="rId47" xr:uid="{00000000-0004-0000-0000-00002E000000}"/>
    <hyperlink ref="P38" r:id="rId48" xr:uid="{00000000-0004-0000-0000-00002F000000}"/>
    <hyperlink ref="P39" r:id="rId49" xr:uid="{00000000-0004-0000-0000-000030000000}"/>
    <hyperlink ref="P40" r:id="rId50" xr:uid="{00000000-0004-0000-0000-000031000000}"/>
    <hyperlink ref="P41" r:id="rId51" xr:uid="{00000000-0004-0000-0000-000032000000}"/>
    <hyperlink ref="P42" r:id="rId52" location=".UFjFaKRYtmg" xr:uid="{00000000-0004-0000-0000-000033000000}"/>
    <hyperlink ref="P43" r:id="rId53" xr:uid="{00000000-0004-0000-0000-000034000000}"/>
    <hyperlink ref="P44" r:id="rId54" xr:uid="{00000000-0004-0000-0000-000035000000}"/>
    <hyperlink ref="Q44" r:id="rId55" xr:uid="{00000000-0004-0000-0000-000036000000}"/>
    <hyperlink ref="P45" r:id="rId56" xr:uid="{00000000-0004-0000-0000-000037000000}"/>
    <hyperlink ref="P46" r:id="rId57" xr:uid="{00000000-0004-0000-0000-000038000000}"/>
    <hyperlink ref="P47" r:id="rId58" xr:uid="{00000000-0004-0000-0000-000039000000}"/>
    <hyperlink ref="P48" r:id="rId59" location="155d10312985" xr:uid="{00000000-0004-0000-0000-00003A000000}"/>
    <hyperlink ref="P49" r:id="rId60" xr:uid="{00000000-0004-0000-0000-00003B000000}"/>
    <hyperlink ref="P50" r:id="rId61" xr:uid="{00000000-0004-0000-0000-00003C000000}"/>
    <hyperlink ref="P51" r:id="rId62" xr:uid="{00000000-0004-0000-0000-00003D000000}"/>
    <hyperlink ref="Q51" r:id="rId63" xr:uid="{00000000-0004-0000-0000-00003E000000}"/>
    <hyperlink ref="P52" r:id="rId64" xr:uid="{00000000-0004-0000-0000-00003F000000}"/>
    <hyperlink ref="Q52" r:id="rId65" xr:uid="{00000000-0004-0000-0000-000040000000}"/>
    <hyperlink ref="P53" r:id="rId66" xr:uid="{00000000-0004-0000-0000-000041000000}"/>
    <hyperlink ref="Q53" r:id="rId67" xr:uid="{00000000-0004-0000-0000-000042000000}"/>
    <hyperlink ref="P54" r:id="rId68" xr:uid="{00000000-0004-0000-0000-000043000000}"/>
    <hyperlink ref="P55" r:id="rId69" xr:uid="{00000000-0004-0000-0000-000044000000}"/>
    <hyperlink ref="P56" r:id="rId70" xr:uid="{00000000-0004-0000-0000-000045000000}"/>
    <hyperlink ref="P57" r:id="rId71" xr:uid="{00000000-0004-0000-0000-000046000000}"/>
    <hyperlink ref="P58" r:id="rId72" xr:uid="{00000000-0004-0000-0000-000047000000}"/>
    <hyperlink ref="Q58" r:id="rId73" xr:uid="{00000000-0004-0000-0000-000048000000}"/>
    <hyperlink ref="P59" r:id="rId74" xr:uid="{00000000-0004-0000-0000-000049000000}"/>
    <hyperlink ref="Q59" r:id="rId75" xr:uid="{00000000-0004-0000-0000-00004A000000}"/>
    <hyperlink ref="P60" r:id="rId76" xr:uid="{00000000-0004-0000-0000-00004B000000}"/>
    <hyperlink ref="P61" r:id="rId77" xr:uid="{00000000-0004-0000-0000-00004C000000}"/>
    <hyperlink ref="P62" r:id="rId78" xr:uid="{00000000-0004-0000-0000-00004D000000}"/>
    <hyperlink ref="A63" r:id="rId79" xr:uid="{00000000-0004-0000-0000-00004E000000}"/>
    <hyperlink ref="P63" r:id="rId80" xr:uid="{00000000-0004-0000-0000-00004F000000}"/>
    <hyperlink ref="Q63" r:id="rId81" xr:uid="{00000000-0004-0000-0000-000050000000}"/>
    <hyperlink ref="P64" r:id="rId82" xr:uid="{00000000-0004-0000-0000-000051000000}"/>
    <hyperlink ref="P65" r:id="rId83" xr:uid="{00000000-0004-0000-0000-000052000000}"/>
    <hyperlink ref="P66" r:id="rId84" xr:uid="{00000000-0004-0000-0000-000053000000}"/>
    <hyperlink ref="P67" r:id="rId85" xr:uid="{00000000-0004-0000-0000-000054000000}"/>
    <hyperlink ref="P68" r:id="rId86" xr:uid="{00000000-0004-0000-0000-000055000000}"/>
    <hyperlink ref="Q68" r:id="rId87" xr:uid="{00000000-0004-0000-0000-000056000000}"/>
    <hyperlink ref="P69" r:id="rId88" xr:uid="{00000000-0004-0000-0000-000057000000}"/>
    <hyperlink ref="Q69" r:id="rId89" xr:uid="{00000000-0004-0000-0000-000058000000}"/>
    <hyperlink ref="P70" r:id="rId90" xr:uid="{00000000-0004-0000-0000-000059000000}"/>
    <hyperlink ref="Q70" r:id="rId91" xr:uid="{00000000-0004-0000-0000-00005A000000}"/>
    <hyperlink ref="P71" r:id="rId92" xr:uid="{00000000-0004-0000-0000-00005B000000}"/>
    <hyperlink ref="P72" r:id="rId93" xr:uid="{00000000-0004-0000-0000-00005C000000}"/>
    <hyperlink ref="P73" r:id="rId94" xr:uid="{00000000-0004-0000-0000-00005D000000}"/>
    <hyperlink ref="P74" r:id="rId95" xr:uid="{00000000-0004-0000-0000-00005E000000}"/>
    <hyperlink ref="P75" r:id="rId96" xr:uid="{00000000-0004-0000-0000-00005F000000}"/>
    <hyperlink ref="P76" r:id="rId97" xr:uid="{00000000-0004-0000-0000-000060000000}"/>
    <hyperlink ref="P77" r:id="rId98" xr:uid="{00000000-0004-0000-0000-000061000000}"/>
    <hyperlink ref="A78" r:id="rId99" xr:uid="{00000000-0004-0000-0000-000062000000}"/>
    <hyperlink ref="P78" r:id="rId100" xr:uid="{00000000-0004-0000-0000-000063000000}"/>
    <hyperlink ref="P79" r:id="rId101" xr:uid="{00000000-0004-0000-0000-000064000000}"/>
    <hyperlink ref="P80" r:id="rId102" xr:uid="{00000000-0004-0000-0000-000065000000}"/>
    <hyperlink ref="P81" r:id="rId103" xr:uid="{00000000-0004-0000-0000-000066000000}"/>
    <hyperlink ref="P82" r:id="rId104" xr:uid="{00000000-0004-0000-0000-000067000000}"/>
    <hyperlink ref="P83" r:id="rId105" xr:uid="{00000000-0004-0000-0000-000068000000}"/>
    <hyperlink ref="P84" r:id="rId106" xr:uid="{00000000-0004-0000-0000-000069000000}"/>
    <hyperlink ref="P85" r:id="rId107" xr:uid="{00000000-0004-0000-0000-00006A000000}"/>
    <hyperlink ref="P86" r:id="rId108" xr:uid="{00000000-0004-0000-0000-00006B000000}"/>
    <hyperlink ref="P87" r:id="rId109" xr:uid="{00000000-0004-0000-0000-00006C000000}"/>
    <hyperlink ref="P88" r:id="rId110" xr:uid="{00000000-0004-0000-0000-00006D000000}"/>
    <hyperlink ref="P89" r:id="rId111" xr:uid="{00000000-0004-0000-0000-00006E000000}"/>
    <hyperlink ref="P90" r:id="rId112" xr:uid="{00000000-0004-0000-0000-00006F000000}"/>
    <hyperlink ref="P91" r:id="rId113" xr:uid="{00000000-0004-0000-0000-000070000000}"/>
    <hyperlink ref="P92" r:id="rId114" xr:uid="{00000000-0004-0000-0000-000071000000}"/>
    <hyperlink ref="P93" r:id="rId115" xr:uid="{00000000-0004-0000-0000-000072000000}"/>
    <hyperlink ref="P94" r:id="rId116" xr:uid="{00000000-0004-0000-0000-000073000000}"/>
    <hyperlink ref="A95" r:id="rId117" xr:uid="{00000000-0004-0000-0000-000074000000}"/>
    <hyperlink ref="P95" r:id="rId118" xr:uid="{00000000-0004-0000-0000-000075000000}"/>
    <hyperlink ref="P96" r:id="rId119" xr:uid="{00000000-0004-0000-0000-000076000000}"/>
    <hyperlink ref="P97" r:id="rId120" xr:uid="{00000000-0004-0000-0000-000077000000}"/>
    <hyperlink ref="P98" r:id="rId121" xr:uid="{00000000-0004-0000-0000-000078000000}"/>
    <hyperlink ref="P99" r:id="rId122" xr:uid="{00000000-0004-0000-0000-000079000000}"/>
    <hyperlink ref="P100" r:id="rId123" xr:uid="{00000000-0004-0000-0000-00007A000000}"/>
    <hyperlink ref="P101" r:id="rId124" xr:uid="{00000000-0004-0000-0000-00007B000000}"/>
    <hyperlink ref="P102" r:id="rId125" xr:uid="{00000000-0004-0000-0000-00007C000000}"/>
    <hyperlink ref="P103" r:id="rId126" xr:uid="{00000000-0004-0000-0000-00007D000000}"/>
    <hyperlink ref="Q103" r:id="rId127" xr:uid="{00000000-0004-0000-0000-00007E000000}"/>
    <hyperlink ref="P104" r:id="rId128" xr:uid="{00000000-0004-0000-0000-00007F000000}"/>
    <hyperlink ref="Q104" r:id="rId129" xr:uid="{00000000-0004-0000-0000-000080000000}"/>
    <hyperlink ref="P105" r:id="rId130" xr:uid="{00000000-0004-0000-0000-000081000000}"/>
    <hyperlink ref="Q105" r:id="rId131" xr:uid="{00000000-0004-0000-0000-000082000000}"/>
    <hyperlink ref="P106" r:id="rId132" xr:uid="{00000000-0004-0000-0000-000083000000}"/>
    <hyperlink ref="Q106" r:id="rId133" xr:uid="{00000000-0004-0000-0000-000084000000}"/>
    <hyperlink ref="P107" r:id="rId134" xr:uid="{00000000-0004-0000-0000-000085000000}"/>
    <hyperlink ref="Q107" r:id="rId135" xr:uid="{00000000-0004-0000-0000-000086000000}"/>
    <hyperlink ref="P108" r:id="rId136" xr:uid="{00000000-0004-0000-0000-000087000000}"/>
    <hyperlink ref="Q108" r:id="rId137" xr:uid="{00000000-0004-0000-0000-000088000000}"/>
    <hyperlink ref="P109" r:id="rId138" xr:uid="{00000000-0004-0000-0000-000089000000}"/>
    <hyperlink ref="P110" r:id="rId139" xr:uid="{00000000-0004-0000-0000-00008A000000}"/>
    <hyperlink ref="P111" r:id="rId140" xr:uid="{00000000-0004-0000-0000-00008B000000}"/>
    <hyperlink ref="Q111" r:id="rId141" xr:uid="{00000000-0004-0000-0000-00008C000000}"/>
    <hyperlink ref="P112" r:id="rId142" xr:uid="{00000000-0004-0000-0000-00008D000000}"/>
    <hyperlink ref="P113" r:id="rId143" xr:uid="{00000000-0004-0000-0000-00008E000000}"/>
    <hyperlink ref="Q113" r:id="rId144" xr:uid="{00000000-0004-0000-0000-00008F000000}"/>
    <hyperlink ref="P114" r:id="rId145" xr:uid="{00000000-0004-0000-0000-000090000000}"/>
    <hyperlink ref="A115" r:id="rId146" xr:uid="{00000000-0004-0000-0000-000091000000}"/>
    <hyperlink ref="P115" r:id="rId147" xr:uid="{00000000-0004-0000-0000-000092000000}"/>
    <hyperlink ref="P116" r:id="rId148" xr:uid="{00000000-0004-0000-0000-000093000000}"/>
    <hyperlink ref="P117" r:id="rId149" xr:uid="{00000000-0004-0000-0000-000094000000}"/>
    <hyperlink ref="Q117" r:id="rId150" xr:uid="{00000000-0004-0000-0000-000095000000}"/>
    <hyperlink ref="P118" r:id="rId151" xr:uid="{00000000-0004-0000-0000-000096000000}"/>
    <hyperlink ref="P119" r:id="rId152" xr:uid="{00000000-0004-0000-0000-000097000000}"/>
    <hyperlink ref="P120" r:id="rId153" xr:uid="{00000000-0004-0000-0000-000098000000}"/>
    <hyperlink ref="P121" r:id="rId154" xr:uid="{00000000-0004-0000-0000-000099000000}"/>
    <hyperlink ref="Q121" r:id="rId155" xr:uid="{00000000-0004-0000-0000-00009A000000}"/>
    <hyperlink ref="P122" r:id="rId156" xr:uid="{00000000-0004-0000-0000-00009B000000}"/>
    <hyperlink ref="P123" r:id="rId157" xr:uid="{00000000-0004-0000-0000-00009C000000}"/>
    <hyperlink ref="Q123" r:id="rId158" xr:uid="{00000000-0004-0000-0000-00009D000000}"/>
    <hyperlink ref="P124" r:id="rId159" xr:uid="{00000000-0004-0000-0000-00009E000000}"/>
    <hyperlink ref="P125" r:id="rId160" location="5" xr:uid="{00000000-0004-0000-0000-00009F000000}"/>
    <hyperlink ref="P126" r:id="rId161" xr:uid="{00000000-0004-0000-0000-0000A0000000}"/>
    <hyperlink ref="A127" r:id="rId162" xr:uid="{00000000-0004-0000-0000-0000A1000000}"/>
    <hyperlink ref="P127" r:id="rId163" xr:uid="{00000000-0004-0000-0000-0000A2000000}"/>
    <hyperlink ref="P128" r:id="rId164" xr:uid="{00000000-0004-0000-0000-0000A3000000}"/>
    <hyperlink ref="P129" r:id="rId165" xr:uid="{00000000-0004-0000-0000-0000A4000000}"/>
    <hyperlink ref="P130" r:id="rId166" xr:uid="{00000000-0004-0000-0000-0000A5000000}"/>
    <hyperlink ref="P131" r:id="rId167" xr:uid="{00000000-0004-0000-0000-0000A6000000}"/>
    <hyperlink ref="P132" r:id="rId168" location=".UFpUVqRYtmg" xr:uid="{00000000-0004-0000-0000-0000A7000000}"/>
    <hyperlink ref="Q132" r:id="rId169" xr:uid="{00000000-0004-0000-0000-0000A8000000}"/>
    <hyperlink ref="P133" r:id="rId170" xr:uid="{00000000-0004-0000-0000-0000A9000000}"/>
    <hyperlink ref="P134" r:id="rId171" xr:uid="{00000000-0004-0000-0000-0000AA000000}"/>
    <hyperlink ref="Q134" r:id="rId172" xr:uid="{00000000-0004-0000-0000-0000AB000000}"/>
    <hyperlink ref="P135" r:id="rId173" xr:uid="{00000000-0004-0000-0000-0000AC000000}"/>
    <hyperlink ref="P136" r:id="rId174" xr:uid="{00000000-0004-0000-0000-0000AD000000}"/>
    <hyperlink ref="Q136" r:id="rId175" xr:uid="{00000000-0004-0000-0000-0000AE000000}"/>
    <hyperlink ref="P137" r:id="rId176" xr:uid="{00000000-0004-0000-0000-0000AF000000}"/>
    <hyperlink ref="P138" r:id="rId177" xr:uid="{00000000-0004-0000-0000-0000B0000000}"/>
    <hyperlink ref="P139" r:id="rId178" xr:uid="{00000000-0004-0000-0000-0000B1000000}"/>
    <hyperlink ref="Q139" r:id="rId179" xr:uid="{00000000-0004-0000-0000-0000B2000000}"/>
    <hyperlink ref="P140" r:id="rId180" xr:uid="{00000000-0004-0000-0000-0000B3000000}"/>
    <hyperlink ref="Q140" r:id="rId181" xr:uid="{00000000-0004-0000-0000-0000B4000000}"/>
    <hyperlink ref="P141" r:id="rId182" xr:uid="{00000000-0004-0000-0000-0000B5000000}"/>
    <hyperlink ref="P142" r:id="rId183" xr:uid="{00000000-0004-0000-0000-0000B6000000}"/>
    <hyperlink ref="P143" r:id="rId184" xr:uid="{00000000-0004-0000-0000-0000B7000000}"/>
    <hyperlink ref="Q143" r:id="rId185" xr:uid="{00000000-0004-0000-0000-0000B8000000}"/>
    <hyperlink ref="P144" r:id="rId186" xr:uid="{00000000-0004-0000-0000-0000B9000000}"/>
    <hyperlink ref="Q144" r:id="rId187" xr:uid="{00000000-0004-0000-0000-0000BA000000}"/>
    <hyperlink ref="P145" r:id="rId188" xr:uid="{00000000-0004-0000-0000-0000BB000000}"/>
    <hyperlink ref="P146" r:id="rId189" xr:uid="{00000000-0004-0000-0000-0000BC000000}"/>
    <hyperlink ref="P147" r:id="rId190" xr:uid="{00000000-0004-0000-0000-0000BD000000}"/>
    <hyperlink ref="P148" r:id="rId191" xr:uid="{00000000-0004-0000-0000-0000BE000000}"/>
    <hyperlink ref="Q148" r:id="rId192" xr:uid="{00000000-0004-0000-0000-0000BF000000}"/>
    <hyperlink ref="P149" r:id="rId193" xr:uid="{00000000-0004-0000-0000-0000C0000000}"/>
    <hyperlink ref="P150" r:id="rId194" xr:uid="{00000000-0004-0000-0000-0000C1000000}"/>
    <hyperlink ref="A151" r:id="rId195" xr:uid="{00000000-0004-0000-0000-0000C2000000}"/>
    <hyperlink ref="P151" r:id="rId196" xr:uid="{00000000-0004-0000-0000-0000C3000000}"/>
    <hyperlink ref="P152" r:id="rId197" xr:uid="{00000000-0004-0000-0000-0000C4000000}"/>
    <hyperlink ref="P153" r:id="rId198" xr:uid="{00000000-0004-0000-0000-0000C5000000}"/>
    <hyperlink ref="P154" r:id="rId199" xr:uid="{00000000-0004-0000-0000-0000C6000000}"/>
    <hyperlink ref="Q154" r:id="rId200" xr:uid="{00000000-0004-0000-0000-0000C7000000}"/>
    <hyperlink ref="R154" r:id="rId201" xr:uid="{00000000-0004-0000-0000-0000C8000000}"/>
    <hyperlink ref="P155" r:id="rId202" xr:uid="{00000000-0004-0000-0000-0000C9000000}"/>
    <hyperlink ref="Q155" r:id="rId203" xr:uid="{00000000-0004-0000-0000-0000CA000000}"/>
    <hyperlink ref="P156" r:id="rId204" xr:uid="{00000000-0004-0000-0000-0000CB000000}"/>
    <hyperlink ref="Q156" r:id="rId205" xr:uid="{00000000-0004-0000-0000-0000CC000000}"/>
    <hyperlink ref="P157" r:id="rId206" xr:uid="{00000000-0004-0000-0000-0000CD000000}"/>
    <hyperlink ref="P158" r:id="rId207" xr:uid="{00000000-0004-0000-0000-0000CE000000}"/>
    <hyperlink ref="P159" r:id="rId208" xr:uid="{00000000-0004-0000-0000-0000CF000000}"/>
    <hyperlink ref="P160" r:id="rId209" xr:uid="{00000000-0004-0000-0000-0000D0000000}"/>
    <hyperlink ref="P161" r:id="rId210" xr:uid="{00000000-0004-0000-0000-0000D1000000}"/>
    <hyperlink ref="P162" r:id="rId211" xr:uid="{00000000-0004-0000-0000-0000D2000000}"/>
    <hyperlink ref="P163" r:id="rId212" xr:uid="{00000000-0004-0000-0000-0000D3000000}"/>
    <hyperlink ref="P164" r:id="rId213" xr:uid="{00000000-0004-0000-0000-0000D4000000}"/>
    <hyperlink ref="P165" r:id="rId214" xr:uid="{00000000-0004-0000-0000-0000D5000000}"/>
    <hyperlink ref="P166" r:id="rId215" xr:uid="{00000000-0004-0000-0000-0000D6000000}"/>
    <hyperlink ref="P167" r:id="rId216" xr:uid="{00000000-0004-0000-0000-0000D7000000}"/>
    <hyperlink ref="Q167" r:id="rId217" xr:uid="{00000000-0004-0000-0000-0000D8000000}"/>
    <hyperlink ref="P168" r:id="rId218" xr:uid="{00000000-0004-0000-0000-0000D9000000}"/>
    <hyperlink ref="Q168" r:id="rId219" xr:uid="{00000000-0004-0000-0000-0000DA000000}"/>
    <hyperlink ref="P169" r:id="rId220" xr:uid="{00000000-0004-0000-0000-0000DB000000}"/>
    <hyperlink ref="P170" r:id="rId221" xr:uid="{00000000-0004-0000-0000-0000DC000000}"/>
    <hyperlink ref="P171" r:id="rId222" xr:uid="{00000000-0004-0000-0000-0000DD000000}"/>
    <hyperlink ref="Q171" r:id="rId223" xr:uid="{00000000-0004-0000-0000-0000DE000000}"/>
    <hyperlink ref="A172" r:id="rId224" xr:uid="{00000000-0004-0000-0000-0000DF000000}"/>
    <hyperlink ref="P172" r:id="rId225" xr:uid="{00000000-0004-0000-0000-0000E0000000}"/>
    <hyperlink ref="P173" r:id="rId226" xr:uid="{00000000-0004-0000-0000-0000E1000000}"/>
    <hyperlink ref="Q173" r:id="rId227" xr:uid="{00000000-0004-0000-0000-0000E2000000}"/>
    <hyperlink ref="R173" r:id="rId228" xr:uid="{00000000-0004-0000-0000-0000E3000000}"/>
    <hyperlink ref="P174" r:id="rId229" xr:uid="{00000000-0004-0000-0000-0000E4000000}"/>
    <hyperlink ref="Q174" r:id="rId230" xr:uid="{00000000-0004-0000-0000-0000E5000000}"/>
    <hyperlink ref="P175" r:id="rId231" xr:uid="{00000000-0004-0000-0000-0000E6000000}"/>
    <hyperlink ref="P176" r:id="rId232" xr:uid="{00000000-0004-0000-0000-0000E7000000}"/>
    <hyperlink ref="P177" r:id="rId233" xr:uid="{00000000-0004-0000-0000-0000E8000000}"/>
    <hyperlink ref="P178" r:id="rId234" xr:uid="{00000000-0004-0000-0000-0000E9000000}"/>
    <hyperlink ref="P179" r:id="rId235" xr:uid="{00000000-0004-0000-0000-0000EA000000}"/>
    <hyperlink ref="P180" r:id="rId236" xr:uid="{00000000-0004-0000-0000-0000EB000000}"/>
    <hyperlink ref="A181" r:id="rId237" xr:uid="{00000000-0004-0000-0000-0000EC000000}"/>
    <hyperlink ref="P181" r:id="rId238" xr:uid="{00000000-0004-0000-0000-0000ED000000}"/>
    <hyperlink ref="P182" r:id="rId239" xr:uid="{00000000-0004-0000-0000-0000EE000000}"/>
    <hyperlink ref="P183" r:id="rId240" xr:uid="{00000000-0004-0000-0000-0000EF000000}"/>
    <hyperlink ref="P184" r:id="rId241" xr:uid="{00000000-0004-0000-0000-0000F0000000}"/>
    <hyperlink ref="Q184" r:id="rId242" xr:uid="{00000000-0004-0000-0000-0000F1000000}"/>
    <hyperlink ref="R184" r:id="rId243" xr:uid="{00000000-0004-0000-0000-0000F2000000}"/>
    <hyperlink ref="P185" r:id="rId244" xr:uid="{00000000-0004-0000-0000-0000F3000000}"/>
    <hyperlink ref="P186" r:id="rId245" location="section/-1/article/p2p-80265168/" xr:uid="{00000000-0004-0000-0000-0000F4000000}"/>
    <hyperlink ref="P187" r:id="rId246" xr:uid="{00000000-0004-0000-0000-0000F5000000}"/>
    <hyperlink ref="P188" r:id="rId247" xr:uid="{00000000-0004-0000-0000-0000F6000000}"/>
    <hyperlink ref="P189" r:id="rId248" xr:uid="{00000000-0004-0000-0000-0000F7000000}"/>
    <hyperlink ref="P190" r:id="rId249" xr:uid="{00000000-0004-0000-0000-0000F8000000}"/>
    <hyperlink ref="P191" r:id="rId250" xr:uid="{00000000-0004-0000-0000-0000F9000000}"/>
    <hyperlink ref="P192" r:id="rId251" xr:uid="{00000000-0004-0000-0000-0000FA000000}"/>
    <hyperlink ref="P193" r:id="rId252" xr:uid="{00000000-0004-0000-0000-0000FB000000}"/>
    <hyperlink ref="P194" r:id="rId253" xr:uid="{00000000-0004-0000-0000-0000FC000000}"/>
    <hyperlink ref="P195" r:id="rId254" xr:uid="{00000000-0004-0000-0000-0000FD000000}"/>
    <hyperlink ref="P196" r:id="rId255" xr:uid="{00000000-0004-0000-0000-0000FE000000}"/>
    <hyperlink ref="P197" r:id="rId256" xr:uid="{00000000-0004-0000-0000-0000FF000000}"/>
    <hyperlink ref="Q197" r:id="rId257" xr:uid="{00000000-0004-0000-0000-000000010000}"/>
    <hyperlink ref="R197" r:id="rId258" xr:uid="{00000000-0004-0000-0000-000001010000}"/>
    <hyperlink ref="P198" r:id="rId259" xr:uid="{00000000-0004-0000-0000-000002010000}"/>
    <hyperlink ref="P199" r:id="rId260" xr:uid="{00000000-0004-0000-0000-000003010000}"/>
    <hyperlink ref="P200" r:id="rId261" xr:uid="{00000000-0004-0000-0000-000004010000}"/>
    <hyperlink ref="P201" r:id="rId262" xr:uid="{00000000-0004-0000-0000-000005010000}"/>
    <hyperlink ref="P202" r:id="rId263" xr:uid="{00000000-0004-0000-0000-000006010000}"/>
    <hyperlink ref="P203" r:id="rId264" xr:uid="{00000000-0004-0000-0000-000007010000}"/>
    <hyperlink ref="P204" r:id="rId265" xr:uid="{00000000-0004-0000-0000-000008010000}"/>
    <hyperlink ref="P205" r:id="rId266" xr:uid="{00000000-0004-0000-0000-000009010000}"/>
    <hyperlink ref="P206" r:id="rId267" xr:uid="{00000000-0004-0000-0000-00000A010000}"/>
    <hyperlink ref="Q206" r:id="rId268" xr:uid="{00000000-0004-0000-0000-00000B010000}"/>
    <hyperlink ref="P207" r:id="rId269" xr:uid="{00000000-0004-0000-0000-00000C010000}"/>
    <hyperlink ref="P208" r:id="rId270" xr:uid="{00000000-0004-0000-0000-00000D010000}"/>
    <hyperlink ref="Q208" r:id="rId271" xr:uid="{00000000-0004-0000-0000-00000E010000}"/>
    <hyperlink ref="P209" r:id="rId272" xr:uid="{00000000-0004-0000-0000-00000F010000}"/>
    <hyperlink ref="P210" r:id="rId273" xr:uid="{00000000-0004-0000-0000-000010010000}"/>
    <hyperlink ref="Q210" r:id="rId274" xr:uid="{00000000-0004-0000-0000-000011010000}"/>
    <hyperlink ref="A211" r:id="rId275" xr:uid="{00000000-0004-0000-0000-000012010000}"/>
    <hyperlink ref="P211" r:id="rId276" xr:uid="{00000000-0004-0000-0000-000013010000}"/>
    <hyperlink ref="P212" r:id="rId277" xr:uid="{00000000-0004-0000-0000-000014010000}"/>
    <hyperlink ref="P213" r:id="rId278" xr:uid="{00000000-0004-0000-0000-000015010000}"/>
    <hyperlink ref="P214" r:id="rId279" xr:uid="{00000000-0004-0000-0000-000016010000}"/>
    <hyperlink ref="P215" r:id="rId280" xr:uid="{00000000-0004-0000-0000-000017010000}"/>
    <hyperlink ref="Q215" r:id="rId281" xr:uid="{00000000-0004-0000-0000-000018010000}"/>
    <hyperlink ref="P216" r:id="rId282" xr:uid="{00000000-0004-0000-0000-000019010000}"/>
    <hyperlink ref="P217" r:id="rId283" xr:uid="{00000000-0004-0000-0000-00001A010000}"/>
    <hyperlink ref="P218" r:id="rId284" xr:uid="{00000000-0004-0000-0000-00001B010000}"/>
    <hyperlink ref="P219" r:id="rId285" xr:uid="{00000000-0004-0000-0000-00001C010000}"/>
    <hyperlink ref="P220" r:id="rId286" xr:uid="{00000000-0004-0000-0000-00001D010000}"/>
    <hyperlink ref="P221" r:id="rId287" xr:uid="{00000000-0004-0000-0000-00001E010000}"/>
    <hyperlink ref="P222" r:id="rId288" xr:uid="{00000000-0004-0000-0000-00001F010000}"/>
    <hyperlink ref="P223" r:id="rId289" xr:uid="{00000000-0004-0000-0000-000020010000}"/>
    <hyperlink ref="P224" r:id="rId290" xr:uid="{00000000-0004-0000-0000-000021010000}"/>
    <hyperlink ref="P225" r:id="rId291" xr:uid="{00000000-0004-0000-0000-000022010000}"/>
    <hyperlink ref="P226" r:id="rId292" xr:uid="{00000000-0004-0000-0000-000023010000}"/>
    <hyperlink ref="P227" r:id="rId293" xr:uid="{00000000-0004-0000-0000-000024010000}"/>
    <hyperlink ref="P228" r:id="rId294" xr:uid="{00000000-0004-0000-0000-000025010000}"/>
    <hyperlink ref="P229" r:id="rId295" xr:uid="{00000000-0004-0000-0000-000026010000}"/>
    <hyperlink ref="P230" r:id="rId296" xr:uid="{00000000-0004-0000-0000-000027010000}"/>
    <hyperlink ref="P231" r:id="rId297" xr:uid="{00000000-0004-0000-0000-000028010000}"/>
    <hyperlink ref="P232" r:id="rId298" xr:uid="{00000000-0004-0000-0000-000029010000}"/>
    <hyperlink ref="P233" r:id="rId299" xr:uid="{00000000-0004-0000-0000-00002A010000}"/>
    <hyperlink ref="P234" r:id="rId300" xr:uid="{00000000-0004-0000-0000-00002B010000}"/>
    <hyperlink ref="P235" r:id="rId301" xr:uid="{00000000-0004-0000-0000-00002C010000}"/>
    <hyperlink ref="P236" r:id="rId302" xr:uid="{00000000-0004-0000-0000-00002D010000}"/>
    <hyperlink ref="P237" r:id="rId303" location="assets_129" xr:uid="{00000000-0004-0000-0000-00002E010000}"/>
    <hyperlink ref="P238" r:id="rId304" xr:uid="{00000000-0004-0000-0000-00002F010000}"/>
    <hyperlink ref="P239" r:id="rId305" xr:uid="{00000000-0004-0000-0000-000030010000}"/>
    <hyperlink ref="P240" r:id="rId306" xr:uid="{00000000-0004-0000-0000-000031010000}"/>
    <hyperlink ref="P241" r:id="rId307" xr:uid="{00000000-0004-0000-0000-000032010000}"/>
    <hyperlink ref="O242" r:id="rId308" xr:uid="{00000000-0004-0000-0000-000033010000}"/>
    <hyperlink ref="P242" r:id="rId309" xr:uid="{00000000-0004-0000-0000-000034010000}"/>
    <hyperlink ref="P243" r:id="rId310" xr:uid="{00000000-0004-0000-0000-000035010000}"/>
    <hyperlink ref="P244" r:id="rId311" xr:uid="{00000000-0004-0000-0000-000036010000}"/>
    <hyperlink ref="P245" r:id="rId312" xr:uid="{00000000-0004-0000-0000-000037010000}"/>
    <hyperlink ref="P246" r:id="rId313" xr:uid="{00000000-0004-0000-0000-000038010000}"/>
    <hyperlink ref="P247" r:id="rId314" xr:uid="{00000000-0004-0000-0000-000039010000}"/>
    <hyperlink ref="A248" r:id="rId315" xr:uid="{00000000-0004-0000-0000-00003A010000}"/>
    <hyperlink ref="P248" r:id="rId316" xr:uid="{00000000-0004-0000-0000-00003B010000}"/>
    <hyperlink ref="P249" r:id="rId317" xr:uid="{00000000-0004-0000-0000-00003C010000}"/>
    <hyperlink ref="P250" r:id="rId318" xr:uid="{00000000-0004-0000-0000-00003D010000}"/>
    <hyperlink ref="P251" r:id="rId319" xr:uid="{00000000-0004-0000-0000-00003E010000}"/>
    <hyperlink ref="P252" r:id="rId320" xr:uid="{00000000-0004-0000-0000-00003F010000}"/>
    <hyperlink ref="P253" r:id="rId321" xr:uid="{00000000-0004-0000-0000-000040010000}"/>
    <hyperlink ref="P254" r:id="rId322" xr:uid="{00000000-0004-0000-0000-000041010000}"/>
    <hyperlink ref="Q254" r:id="rId323" xr:uid="{00000000-0004-0000-0000-000042010000}"/>
    <hyperlink ref="P255" r:id="rId324" xr:uid="{00000000-0004-0000-0000-000043010000}"/>
    <hyperlink ref="P256" r:id="rId325" xr:uid="{00000000-0004-0000-0000-000044010000}"/>
    <hyperlink ref="P257" r:id="rId326" xr:uid="{00000000-0004-0000-0000-000045010000}"/>
    <hyperlink ref="P258" r:id="rId327" xr:uid="{00000000-0004-0000-0000-000046010000}"/>
    <hyperlink ref="P259" r:id="rId328" xr:uid="{00000000-0004-0000-0000-000047010000}"/>
    <hyperlink ref="P260" r:id="rId329" xr:uid="{00000000-0004-0000-0000-000048010000}"/>
    <hyperlink ref="P261" r:id="rId330" xr:uid="{00000000-0004-0000-0000-000049010000}"/>
    <hyperlink ref="P262" r:id="rId331" xr:uid="{00000000-0004-0000-0000-00004A010000}"/>
    <hyperlink ref="P263" r:id="rId332" xr:uid="{00000000-0004-0000-0000-00004B010000}"/>
    <hyperlink ref="A264" r:id="rId333" xr:uid="{00000000-0004-0000-0000-00004C010000}"/>
    <hyperlink ref="P264" r:id="rId334" xr:uid="{00000000-0004-0000-0000-00004D010000}"/>
    <hyperlink ref="P265" r:id="rId335" xr:uid="{00000000-0004-0000-0000-00004E010000}"/>
    <hyperlink ref="P266" r:id="rId336" xr:uid="{00000000-0004-0000-0000-00004F010000}"/>
    <hyperlink ref="P267" r:id="rId337" xr:uid="{00000000-0004-0000-0000-000050010000}"/>
    <hyperlink ref="P268" r:id="rId338" xr:uid="{00000000-0004-0000-0000-000051010000}"/>
    <hyperlink ref="P269" r:id="rId339" xr:uid="{00000000-0004-0000-0000-000052010000}"/>
    <hyperlink ref="P270" r:id="rId340" xr:uid="{00000000-0004-0000-0000-000053010000}"/>
    <hyperlink ref="P271" r:id="rId341" xr:uid="{00000000-0004-0000-0000-000054010000}"/>
    <hyperlink ref="P272" r:id="rId342" xr:uid="{00000000-0004-0000-0000-000055010000}"/>
    <hyperlink ref="P273" r:id="rId343" xr:uid="{00000000-0004-0000-0000-000056010000}"/>
    <hyperlink ref="P274" r:id="rId344" xr:uid="{00000000-0004-0000-0000-000057010000}"/>
    <hyperlink ref="P275" r:id="rId345" xr:uid="{00000000-0004-0000-0000-000058010000}"/>
    <hyperlink ref="P276" r:id="rId346" xr:uid="{00000000-0004-0000-0000-000059010000}"/>
    <hyperlink ref="P277" r:id="rId347" xr:uid="{00000000-0004-0000-0000-00005A010000}"/>
    <hyperlink ref="P278" r:id="rId348" xr:uid="{00000000-0004-0000-0000-00005B010000}"/>
    <hyperlink ref="Q278" r:id="rId349" xr:uid="{00000000-0004-0000-0000-00005C010000}"/>
    <hyperlink ref="P279" r:id="rId350" xr:uid="{00000000-0004-0000-0000-00005D010000}"/>
    <hyperlink ref="P280" r:id="rId351" xr:uid="{00000000-0004-0000-0000-00005E010000}"/>
    <hyperlink ref="L281" r:id="rId352" xr:uid="{00000000-0004-0000-0000-00005F010000}"/>
    <hyperlink ref="P282" r:id="rId353" xr:uid="{00000000-0004-0000-0000-000060010000}"/>
    <hyperlink ref="P283" r:id="rId354" xr:uid="{00000000-0004-0000-0000-000061010000}"/>
    <hyperlink ref="P284" r:id="rId355" xr:uid="{00000000-0004-0000-0000-000062010000}"/>
    <hyperlink ref="P285" r:id="rId356" xr:uid="{00000000-0004-0000-0000-000063010000}"/>
    <hyperlink ref="P286" r:id="rId357" xr:uid="{00000000-0004-0000-0000-000064010000}"/>
    <hyperlink ref="P287" r:id="rId358" xr:uid="{00000000-0004-0000-0000-000065010000}"/>
    <hyperlink ref="P288" r:id="rId359" xr:uid="{00000000-0004-0000-0000-000066010000}"/>
    <hyperlink ref="P289" r:id="rId360" xr:uid="{00000000-0004-0000-0000-000067010000}"/>
    <hyperlink ref="P290" r:id="rId361" xr:uid="{00000000-0004-0000-0000-000068010000}"/>
    <hyperlink ref="P291" r:id="rId362" xr:uid="{00000000-0004-0000-0000-000069010000}"/>
    <hyperlink ref="P292" r:id="rId363" xr:uid="{00000000-0004-0000-0000-00006A010000}"/>
    <hyperlink ref="P293" r:id="rId364" xr:uid="{00000000-0004-0000-0000-00006B010000}"/>
    <hyperlink ref="P294" r:id="rId365" xr:uid="{00000000-0004-0000-0000-00006C010000}"/>
  </hyperlinks>
  <pageMargins left="0.7" right="0.7" top="0.75" bottom="0.75" header="0.3" footer="0.3"/>
  <tableParts count="1">
    <tablePart r:id="rId36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FCC3B-A853-1543-B09A-1714F48D5532}">
  <dimension ref="A1:D294"/>
  <sheetViews>
    <sheetView topLeftCell="A20" workbookViewId="0">
      <selection activeCell="A28" sqref="A28"/>
    </sheetView>
  </sheetViews>
  <sheetFormatPr baseColWidth="10" defaultRowHeight="13" x14ac:dyDescent="0.15"/>
  <cols>
    <col min="1" max="1" width="30.5" bestFit="1" customWidth="1"/>
    <col min="2" max="2" width="10.1640625" bestFit="1" customWidth="1"/>
  </cols>
  <sheetData>
    <row r="1" spans="1:4" ht="14" x14ac:dyDescent="0.15">
      <c r="A1" t="s">
        <v>1276</v>
      </c>
      <c r="B1" t="s">
        <v>1275</v>
      </c>
      <c r="C1" t="s">
        <v>1279</v>
      </c>
      <c r="D1" t="s">
        <v>1278</v>
      </c>
    </row>
    <row r="2" spans="1:4" ht="14" x14ac:dyDescent="0.15">
      <c r="A2" t="str">
        <f>_xlfn.SWITCH(Tabla2[[#This Row],[DATA SENSITIVITY]],1,"Just email address/Online information",20,"SSN/Personal details",300,"Credit card information",4000,"Email password/Health records",50000,"Full bank account details","Ninguna coincidencia")</f>
        <v>Just email address/Online information</v>
      </c>
      <c r="B2" t="str">
        <f>Tabla2[[#This Row],[METHOD OF LEAK]]</f>
        <v>inside job</v>
      </c>
      <c r="C2" s="131">
        <f>Tabla2[[#This Row],[YEAR(2)]]</f>
        <v>2004</v>
      </c>
      <c r="D2">
        <f>Tabla2[[#This Row],[NO OF RECORDS STOLEN]]/1000000</f>
        <v>92</v>
      </c>
    </row>
    <row r="3" spans="1:4" ht="14" x14ac:dyDescent="0.15">
      <c r="A3" t="str">
        <f>_xlfn.SWITCH(Tabla2[[#This Row],[DATA SENSITIVITY]],1,"Just email address/Online information",20,"SSN/Personal details",300,"Credit card information",4000,"Email password/Health records",50000,"Full bank account details","Ninguna coincidencia")</f>
        <v>Credit card information</v>
      </c>
      <c r="B3" t="str">
        <f>Tabla2[[#This Row],[METHOD OF LEAK]]</f>
        <v>hacked</v>
      </c>
      <c r="C3">
        <f>Tabla2[[#This Row],[YEAR(2)]]</f>
        <v>2005</v>
      </c>
      <c r="D3">
        <f>Tabla2[[#This Row],[NO OF RECORDS STOLEN]]/1000000</f>
        <v>40</v>
      </c>
    </row>
    <row r="4" spans="1:4" ht="42" x14ac:dyDescent="0.15">
      <c r="A4" t="str">
        <f>_xlfn.SWITCH(Tabla2[[#This Row],[DATA SENSITIVITY]],1,"Just email address/Online information",20,"SSN/Personal details",300,"Credit card information",4000,"Email password/Health records",50000,"Full bank account details","Ninguna coincidencia")</f>
        <v>SSN/Personal details</v>
      </c>
      <c r="B4" t="str">
        <f>Tabla2[[#This Row],[METHOD OF LEAK]]</f>
        <v>lost / stolen device or media</v>
      </c>
      <c r="C4">
        <f>Tabla2[[#This Row],[YEAR(2)]]</f>
        <v>2005</v>
      </c>
      <c r="D4">
        <f>Tabla2[[#This Row],[NO OF RECORDS STOLEN]]/1000000</f>
        <v>0.2</v>
      </c>
    </row>
    <row r="5" spans="1:4" ht="42" x14ac:dyDescent="0.15">
      <c r="A5" t="str">
        <f>_xlfn.SWITCH(Tabla2[[#This Row],[DATA SENSITIVITY]],1,"Just email address/Online information",20,"SSN/Personal details",300,"Credit card information",4000,"Email password/Health records",50000,"Full bank account details","Ninguna coincidencia")</f>
        <v>Credit card information</v>
      </c>
      <c r="B5" t="str">
        <f>Tabla2[[#This Row],[METHOD OF LEAK]]</f>
        <v>lost / stolen device or media</v>
      </c>
      <c r="C5">
        <f>Tabla2[[#This Row],[YEAR(2)]]</f>
        <v>2005</v>
      </c>
      <c r="D5">
        <f>Tabla2[[#This Row],[NO OF RECORDS STOLEN]]/1000000</f>
        <v>3.9</v>
      </c>
    </row>
    <row r="6" spans="1:4" ht="28" x14ac:dyDescent="0.15">
      <c r="A6" t="str">
        <f>_xlfn.SWITCH(Tabla2[[#This Row],[DATA SENSITIVITY]],1,"Just email address/Online information",20,"SSN/Personal details",300,"Credit card information",4000,"Email password/Health records",50000,"Full bank account details","Ninguna coincidencia")</f>
        <v>SSN/Personal details</v>
      </c>
      <c r="B6" t="str">
        <f>Tabla2[[#This Row],[METHOD OF LEAK]]</f>
        <v>poor security</v>
      </c>
      <c r="C6">
        <f>Tabla2[[#This Row],[YEAR(2)]]</f>
        <v>2005</v>
      </c>
      <c r="D6">
        <f>Tabla2[[#This Row],[NO OF RECORDS STOLEN]]/1000000</f>
        <v>0.13</v>
      </c>
    </row>
    <row r="7" spans="1:4" ht="28" x14ac:dyDescent="0.15">
      <c r="A7" t="str">
        <f>_xlfn.SWITCH(Tabla2[[#This Row],[DATA SENSITIVITY]],1,"Just email address/Online information",20,"SSN/Personal details",300,"Credit card information",4000,"Email password/Health records",50000,"Full bank account details","Ninguna coincidencia")</f>
        <v>Just email address/Online information</v>
      </c>
      <c r="B7" t="str">
        <f>Tabla2[[#This Row],[METHOD OF LEAK]]</f>
        <v>accidentally published</v>
      </c>
      <c r="C7">
        <f>Tabla2[[#This Row],[YEAR(2)]]</f>
        <v>2006</v>
      </c>
      <c r="D7">
        <f>Tabla2[[#This Row],[NO OF RECORDS STOLEN]]/1000000</f>
        <v>20</v>
      </c>
    </row>
    <row r="8" spans="1:4" ht="14" x14ac:dyDescent="0.15">
      <c r="A8" t="str">
        <f>_xlfn.SWITCH(Tabla2[[#This Row],[DATA SENSITIVITY]],1,"Just email address/Online information",20,"SSN/Personal details",300,"Credit card information",4000,"Email password/Health records",50000,"Full bank account details","Ninguna coincidencia")</f>
        <v>Just email address/Online information</v>
      </c>
      <c r="B8" t="str">
        <f>Tabla2[[#This Row],[METHOD OF LEAK]]</f>
        <v>hacked</v>
      </c>
      <c r="C8">
        <f>Tabla2[[#This Row],[YEAR(2)]]</f>
        <v>2006</v>
      </c>
      <c r="D8">
        <f>Tabla2[[#This Row],[NO OF RECORDS STOLEN]]/1000000</f>
        <v>4</v>
      </c>
    </row>
    <row r="9" spans="1:4" ht="14" x14ac:dyDescent="0.15">
      <c r="A9" t="str">
        <f>_xlfn.SWITCH(Tabla2[[#This Row],[DATA SENSITIVITY]],1,"Just email address/Online information",20,"SSN/Personal details",300,"Credit card information",4000,"Email password/Health records",50000,"Full bank account details","Ninguna coincidencia")</f>
        <v>Credit card information</v>
      </c>
      <c r="B9" t="str">
        <f>Tabla2[[#This Row],[METHOD OF LEAK]]</f>
        <v>inside job</v>
      </c>
      <c r="C9">
        <f>Tabla2[[#This Row],[YEAR(2)]]</f>
        <v>2006</v>
      </c>
      <c r="D9">
        <f>Tabla2[[#This Row],[NO OF RECORDS STOLEN]]/1000000</f>
        <v>2.6</v>
      </c>
    </row>
    <row r="10" spans="1:4" ht="42" x14ac:dyDescent="0.15">
      <c r="A10" t="str">
        <f>_xlfn.SWITCH(Tabla2[[#This Row],[DATA SENSITIVITY]],1,"Just email address/Online information",20,"SSN/Personal details",300,"Credit card information",4000,"Email password/Health records",50000,"Full bank account details","Ninguna coincidencia")</f>
        <v>SSN/Personal details</v>
      </c>
      <c r="B10" t="str">
        <f>Tabla2[[#This Row],[METHOD OF LEAK]]</f>
        <v>lost / stolen device or media</v>
      </c>
      <c r="C10">
        <f>Tabla2[[#This Row],[YEAR(2)]]</f>
        <v>2006</v>
      </c>
      <c r="D10">
        <f>Tabla2[[#This Row],[NO OF RECORDS STOLEN]]/1000000</f>
        <v>0.2</v>
      </c>
    </row>
    <row r="11" spans="1:4" ht="42" x14ac:dyDescent="0.15">
      <c r="A11" t="str">
        <f>_xlfn.SWITCH(Tabla2[[#This Row],[DATA SENSITIVITY]],1,"Just email address/Online information",20,"SSN/Personal details",300,"Credit card information",4000,"Email password/Health records",50000,"Full bank account details","Ninguna coincidencia")</f>
        <v>Just email address/Online information</v>
      </c>
      <c r="B11" t="str">
        <f>Tabla2[[#This Row],[METHOD OF LEAK]]</f>
        <v>lost / stolen device or media</v>
      </c>
      <c r="C11">
        <f>Tabla2[[#This Row],[YEAR(2)]]</f>
        <v>2006</v>
      </c>
      <c r="D11">
        <f>Tabla2[[#This Row],[NO OF RECORDS STOLEN]]/1000000</f>
        <v>17</v>
      </c>
    </row>
    <row r="12" spans="1:4" ht="42" x14ac:dyDescent="0.15">
      <c r="A12" t="str">
        <f>_xlfn.SWITCH(Tabla2[[#This Row],[DATA SENSITIVITY]],1,"Just email address/Online information",20,"SSN/Personal details",300,"Credit card information",4000,"Email password/Health records",50000,"Full bank account details","Ninguna coincidencia")</f>
        <v>SSN/Personal details</v>
      </c>
      <c r="B12" t="str">
        <f>Tabla2[[#This Row],[METHOD OF LEAK]]</f>
        <v>lost / stolen device or media</v>
      </c>
      <c r="C12">
        <f>Tabla2[[#This Row],[YEAR(2)]]</f>
        <v>2006</v>
      </c>
      <c r="D12">
        <f>Tabla2[[#This Row],[NO OF RECORDS STOLEN]]/1000000</f>
        <v>26.5</v>
      </c>
    </row>
    <row r="13" spans="1:4" ht="14" x14ac:dyDescent="0.15">
      <c r="A13" t="str">
        <f>_xlfn.SWITCH(Tabla2[[#This Row],[DATA SENSITIVITY]],1,"Just email address/Online information",20,"SSN/Personal details",300,"Credit card information",4000,"Email password/Health records",50000,"Full bank account details","Ninguna coincidencia")</f>
        <v>SSN/Personal details</v>
      </c>
      <c r="B13" t="str">
        <f>Tabla2[[#This Row],[METHOD OF LEAK]]</f>
        <v>hacked</v>
      </c>
      <c r="C13">
        <f>Tabla2[[#This Row],[YEAR(2)]]</f>
        <v>2007</v>
      </c>
      <c r="D13">
        <f>Tabla2[[#This Row],[NO OF RECORDS STOLEN]]/1000000</f>
        <v>1.6</v>
      </c>
    </row>
    <row r="14" spans="1:4" ht="14" x14ac:dyDescent="0.15">
      <c r="A14" t="str">
        <f>_xlfn.SWITCH(Tabla2[[#This Row],[DATA SENSITIVITY]],1,"Just email address/Online information",20,"SSN/Personal details",300,"Credit card information",4000,"Email password/Health records",50000,"Full bank account details","Ninguna coincidencia")</f>
        <v>Credit card information</v>
      </c>
      <c r="B14" t="str">
        <f>Tabla2[[#This Row],[METHOD OF LEAK]]</f>
        <v>hacked</v>
      </c>
      <c r="C14">
        <f>Tabla2[[#This Row],[YEAR(2)]]</f>
        <v>2007</v>
      </c>
      <c r="D14">
        <f>Tabla2[[#This Row],[NO OF RECORDS STOLEN]]/1000000</f>
        <v>4.2</v>
      </c>
    </row>
    <row r="15" spans="1:4" ht="14" x14ac:dyDescent="0.15">
      <c r="A15" t="str">
        <f>_xlfn.SWITCH(Tabla2[[#This Row],[DATA SENSITIVITY]],1,"Just email address/Online information",20,"SSN/Personal details",300,"Credit card information",4000,"Email password/Health records",50000,"Full bank account details","Ninguna coincidencia")</f>
        <v>Just email address/Online information</v>
      </c>
      <c r="B15" t="str">
        <f>Tabla2[[#This Row],[METHOD OF LEAK]]</f>
        <v>hacked</v>
      </c>
      <c r="C15">
        <f>Tabla2[[#This Row],[YEAR(2)]]</f>
        <v>2007</v>
      </c>
      <c r="D15">
        <f>Tabla2[[#This Row],[NO OF RECORDS STOLEN]]/1000000</f>
        <v>6.3</v>
      </c>
    </row>
    <row r="16" spans="1:4" ht="14" x14ac:dyDescent="0.15">
      <c r="A16" t="str">
        <f>_xlfn.SWITCH(Tabla2[[#This Row],[DATA SENSITIVITY]],1,"Just email address/Online information",20,"SSN/Personal details",300,"Credit card information",4000,"Email password/Health records",50000,"Full bank account details","Ninguna coincidencia")</f>
        <v>Credit card information</v>
      </c>
      <c r="B16" t="str">
        <f>Tabla2[[#This Row],[METHOD OF LEAK]]</f>
        <v>hacked</v>
      </c>
      <c r="C16">
        <f>Tabla2[[#This Row],[YEAR(2)]]</f>
        <v>2007</v>
      </c>
      <c r="D16">
        <f>Tabla2[[#This Row],[NO OF RECORDS STOLEN]]/1000000</f>
        <v>94</v>
      </c>
    </row>
    <row r="17" spans="1:4" ht="14" x14ac:dyDescent="0.15">
      <c r="A17" t="str">
        <f>_xlfn.SWITCH(Tabla2[[#This Row],[DATA SENSITIVITY]],1,"Just email address/Online information",20,"SSN/Personal details",300,"Credit card information",4000,"Email password/Health records",50000,"Full bank account details","Ninguna coincidencia")</f>
        <v>SSN/Personal details</v>
      </c>
      <c r="B17" t="str">
        <f>Tabla2[[#This Row],[METHOD OF LEAK]]</f>
        <v>inside job</v>
      </c>
      <c r="C17">
        <f>Tabla2[[#This Row],[YEAR(2)]]</f>
        <v>2007</v>
      </c>
      <c r="D17">
        <f>Tabla2[[#This Row],[NO OF RECORDS STOLEN]]/1000000</f>
        <v>0.09</v>
      </c>
    </row>
    <row r="18" spans="1:4" ht="14" x14ac:dyDescent="0.15">
      <c r="A18" t="str">
        <f>_xlfn.SWITCH(Tabla2[[#This Row],[DATA SENSITIVITY]],1,"Just email address/Online information",20,"SSN/Personal details",300,"Credit card information",4000,"Email password/Health records",50000,"Full bank account details","Ninguna coincidencia")</f>
        <v>Credit card information</v>
      </c>
      <c r="B18" t="str">
        <f>Tabla2[[#This Row],[METHOD OF LEAK]]</f>
        <v>inside job</v>
      </c>
      <c r="C18">
        <f>Tabla2[[#This Row],[YEAR(2)]]</f>
        <v>2007</v>
      </c>
      <c r="D18">
        <f>Tabla2[[#This Row],[NO OF RECORDS STOLEN]]/1000000</f>
        <v>1</v>
      </c>
    </row>
    <row r="19" spans="1:4" ht="14" x14ac:dyDescent="0.15">
      <c r="A19" t="str">
        <f>_xlfn.SWITCH(Tabla2[[#This Row],[DATA SENSITIVITY]],1,"Just email address/Online information",20,"SSN/Personal details",300,"Credit card information",4000,"Email password/Health records",50000,"Full bank account details","Ninguna coincidencia")</f>
        <v>Credit card information</v>
      </c>
      <c r="B19" t="str">
        <f>Tabla2[[#This Row],[METHOD OF LEAK]]</f>
        <v>inside job</v>
      </c>
      <c r="C19">
        <f>Tabla2[[#This Row],[YEAR(2)]]</f>
        <v>2007</v>
      </c>
      <c r="D19">
        <f>Tabla2[[#This Row],[NO OF RECORDS STOLEN]]/1000000</f>
        <v>8.5</v>
      </c>
    </row>
    <row r="20" spans="1:4" ht="14" x14ac:dyDescent="0.15">
      <c r="A20" t="str">
        <f>_xlfn.SWITCH(Tabla2[[#This Row],[DATA SENSITIVITY]],1,"Just email address/Online information",20,"SSN/Personal details",300,"Credit card information",4000,"Email password/Health records",50000,"Full bank account details","Ninguna coincidencia")</f>
        <v>Just email address/Online information</v>
      </c>
      <c r="B20" t="str">
        <f>Tabla2[[#This Row],[METHOD OF LEAK]]</f>
        <v>inside job</v>
      </c>
      <c r="C20">
        <f>Tabla2[[#This Row],[YEAR(2)]]</f>
        <v>2007</v>
      </c>
      <c r="D20">
        <f>Tabla2[[#This Row],[NO OF RECORDS STOLEN]]/1000000</f>
        <v>8.6</v>
      </c>
    </row>
    <row r="21" spans="1:4" ht="42" x14ac:dyDescent="0.15">
      <c r="A21" t="str">
        <f>_xlfn.SWITCH(Tabla2[[#This Row],[DATA SENSITIVITY]],1,"Just email address/Online information",20,"SSN/Personal details",300,"Credit card information",4000,"Email password/Health records",50000,"Full bank account details","Ninguna coincidencia")</f>
        <v>SSN/Personal details</v>
      </c>
      <c r="B21" t="str">
        <f>Tabla2[[#This Row],[METHOD OF LEAK]]</f>
        <v>lost / stolen device or media</v>
      </c>
      <c r="C21">
        <f>Tabla2[[#This Row],[YEAR(2)]]</f>
        <v>2007</v>
      </c>
      <c r="D21">
        <f>Tabla2[[#This Row],[NO OF RECORDS STOLEN]]/1000000</f>
        <v>0.16</v>
      </c>
    </row>
    <row r="22" spans="1:4" ht="42" x14ac:dyDescent="0.15">
      <c r="A22" t="str">
        <f>_xlfn.SWITCH(Tabla2[[#This Row],[DATA SENSITIVITY]],1,"Just email address/Online information",20,"SSN/Personal details",300,"Credit card information",4000,"Email password/Health records",50000,"Full bank account details","Ninguna coincidencia")</f>
        <v>SSN/Personal details</v>
      </c>
      <c r="B22" t="str">
        <f>Tabla2[[#This Row],[METHOD OF LEAK]]</f>
        <v>lost / stolen device or media</v>
      </c>
      <c r="C22">
        <f>Tabla2[[#This Row],[YEAR(2)]]</f>
        <v>2007</v>
      </c>
      <c r="D22">
        <f>Tabla2[[#This Row],[NO OF RECORDS STOLEN]]/1000000</f>
        <v>0.8</v>
      </c>
    </row>
    <row r="23" spans="1:4" ht="42" x14ac:dyDescent="0.15">
      <c r="A23" t="str">
        <f>_xlfn.SWITCH(Tabla2[[#This Row],[DATA SENSITIVITY]],1,"Just email address/Online information",20,"SSN/Personal details",300,"Credit card information",4000,"Email password/Health records",50000,"Full bank account details","Ninguna coincidencia")</f>
        <v>SSN/Personal details</v>
      </c>
      <c r="B23" t="str">
        <f>Tabla2[[#This Row],[METHOD OF LEAK]]</f>
        <v>lost / stolen device or media</v>
      </c>
      <c r="C23">
        <f>Tabla2[[#This Row],[YEAR(2)]]</f>
        <v>2007</v>
      </c>
      <c r="D23">
        <f>Tabla2[[#This Row],[NO OF RECORDS STOLEN]]/1000000</f>
        <v>3</v>
      </c>
    </row>
    <row r="24" spans="1:4" ht="42" x14ac:dyDescent="0.15">
      <c r="A24" t="str">
        <f>_xlfn.SWITCH(Tabla2[[#This Row],[DATA SENSITIVITY]],1,"Just email address/Online information",20,"SSN/Personal details",300,"Credit card information",4000,"Email password/Health records",50000,"Full bank account details","Ninguna coincidencia")</f>
        <v>SSN/Personal details</v>
      </c>
      <c r="B24" t="str">
        <f>Tabla2[[#This Row],[METHOD OF LEAK]]</f>
        <v>lost / stolen device or media</v>
      </c>
      <c r="C24">
        <f>Tabla2[[#This Row],[YEAR(2)]]</f>
        <v>2007</v>
      </c>
      <c r="D24">
        <f>Tabla2[[#This Row],[NO OF RECORDS STOLEN]]/1000000</f>
        <v>3</v>
      </c>
    </row>
    <row r="25" spans="1:4" ht="42" x14ac:dyDescent="0.15">
      <c r="A25" t="str">
        <f>_xlfn.SWITCH(Tabla2[[#This Row],[DATA SENSITIVITY]],1,"Just email address/Online information",20,"SSN/Personal details",300,"Credit card information",4000,"Email password/Health records",50000,"Full bank account details","Ninguna coincidencia")</f>
        <v>Just email address/Online information</v>
      </c>
      <c r="B25" t="str">
        <f>Tabla2[[#This Row],[METHOD OF LEAK]]</f>
        <v>lost / stolen device or media</v>
      </c>
      <c r="C25">
        <f>Tabla2[[#This Row],[YEAR(2)]]</f>
        <v>2007</v>
      </c>
      <c r="D25">
        <f>Tabla2[[#This Row],[NO OF RECORDS STOLEN]]/1000000</f>
        <v>25</v>
      </c>
    </row>
    <row r="26" spans="1:4" ht="28" x14ac:dyDescent="0.15">
      <c r="A26" t="str">
        <f>_xlfn.SWITCH(Tabla2[[#This Row],[DATA SENSITIVITY]],1,"Just email address/Online information",20,"SSN/Personal details",300,"Credit card information",4000,"Email password/Health records",50000,"Full bank account details","Ninguna coincidencia")</f>
        <v>SSN/Personal details</v>
      </c>
      <c r="B26" t="str">
        <f>Tabla2[[#This Row],[METHOD OF LEAK]]</f>
        <v>accidentally published</v>
      </c>
      <c r="C26">
        <f>Tabla2[[#This Row],[YEAR(2)]]</f>
        <v>2008</v>
      </c>
      <c r="D26">
        <f>Tabla2[[#This Row],[NO OF RECORDS STOLEN]]/1000000</f>
        <v>1.6</v>
      </c>
    </row>
    <row r="27" spans="1:4" ht="28" x14ac:dyDescent="0.15">
      <c r="A27" t="str">
        <f>_xlfn.SWITCH(Tabla2[[#This Row],[DATA SENSITIVITY]],1,"Just email address/Online information",20,"SSN/Personal details",300,"Credit card information",4000,"Email password/Health records",50000,"Full bank account details","Ninguna coincidencia")</f>
        <v>SSN/Personal details</v>
      </c>
      <c r="B27" t="str">
        <f>Tabla2[[#This Row],[METHOD OF LEAK]]</f>
        <v>accidentally published</v>
      </c>
      <c r="C27">
        <f>Tabla2[[#This Row],[YEAR(2)]]</f>
        <v>2008</v>
      </c>
      <c r="D27">
        <f>Tabla2[[#This Row],[NO OF RECORDS STOLEN]]/1000000</f>
        <v>4</v>
      </c>
    </row>
    <row r="28" spans="1:4" ht="14" x14ac:dyDescent="0.15">
      <c r="A28" t="str">
        <f>_xlfn.SWITCH(Tabla2[[#This Row],[DATA SENSITIVITY]],1,"Just email address/Online information",20,"SSN/Personal details",300,"Credit card information",4000,"Email password/Health records",50000,"Full bank account details","Ninguna coincidencia")</f>
        <v>SSN/Personal details</v>
      </c>
      <c r="B28" t="str">
        <f>Tabla2[[#This Row],[METHOD OF LEAK]]</f>
        <v>hacked</v>
      </c>
      <c r="C28">
        <f>Tabla2[[#This Row],[YEAR(2)]]</f>
        <v>2008</v>
      </c>
      <c r="D28">
        <f>Tabla2[[#This Row],[NO OF RECORDS STOLEN]]/1000000</f>
        <v>1.5</v>
      </c>
    </row>
    <row r="29" spans="1:4" ht="14" x14ac:dyDescent="0.15">
      <c r="A29" t="str">
        <f>_xlfn.SWITCH(Tabla2[[#This Row],[DATA SENSITIVITY]],1,"Just email address/Online information",20,"SSN/Personal details",300,"Credit card information",4000,"Email password/Health records",50000,"Full bank account details","Ninguna coincidencia")</f>
        <v>Just email address/Online information</v>
      </c>
      <c r="B29" t="str">
        <f>Tabla2[[#This Row],[METHOD OF LEAK]]</f>
        <v>hacked</v>
      </c>
      <c r="C29">
        <f>Tabla2[[#This Row],[YEAR(2)]]</f>
        <v>2008</v>
      </c>
      <c r="D29">
        <f>Tabla2[[#This Row],[NO OF RECORDS STOLEN]]/1000000</f>
        <v>5</v>
      </c>
    </row>
    <row r="30" spans="1:4" ht="14" x14ac:dyDescent="0.15">
      <c r="A30" t="str">
        <f>_xlfn.SWITCH(Tabla2[[#This Row],[DATA SENSITIVITY]],1,"Just email address/Online information",20,"SSN/Personal details",300,"Credit card information",4000,"Email password/Health records",50000,"Full bank account details","Ninguna coincidencia")</f>
        <v>Just email address/Online information</v>
      </c>
      <c r="B30" t="str">
        <f>Tabla2[[#This Row],[METHOD OF LEAK]]</f>
        <v>hacked</v>
      </c>
      <c r="C30">
        <f>Tabla2[[#This Row],[YEAR(2)]]</f>
        <v>2008</v>
      </c>
      <c r="D30">
        <f>Tabla2[[#This Row],[NO OF RECORDS STOLEN]]/1000000</f>
        <v>6</v>
      </c>
    </row>
    <row r="31" spans="1:4" ht="14" x14ac:dyDescent="0.15">
      <c r="A31" t="str">
        <f>_xlfn.SWITCH(Tabla2[[#This Row],[DATA SENSITIVITY]],1,"Just email address/Online information",20,"SSN/Personal details",300,"Credit card information",4000,"Email password/Health records",50000,"Full bank account details","Ninguna coincidencia")</f>
        <v>Credit card information</v>
      </c>
      <c r="B31" t="str">
        <f>Tabla2[[#This Row],[METHOD OF LEAK]]</f>
        <v>hacked</v>
      </c>
      <c r="C31">
        <f>Tabla2[[#This Row],[YEAR(2)]]</f>
        <v>2008</v>
      </c>
      <c r="D31">
        <f>Tabla2[[#This Row],[NO OF RECORDS STOLEN]]/1000000</f>
        <v>18</v>
      </c>
    </row>
    <row r="32" spans="1:4" ht="14" x14ac:dyDescent="0.15">
      <c r="A32" t="str">
        <f>_xlfn.SWITCH(Tabla2[[#This Row],[DATA SENSITIVITY]],1,"Just email address/Online information",20,"SSN/Personal details",300,"Credit card information",4000,"Email password/Health records",50000,"Full bank account details","Ninguna coincidencia")</f>
        <v>SSN/Personal details</v>
      </c>
      <c r="B32" t="str">
        <f>Tabla2[[#This Row],[METHOD OF LEAK]]</f>
        <v>inside job</v>
      </c>
      <c r="C32">
        <f>Tabla2[[#This Row],[YEAR(2)]]</f>
        <v>2008</v>
      </c>
      <c r="D32">
        <f>Tabla2[[#This Row],[NO OF RECORDS STOLEN]]/1000000</f>
        <v>11.1</v>
      </c>
    </row>
    <row r="33" spans="1:4" ht="42" x14ac:dyDescent="0.15">
      <c r="A33" t="str">
        <f>_xlfn.SWITCH(Tabla2[[#This Row],[DATA SENSITIVITY]],1,"Just email address/Online information",20,"SSN/Personal details",300,"Credit card information",4000,"Email password/Health records",50000,"Full bank account details","Ninguna coincidencia")</f>
        <v>SSN/Personal details</v>
      </c>
      <c r="B33" t="str">
        <f>Tabla2[[#This Row],[METHOD OF LEAK]]</f>
        <v>lost / stolen device or media</v>
      </c>
      <c r="C33">
        <f>Tabla2[[#This Row],[YEAR(2)]]</f>
        <v>2008</v>
      </c>
      <c r="D33">
        <f>Tabla2[[#This Row],[NO OF RECORDS STOLEN]]/1000000</f>
        <v>0.05</v>
      </c>
    </row>
    <row r="34" spans="1:4" ht="42" x14ac:dyDescent="0.15">
      <c r="A34" t="str">
        <f>_xlfn.SWITCH(Tabla2[[#This Row],[DATA SENSITIVITY]],1,"Just email address/Online information",20,"SSN/Personal details",300,"Credit card information",4000,"Email password/Health records",50000,"Full bank account details","Ninguna coincidencia")</f>
        <v>SSN/Personal details</v>
      </c>
      <c r="B34" t="str">
        <f>Tabla2[[#This Row],[METHOD OF LEAK]]</f>
        <v>lost / stolen device or media</v>
      </c>
      <c r="C34">
        <f>Tabla2[[#This Row],[YEAR(2)]]</f>
        <v>2008</v>
      </c>
      <c r="D34">
        <f>Tabla2[[#This Row],[NO OF RECORDS STOLEN]]/1000000</f>
        <v>7.1999999999999995E-2</v>
      </c>
    </row>
    <row r="35" spans="1:4" ht="42" x14ac:dyDescent="0.15">
      <c r="A35" t="str">
        <f>_xlfn.SWITCH(Tabla2[[#This Row],[DATA SENSITIVITY]],1,"Just email address/Online information",20,"SSN/Personal details",300,"Credit card information",4000,"Email password/Health records",50000,"Full bank account details","Ninguna coincidencia")</f>
        <v>SSN/Personal details</v>
      </c>
      <c r="B35" t="str">
        <f>Tabla2[[#This Row],[METHOD OF LEAK]]</f>
        <v>lost / stolen device or media</v>
      </c>
      <c r="C35">
        <f>Tabla2[[#This Row],[YEAR(2)]]</f>
        <v>2008</v>
      </c>
      <c r="D35">
        <f>Tabla2[[#This Row],[NO OF RECORDS STOLEN]]/1000000</f>
        <v>8.4000000000000005E-2</v>
      </c>
    </row>
    <row r="36" spans="1:4" ht="42" x14ac:dyDescent="0.15">
      <c r="A36" t="str">
        <f>_xlfn.SWITCH(Tabla2[[#This Row],[DATA SENSITIVITY]],1,"Just email address/Online information",20,"SSN/Personal details",300,"Credit card information",4000,"Email password/Health records",50000,"Full bank account details","Ninguna coincidencia")</f>
        <v>Just email address/Online information</v>
      </c>
      <c r="B36" t="str">
        <f>Tabla2[[#This Row],[METHOD OF LEAK]]</f>
        <v>lost / stolen device or media</v>
      </c>
      <c r="C36">
        <f>Tabla2[[#This Row],[YEAR(2)]]</f>
        <v>2008</v>
      </c>
      <c r="D36">
        <f>Tabla2[[#This Row],[NO OF RECORDS STOLEN]]/1000000</f>
        <v>0.1</v>
      </c>
    </row>
    <row r="37" spans="1:4" ht="42" x14ac:dyDescent="0.15">
      <c r="A37" t="str">
        <f>_xlfn.SWITCH(Tabla2[[#This Row],[DATA SENSITIVITY]],1,"Just email address/Online information",20,"SSN/Personal details",300,"Credit card information",4000,"Email password/Health records",50000,"Full bank account details","Ninguna coincidencia")</f>
        <v>SSN/Personal details</v>
      </c>
      <c r="B37" t="str">
        <f>Tabla2[[#This Row],[METHOD OF LEAK]]</f>
        <v>lost / stolen device or media</v>
      </c>
      <c r="C37">
        <f>Tabla2[[#This Row],[YEAR(2)]]</f>
        <v>2008</v>
      </c>
      <c r="D37">
        <f>Tabla2[[#This Row],[NO OF RECORDS STOLEN]]/1000000</f>
        <v>0.1</v>
      </c>
    </row>
    <row r="38" spans="1:4" ht="42" x14ac:dyDescent="0.15">
      <c r="A38" t="str">
        <f>_xlfn.SWITCH(Tabla2[[#This Row],[DATA SENSITIVITY]],1,"Just email address/Online information",20,"SSN/Personal details",300,"Credit card information",4000,"Email password/Health records",50000,"Full bank account details","Ninguna coincidencia")</f>
        <v>Full bank account details</v>
      </c>
      <c r="B38" t="str">
        <f>Tabla2[[#This Row],[METHOD OF LEAK]]</f>
        <v>lost / stolen device or media</v>
      </c>
      <c r="C38">
        <f>Tabla2[[#This Row],[YEAR(2)]]</f>
        <v>2008</v>
      </c>
      <c r="D38">
        <f>Tabla2[[#This Row],[NO OF RECORDS STOLEN]]/1000000</f>
        <v>1.7</v>
      </c>
    </row>
    <row r="39" spans="1:4" ht="42" x14ac:dyDescent="0.15">
      <c r="A39" t="str">
        <f>_xlfn.SWITCH(Tabla2[[#This Row],[DATA SENSITIVITY]],1,"Just email address/Online information",20,"SSN/Personal details",300,"Credit card information",4000,"Email password/Health records",50000,"Full bank account details","Ninguna coincidencia")</f>
        <v>Credit card information</v>
      </c>
      <c r="B39" t="str">
        <f>Tabla2[[#This Row],[METHOD OF LEAK]]</f>
        <v>lost / stolen device or media</v>
      </c>
      <c r="C39">
        <f>Tabla2[[#This Row],[YEAR(2)]]</f>
        <v>2008</v>
      </c>
      <c r="D39">
        <f>Tabla2[[#This Row],[NO OF RECORDS STOLEN]]/1000000</f>
        <v>2.1</v>
      </c>
    </row>
    <row r="40" spans="1:4" ht="42" x14ac:dyDescent="0.15">
      <c r="A40" t="str">
        <f>_xlfn.SWITCH(Tabla2[[#This Row],[DATA SENSITIVITY]],1,"Just email address/Online information",20,"SSN/Personal details",300,"Credit card information",4000,"Email password/Health records",50000,"Full bank account details","Ninguna coincidencia")</f>
        <v>Email password/Health records</v>
      </c>
      <c r="B40" t="str">
        <f>Tabla2[[#This Row],[METHOD OF LEAK]]</f>
        <v>lost / stolen device or media</v>
      </c>
      <c r="C40">
        <f>Tabla2[[#This Row],[YEAR(2)]]</f>
        <v>2008</v>
      </c>
      <c r="D40">
        <f>Tabla2[[#This Row],[NO OF RECORDS STOLEN]]/1000000</f>
        <v>2.2000000000000002</v>
      </c>
    </row>
    <row r="41" spans="1:4" ht="42" x14ac:dyDescent="0.15">
      <c r="A41" t="str">
        <f>_xlfn.SWITCH(Tabla2[[#This Row],[DATA SENSITIVITY]],1,"Just email address/Online information",20,"SSN/Personal details",300,"Credit card information",4000,"Email password/Health records",50000,"Full bank account details","Ninguna coincidencia")</f>
        <v>Just email address/Online information</v>
      </c>
      <c r="B41" t="str">
        <f>Tabla2[[#This Row],[METHOD OF LEAK]]</f>
        <v>lost / stolen device or media</v>
      </c>
      <c r="C41">
        <f>Tabla2[[#This Row],[YEAR(2)]]</f>
        <v>2008</v>
      </c>
      <c r="D41">
        <f>Tabla2[[#This Row],[NO OF RECORDS STOLEN]]/1000000</f>
        <v>12.5</v>
      </c>
    </row>
    <row r="42" spans="1:4" ht="14" x14ac:dyDescent="0.15">
      <c r="A42" t="str">
        <f>_xlfn.SWITCH(Tabla2[[#This Row],[DATA SENSITIVITY]],1,"Just email address/Online information",20,"SSN/Personal details",300,"Credit card information",4000,"Email password/Health records",50000,"Full bank account details","Ninguna coincidencia")</f>
        <v>Credit card information</v>
      </c>
      <c r="B42" t="str">
        <f>Tabla2[[#This Row],[METHOD OF LEAK]]</f>
        <v>hacked</v>
      </c>
      <c r="C42">
        <f>Tabla2[[#This Row],[YEAR(2)]]</f>
        <v>2009</v>
      </c>
      <c r="D42">
        <f>Tabla2[[#This Row],[NO OF RECORDS STOLEN]]/1000000</f>
        <v>0.16</v>
      </c>
    </row>
    <row r="43" spans="1:4" ht="14" x14ac:dyDescent="0.15">
      <c r="A43" t="str">
        <f>_xlfn.SWITCH(Tabla2[[#This Row],[DATA SENSITIVITY]],1,"Just email address/Online information",20,"SSN/Personal details",300,"Credit card information",4000,"Email password/Health records",50000,"Full bank account details","Ninguna coincidencia")</f>
        <v>SSN/Personal details</v>
      </c>
      <c r="B43" t="str">
        <f>Tabla2[[#This Row],[METHOD OF LEAK]]</f>
        <v>hacked</v>
      </c>
      <c r="C43">
        <f>Tabla2[[#This Row],[YEAR(2)]]</f>
        <v>2009</v>
      </c>
      <c r="D43">
        <f>Tabla2[[#This Row],[NO OF RECORDS STOLEN]]/1000000</f>
        <v>0.5</v>
      </c>
    </row>
    <row r="44" spans="1:4" ht="14" x14ac:dyDescent="0.15">
      <c r="A44" t="str">
        <f>_xlfn.SWITCH(Tabla2[[#This Row],[DATA SENSITIVITY]],1,"Just email address/Online information",20,"SSN/Personal details",300,"Credit card information",4000,"Email password/Health records",50000,"Full bank account details","Ninguna coincidencia")</f>
        <v>Credit card information</v>
      </c>
      <c r="B44" t="str">
        <f>Tabla2[[#This Row],[METHOD OF LEAK]]</f>
        <v>hacked</v>
      </c>
      <c r="C44">
        <f>Tabla2[[#This Row],[YEAR(2)]]</f>
        <v>2009</v>
      </c>
      <c r="D44">
        <f>Tabla2[[#This Row],[NO OF RECORDS STOLEN]]/1000000</f>
        <v>0.6</v>
      </c>
    </row>
    <row r="45" spans="1:4" ht="14" x14ac:dyDescent="0.15">
      <c r="A45" t="str">
        <f>_xlfn.SWITCH(Tabla2[[#This Row],[DATA SENSITIVITY]],1,"Just email address/Online information",20,"SSN/Personal details",300,"Credit card information",4000,"Email password/Health records",50000,"Full bank account details","Ninguna coincidencia")</f>
        <v>Just email address/Online information</v>
      </c>
      <c r="B45" t="str">
        <f>Tabla2[[#This Row],[METHOD OF LEAK]]</f>
        <v>hacked</v>
      </c>
      <c r="C45">
        <f>Tabla2[[#This Row],[YEAR(2)]]</f>
        <v>2009</v>
      </c>
      <c r="D45">
        <f>Tabla2[[#This Row],[NO OF RECORDS STOLEN]]/1000000</f>
        <v>5</v>
      </c>
    </row>
    <row r="46" spans="1:4" ht="14" x14ac:dyDescent="0.15">
      <c r="A46" t="str">
        <f>_xlfn.SWITCH(Tabla2[[#This Row],[DATA SENSITIVITY]],1,"Just email address/Online information",20,"SSN/Personal details",300,"Credit card information",4000,"Email password/Health records",50000,"Full bank account details","Ninguna coincidencia")</f>
        <v>Email password/Health records</v>
      </c>
      <c r="B46" t="str">
        <f>Tabla2[[#This Row],[METHOD OF LEAK]]</f>
        <v>hacked</v>
      </c>
      <c r="C46">
        <f>Tabla2[[#This Row],[YEAR(2)]]</f>
        <v>2009</v>
      </c>
      <c r="D46">
        <f>Tabla2[[#This Row],[NO OF RECORDS STOLEN]]/1000000</f>
        <v>8.3000000000000007</v>
      </c>
    </row>
    <row r="47" spans="1:4" ht="14" x14ac:dyDescent="0.15">
      <c r="A47" t="str">
        <f>_xlfn.SWITCH(Tabla2[[#This Row],[DATA SENSITIVITY]],1,"Just email address/Online information",20,"SSN/Personal details",300,"Credit card information",4000,"Email password/Health records",50000,"Full bank account details","Ninguna coincidencia")</f>
        <v>Just email address/Online information</v>
      </c>
      <c r="B47" t="str">
        <f>Tabla2[[#This Row],[METHOD OF LEAK]]</f>
        <v>hacked</v>
      </c>
      <c r="C47">
        <f>Tabla2[[#This Row],[YEAR(2)]]</f>
        <v>2009</v>
      </c>
      <c r="D47">
        <f>Tabla2[[#This Row],[NO OF RECORDS STOLEN]]/1000000</f>
        <v>32</v>
      </c>
    </row>
    <row r="48" spans="1:4" ht="14" x14ac:dyDescent="0.15">
      <c r="A48" t="str">
        <f>_xlfn.SWITCH(Tabla2[[#This Row],[DATA SENSITIVITY]],1,"Just email address/Online information",20,"SSN/Personal details",300,"Credit card information",4000,"Email password/Health records",50000,"Full bank account details","Ninguna coincidencia")</f>
        <v>Credit card information</v>
      </c>
      <c r="B48" t="str">
        <f>Tabla2[[#This Row],[METHOD OF LEAK]]</f>
        <v>hacked</v>
      </c>
      <c r="C48">
        <f>Tabla2[[#This Row],[YEAR(2)]]</f>
        <v>2009</v>
      </c>
      <c r="D48">
        <f>Tabla2[[#This Row],[NO OF RECORDS STOLEN]]/1000000</f>
        <v>130</v>
      </c>
    </row>
    <row r="49" spans="1:4" ht="42" x14ac:dyDescent="0.15">
      <c r="A49" t="str">
        <f>_xlfn.SWITCH(Tabla2[[#This Row],[DATA SENSITIVITY]],1,"Just email address/Online information",20,"SSN/Personal details",300,"Credit card information",4000,"Email password/Health records",50000,"Full bank account details","Ninguna coincidencia")</f>
        <v>SSN/Personal details</v>
      </c>
      <c r="B49" t="str">
        <f>Tabla2[[#This Row],[METHOD OF LEAK]]</f>
        <v>lost / stolen device or media</v>
      </c>
      <c r="C49">
        <f>Tabla2[[#This Row],[YEAR(2)]]</f>
        <v>2009</v>
      </c>
      <c r="D49">
        <f>Tabla2[[#This Row],[NO OF RECORDS STOLEN]]/1000000</f>
        <v>7.1999999999999995E-2</v>
      </c>
    </row>
    <row r="50" spans="1:4" ht="42" x14ac:dyDescent="0.15">
      <c r="A50" t="str">
        <f>_xlfn.SWITCH(Tabla2[[#This Row],[DATA SENSITIVITY]],1,"Just email address/Online information",20,"SSN/Personal details",300,"Credit card information",4000,"Email password/Health records",50000,"Full bank account details","Ninguna coincidencia")</f>
        <v>SSN/Personal details</v>
      </c>
      <c r="B50" t="str">
        <f>Tabla2[[#This Row],[METHOD OF LEAK]]</f>
        <v>lost / stolen device or media</v>
      </c>
      <c r="C50">
        <f>Tabla2[[#This Row],[YEAR(2)]]</f>
        <v>2009</v>
      </c>
      <c r="D50">
        <f>Tabla2[[#This Row],[NO OF RECORDS STOLEN]]/1000000</f>
        <v>0.13</v>
      </c>
    </row>
    <row r="51" spans="1:4" ht="42" x14ac:dyDescent="0.15">
      <c r="A51" t="str">
        <f>_xlfn.SWITCH(Tabla2[[#This Row],[DATA SENSITIVITY]],1,"Just email address/Online information",20,"SSN/Personal details",300,"Credit card information",4000,"Email password/Health records",50000,"Full bank account details","Ninguna coincidencia")</f>
        <v>Email password/Health records</v>
      </c>
      <c r="B51" t="str">
        <f>Tabla2[[#This Row],[METHOD OF LEAK]]</f>
        <v>lost / stolen device or media</v>
      </c>
      <c r="C51">
        <f>Tabla2[[#This Row],[YEAR(2)]]</f>
        <v>2009</v>
      </c>
      <c r="D51">
        <f>Tabla2[[#This Row],[NO OF RECORDS STOLEN]]/1000000</f>
        <v>0.3</v>
      </c>
    </row>
    <row r="52" spans="1:4" ht="42" x14ac:dyDescent="0.15">
      <c r="A52" t="str">
        <f>_xlfn.SWITCH(Tabla2[[#This Row],[DATA SENSITIVITY]],1,"Just email address/Online information",20,"SSN/Personal details",300,"Credit card information",4000,"Email password/Health records",50000,"Full bank account details","Ninguna coincidencia")</f>
        <v>SSN/Personal details</v>
      </c>
      <c r="B52" t="str">
        <f>Tabla2[[#This Row],[METHOD OF LEAK]]</f>
        <v>lost / stolen device or media</v>
      </c>
      <c r="C52">
        <f>Tabla2[[#This Row],[YEAR(2)]]</f>
        <v>2009</v>
      </c>
      <c r="D52">
        <f>Tabla2[[#This Row],[NO OF RECORDS STOLEN]]/1000000</f>
        <v>1</v>
      </c>
    </row>
    <row r="53" spans="1:4" ht="42" x14ac:dyDescent="0.15">
      <c r="A53" t="str">
        <f>_xlfn.SWITCH(Tabla2[[#This Row],[DATA SENSITIVITY]],1,"Just email address/Online information",20,"SSN/Personal details",300,"Credit card information",4000,"Email password/Health records",50000,"Full bank account details","Ninguna coincidencia")</f>
        <v>SSN/Personal details</v>
      </c>
      <c r="B53" t="str">
        <f>Tabla2[[#This Row],[METHOD OF LEAK]]</f>
        <v>lost / stolen device or media</v>
      </c>
      <c r="C53">
        <f>Tabla2[[#This Row],[YEAR(2)]]</f>
        <v>2009</v>
      </c>
      <c r="D53">
        <f>Tabla2[[#This Row],[NO OF RECORDS STOLEN]]/1000000</f>
        <v>1.2</v>
      </c>
    </row>
    <row r="54" spans="1:4" ht="42" x14ac:dyDescent="0.15">
      <c r="A54" t="str">
        <f>_xlfn.SWITCH(Tabla2[[#This Row],[DATA SENSITIVITY]],1,"Just email address/Online information",20,"SSN/Personal details",300,"Credit card information",4000,"Email password/Health records",50000,"Full bank account details","Ninguna coincidencia")</f>
        <v>Email password/Health records</v>
      </c>
      <c r="B54" t="str">
        <f>Tabla2[[#This Row],[METHOD OF LEAK]]</f>
        <v>lost / stolen device or media</v>
      </c>
      <c r="C54">
        <f>Tabla2[[#This Row],[YEAR(2)]]</f>
        <v>2009</v>
      </c>
      <c r="D54">
        <f>Tabla2[[#This Row],[NO OF RECORDS STOLEN]]/1000000</f>
        <v>1.5</v>
      </c>
    </row>
    <row r="55" spans="1:4" ht="42" x14ac:dyDescent="0.15">
      <c r="A55" t="str">
        <f>_xlfn.SWITCH(Tabla2[[#This Row],[DATA SENSITIVITY]],1,"Just email address/Online information",20,"SSN/Personal details",300,"Credit card information",4000,"Email password/Health records",50000,"Full bank account details","Ninguna coincidencia")</f>
        <v>SSN/Personal details</v>
      </c>
      <c r="B55" t="str">
        <f>Tabla2[[#This Row],[METHOD OF LEAK]]</f>
        <v>lost / stolen device or media</v>
      </c>
      <c r="C55">
        <f>Tabla2[[#This Row],[YEAR(2)]]</f>
        <v>2009</v>
      </c>
      <c r="D55">
        <f>Tabla2[[#This Row],[NO OF RECORDS STOLEN]]/1000000</f>
        <v>76</v>
      </c>
    </row>
    <row r="56" spans="1:4" ht="28" x14ac:dyDescent="0.15">
      <c r="A56" t="str">
        <f>_xlfn.SWITCH(Tabla2[[#This Row],[DATA SENSITIVITY]],1,"Just email address/Online information",20,"SSN/Personal details",300,"Credit card information",4000,"Email password/Health records",50000,"Full bank account details","Ninguna coincidencia")</f>
        <v>SSN/Personal details</v>
      </c>
      <c r="B56" t="str">
        <f>Tabla2[[#This Row],[METHOD OF LEAK]]</f>
        <v>accidentally published</v>
      </c>
      <c r="C56">
        <f>Tabla2[[#This Row],[YEAR(2)]]</f>
        <v>2010</v>
      </c>
      <c r="D56">
        <f>Tabla2[[#This Row],[NO OF RECORDS STOLEN]]/1000000</f>
        <v>0.04</v>
      </c>
    </row>
    <row r="57" spans="1:4" ht="14" x14ac:dyDescent="0.15">
      <c r="A57" t="str">
        <f>_xlfn.SWITCH(Tabla2[[#This Row],[DATA SENSITIVITY]],1,"Just email address/Online information",20,"SSN/Personal details",300,"Credit card information",4000,"Email password/Health records",50000,"Full bank account details","Ninguna coincidencia")</f>
        <v>Just email address/Online information</v>
      </c>
      <c r="B57" t="str">
        <f>Tabla2[[#This Row],[METHOD OF LEAK]]</f>
        <v>hacked</v>
      </c>
      <c r="C57">
        <f>Tabla2[[#This Row],[YEAR(2)]]</f>
        <v>2010</v>
      </c>
      <c r="D57">
        <f>Tabla2[[#This Row],[NO OF RECORDS STOLEN]]/1000000</f>
        <v>0.1</v>
      </c>
    </row>
    <row r="58" spans="1:4" ht="14" x14ac:dyDescent="0.15">
      <c r="A58" t="str">
        <f>_xlfn.SWITCH(Tabla2[[#This Row],[DATA SENSITIVITY]],1,"Just email address/Online information",20,"SSN/Personal details",300,"Credit card information",4000,"Email password/Health records",50000,"Full bank account details","Ninguna coincidencia")</f>
        <v>Email password/Health records</v>
      </c>
      <c r="B58" t="str">
        <f>Tabla2[[#This Row],[METHOD OF LEAK]]</f>
        <v>hacked</v>
      </c>
      <c r="C58">
        <f>Tabla2[[#This Row],[YEAR(2)]]</f>
        <v>2010</v>
      </c>
      <c r="D58">
        <f>Tabla2[[#This Row],[NO OF RECORDS STOLEN]]/1000000</f>
        <v>0.16</v>
      </c>
    </row>
    <row r="59" spans="1:4" ht="14" x14ac:dyDescent="0.15">
      <c r="A59" t="str">
        <f>_xlfn.SWITCH(Tabla2[[#This Row],[DATA SENSITIVITY]],1,"Just email address/Online information",20,"SSN/Personal details",300,"Credit card information",4000,"Email password/Health records",50000,"Full bank account details","Ninguna coincidencia")</f>
        <v>SSN/Personal details</v>
      </c>
      <c r="B59" t="str">
        <f>Tabla2[[#This Row],[METHOD OF LEAK]]</f>
        <v>hacked</v>
      </c>
      <c r="C59">
        <f>Tabla2[[#This Row],[YEAR(2)]]</f>
        <v>2010</v>
      </c>
      <c r="D59">
        <f>Tabla2[[#This Row],[NO OF RECORDS STOLEN]]/1000000</f>
        <v>0.2</v>
      </c>
    </row>
    <row r="60" spans="1:4" ht="14" x14ac:dyDescent="0.15">
      <c r="A60" t="str">
        <f>_xlfn.SWITCH(Tabla2[[#This Row],[DATA SENSITIVITY]],1,"Just email address/Online information",20,"SSN/Personal details",300,"Credit card information",4000,"Email password/Health records",50000,"Full bank account details","Ninguna coincidencia")</f>
        <v>Credit card information</v>
      </c>
      <c r="B60" t="str">
        <f>Tabla2[[#This Row],[METHOD OF LEAK]]</f>
        <v>hacked</v>
      </c>
      <c r="C60">
        <f>Tabla2[[#This Row],[YEAR(2)]]</f>
        <v>2010</v>
      </c>
      <c r="D60">
        <f>Tabla2[[#This Row],[NO OF RECORDS STOLEN]]/1000000</f>
        <v>0.4</v>
      </c>
    </row>
    <row r="61" spans="1:4" ht="14" x14ac:dyDescent="0.15">
      <c r="A61" t="str">
        <f>_xlfn.SWITCH(Tabla2[[#This Row],[DATA SENSITIVITY]],1,"Just email address/Online information",20,"SSN/Personal details",300,"Credit card information",4000,"Email password/Health records",50000,"Full bank account details","Ninguna coincidencia")</f>
        <v>Email password/Health records</v>
      </c>
      <c r="B61" t="str">
        <f>Tabla2[[#This Row],[METHOD OF LEAK]]</f>
        <v>hacked</v>
      </c>
      <c r="C61">
        <f>Tabla2[[#This Row],[YEAR(2)]]</f>
        <v>2010</v>
      </c>
      <c r="D61">
        <f>Tabla2[[#This Row],[NO OF RECORDS STOLEN]]/1000000</f>
        <v>0.5</v>
      </c>
    </row>
    <row r="62" spans="1:4" ht="14" x14ac:dyDescent="0.15">
      <c r="A62" t="str">
        <f>_xlfn.SWITCH(Tabla2[[#This Row],[DATA SENSITIVITY]],1,"Just email address/Online information",20,"SSN/Personal details",300,"Credit card information",4000,"Email password/Health records",50000,"Full bank account details","Ninguna coincidencia")</f>
        <v>SSN/Personal details</v>
      </c>
      <c r="B62" t="str">
        <f>Tabla2[[#This Row],[METHOD OF LEAK]]</f>
        <v>hacked</v>
      </c>
      <c r="C62">
        <f>Tabla2[[#This Row],[YEAR(2)]]</f>
        <v>2010</v>
      </c>
      <c r="D62">
        <f>Tabla2[[#This Row],[NO OF RECORDS STOLEN]]/1000000</f>
        <v>0.8</v>
      </c>
    </row>
    <row r="63" spans="1:4" ht="14" x14ac:dyDescent="0.15">
      <c r="A63" t="str">
        <f>_xlfn.SWITCH(Tabla2[[#This Row],[DATA SENSITIVITY]],1,"Just email address/Online information",20,"SSN/Personal details",300,"Credit card information",4000,"Email password/Health records",50000,"Full bank account details","Ninguna coincidencia")</f>
        <v>SSN/Personal details</v>
      </c>
      <c r="B63" t="str">
        <f>Tabla2[[#This Row],[METHOD OF LEAK]]</f>
        <v>hacked</v>
      </c>
      <c r="C63">
        <f>Tabla2[[#This Row],[YEAR(2)]]</f>
        <v>2010</v>
      </c>
      <c r="D63">
        <f>Tabla2[[#This Row],[NO OF RECORDS STOLEN]]/1000000</f>
        <v>1.5</v>
      </c>
    </row>
    <row r="64" spans="1:4" ht="14" x14ac:dyDescent="0.15">
      <c r="A64" t="str">
        <f>_xlfn.SWITCH(Tabla2[[#This Row],[DATA SENSITIVITY]],1,"Just email address/Online information",20,"SSN/Personal details",300,"Credit card information",4000,"Email password/Health records",50000,"Full bank account details","Ninguna coincidencia")</f>
        <v>Credit card information</v>
      </c>
      <c r="B64" t="str">
        <f>Tabla2[[#This Row],[METHOD OF LEAK]]</f>
        <v>hacked</v>
      </c>
      <c r="C64">
        <f>Tabla2[[#This Row],[YEAR(2)]]</f>
        <v>2010</v>
      </c>
      <c r="D64">
        <f>Tabla2[[#This Row],[NO OF RECORDS STOLEN]]/1000000</f>
        <v>2.2999999999999998</v>
      </c>
    </row>
    <row r="65" spans="1:4" ht="14" x14ac:dyDescent="0.15">
      <c r="A65" t="str">
        <f>_xlfn.SWITCH(Tabla2[[#This Row],[DATA SENSITIVITY]],1,"Just email address/Online information",20,"SSN/Personal details",300,"Credit card information",4000,"Email password/Health records",50000,"Full bank account details","Ninguna coincidencia")</f>
        <v>Full bank account details</v>
      </c>
      <c r="B65" t="str">
        <f>Tabla2[[#This Row],[METHOD OF LEAK]]</f>
        <v>inside job</v>
      </c>
      <c r="C65">
        <f>Tabla2[[#This Row],[YEAR(2)]]</f>
        <v>2010</v>
      </c>
      <c r="D65">
        <f>Tabla2[[#This Row],[NO OF RECORDS STOLEN]]/1000000</f>
        <v>0.3</v>
      </c>
    </row>
    <row r="66" spans="1:4" ht="14" x14ac:dyDescent="0.15">
      <c r="A66" t="str">
        <f>_xlfn.SWITCH(Tabla2[[#This Row],[DATA SENSITIVITY]],1,"Just email address/Online information",20,"SSN/Personal details",300,"Credit card information",4000,"Email password/Health records",50000,"Full bank account details","Ninguna coincidencia")</f>
        <v>Full bank account details</v>
      </c>
      <c r="B66" t="str">
        <f>Tabla2[[#This Row],[METHOD OF LEAK]]</f>
        <v>inside job</v>
      </c>
      <c r="C66">
        <f>Tabla2[[#This Row],[YEAR(2)]]</f>
        <v>2010</v>
      </c>
      <c r="D66">
        <f>Tabla2[[#This Row],[NO OF RECORDS STOLEN]]/1000000</f>
        <v>0.3</v>
      </c>
    </row>
    <row r="67" spans="1:4" ht="14" x14ac:dyDescent="0.15">
      <c r="A67" t="str">
        <f>_xlfn.SWITCH(Tabla2[[#This Row],[DATA SENSITIVITY]],1,"Just email address/Online information",20,"SSN/Personal details",300,"Credit card information",4000,"Email password/Health records",50000,"Full bank account details","Ninguna coincidencia")</f>
        <v>SSN/Personal details</v>
      </c>
      <c r="B67" t="str">
        <f>Tabla2[[#This Row],[METHOD OF LEAK]]</f>
        <v>inside job</v>
      </c>
      <c r="C67">
        <f>Tabla2[[#This Row],[YEAR(2)]]</f>
        <v>2010</v>
      </c>
      <c r="D67">
        <f>Tabla2[[#This Row],[NO OF RECORDS STOLEN]]/1000000</f>
        <v>0.4</v>
      </c>
    </row>
    <row r="68" spans="1:4" ht="42" x14ac:dyDescent="0.15">
      <c r="A68" t="str">
        <f>_xlfn.SWITCH(Tabla2[[#This Row],[DATA SENSITIVITY]],1,"Just email address/Online information",20,"SSN/Personal details",300,"Credit card information",4000,"Email password/Health records",50000,"Full bank account details","Ninguna coincidencia")</f>
        <v>SSN/Personal details</v>
      </c>
      <c r="B68" t="str">
        <f>Tabla2[[#This Row],[METHOD OF LEAK]]</f>
        <v>lost / stolen device or media</v>
      </c>
      <c r="C68">
        <f>Tabla2[[#This Row],[YEAR(2)]]</f>
        <v>2010</v>
      </c>
      <c r="D68">
        <f>Tabla2[[#This Row],[NO OF RECORDS STOLEN]]/1000000</f>
        <v>0.1</v>
      </c>
    </row>
    <row r="69" spans="1:4" ht="42" x14ac:dyDescent="0.15">
      <c r="A69" t="str">
        <f>_xlfn.SWITCH(Tabla2[[#This Row],[DATA SENSITIVITY]],1,"Just email address/Online information",20,"SSN/Personal details",300,"Credit card information",4000,"Email password/Health records",50000,"Full bank account details","Ninguna coincidencia")</f>
        <v>Email password/Health records</v>
      </c>
      <c r="B69" t="str">
        <f>Tabla2[[#This Row],[METHOD OF LEAK]]</f>
        <v>lost / stolen device or media</v>
      </c>
      <c r="C69">
        <f>Tabla2[[#This Row],[YEAR(2)]]</f>
        <v>2010</v>
      </c>
      <c r="D69">
        <f>Tabla2[[#This Row],[NO OF RECORDS STOLEN]]/1000000</f>
        <v>0.13</v>
      </c>
    </row>
    <row r="70" spans="1:4" ht="42" x14ac:dyDescent="0.15">
      <c r="A70" t="str">
        <f>_xlfn.SWITCH(Tabla2[[#This Row],[DATA SENSITIVITY]],1,"Just email address/Online information",20,"SSN/Personal details",300,"Credit card information",4000,"Email password/Health records",50000,"Full bank account details","Ninguna coincidencia")</f>
        <v>Email password/Health records</v>
      </c>
      <c r="B70" t="str">
        <f>Tabla2[[#This Row],[METHOD OF LEAK]]</f>
        <v>lost / stolen device or media</v>
      </c>
      <c r="C70">
        <f>Tabla2[[#This Row],[YEAR(2)]]</f>
        <v>2010</v>
      </c>
      <c r="D70">
        <f>Tabla2[[#This Row],[NO OF RECORDS STOLEN]]/1000000</f>
        <v>0.18</v>
      </c>
    </row>
    <row r="71" spans="1:4" ht="42" x14ac:dyDescent="0.15">
      <c r="A71" t="str">
        <f>_xlfn.SWITCH(Tabla2[[#This Row],[DATA SENSITIVITY]],1,"Just email address/Online information",20,"SSN/Personal details",300,"Credit card information",4000,"Email password/Health records",50000,"Full bank account details","Ninguna coincidencia")</f>
        <v>Email password/Health records</v>
      </c>
      <c r="B71" t="str">
        <f>Tabla2[[#This Row],[METHOD OF LEAK]]</f>
        <v>lost / stolen device or media</v>
      </c>
      <c r="C71">
        <f>Tabla2[[#This Row],[YEAR(2)]]</f>
        <v>2010</v>
      </c>
      <c r="D71">
        <f>Tabla2[[#This Row],[NO OF RECORDS STOLEN]]/1000000</f>
        <v>0.4</v>
      </c>
    </row>
    <row r="72" spans="1:4" ht="42" x14ac:dyDescent="0.15">
      <c r="A72" t="str">
        <f>_xlfn.SWITCH(Tabla2[[#This Row],[DATA SENSITIVITY]],1,"Just email address/Online information",20,"SSN/Personal details",300,"Credit card information",4000,"Email password/Health records",50000,"Full bank account details","Ninguna coincidencia")</f>
        <v>Full bank account details</v>
      </c>
      <c r="B72" t="str">
        <f>Tabla2[[#This Row],[METHOD OF LEAK]]</f>
        <v>lost / stolen device or media</v>
      </c>
      <c r="C72">
        <f>Tabla2[[#This Row],[YEAR(2)]]</f>
        <v>2010</v>
      </c>
      <c r="D72">
        <f>Tabla2[[#This Row],[NO OF RECORDS STOLEN]]/1000000</f>
        <v>0.8</v>
      </c>
    </row>
    <row r="73" spans="1:4" ht="42" x14ac:dyDescent="0.15">
      <c r="A73" t="str">
        <f>_xlfn.SWITCH(Tabla2[[#This Row],[DATA SENSITIVITY]],1,"Just email address/Online information",20,"SSN/Personal details",300,"Credit card information",4000,"Email password/Health records",50000,"Full bank account details","Ninguna coincidencia")</f>
        <v>Email password/Health records</v>
      </c>
      <c r="B73" t="str">
        <f>Tabla2[[#This Row],[METHOD OF LEAK]]</f>
        <v>lost / stolen device or media</v>
      </c>
      <c r="C73">
        <f>Tabla2[[#This Row],[YEAR(2)]]</f>
        <v>2010</v>
      </c>
      <c r="D73">
        <f>Tabla2[[#This Row],[NO OF RECORDS STOLEN]]/1000000</f>
        <v>1.7</v>
      </c>
    </row>
    <row r="74" spans="1:4" ht="42" x14ac:dyDescent="0.15">
      <c r="A74" t="str">
        <f>_xlfn.SWITCH(Tabla2[[#This Row],[DATA SENSITIVITY]],1,"Just email address/Online information",20,"SSN/Personal details",300,"Credit card information",4000,"Email password/Health records",50000,"Full bank account details","Ninguna coincidencia")</f>
        <v>Credit card information</v>
      </c>
      <c r="B74" t="str">
        <f>Tabla2[[#This Row],[METHOD OF LEAK]]</f>
        <v>lost / stolen device or media</v>
      </c>
      <c r="C74">
        <f>Tabla2[[#This Row],[YEAR(2)]]</f>
        <v>2010</v>
      </c>
      <c r="D74">
        <f>Tabla2[[#This Row],[NO OF RECORDS STOLEN]]/1000000</f>
        <v>2.6</v>
      </c>
    </row>
    <row r="75" spans="1:4" ht="42" x14ac:dyDescent="0.15">
      <c r="A75" t="str">
        <f>_xlfn.SWITCH(Tabla2[[#This Row],[DATA SENSITIVITY]],1,"Just email address/Online information",20,"SSN/Personal details",300,"Credit card information",4000,"Email password/Health records",50000,"Full bank account details","Ninguna coincidencia")</f>
        <v>SSN/Personal details</v>
      </c>
      <c r="B75" t="str">
        <f>Tabla2[[#This Row],[METHOD OF LEAK]]</f>
        <v>lost / stolen device or media</v>
      </c>
      <c r="C75">
        <f>Tabla2[[#This Row],[YEAR(2)]]</f>
        <v>2010</v>
      </c>
      <c r="D75">
        <f>Tabla2[[#This Row],[NO OF RECORDS STOLEN]]/1000000</f>
        <v>3.3</v>
      </c>
    </row>
    <row r="76" spans="1:4" ht="28" x14ac:dyDescent="0.15">
      <c r="A76" t="str">
        <f>_xlfn.SWITCH(Tabla2[[#This Row],[DATA SENSITIVITY]],1,"Just email address/Online information",20,"SSN/Personal details",300,"Credit card information",4000,"Email password/Health records",50000,"Full bank account details","Ninguna coincidencia")</f>
        <v>Just email address/Online information</v>
      </c>
      <c r="B76" t="str">
        <f>Tabla2[[#This Row],[METHOD OF LEAK]]</f>
        <v>accidentally published</v>
      </c>
      <c r="C76">
        <f>Tabla2[[#This Row],[YEAR(2)]]</f>
        <v>2011</v>
      </c>
      <c r="D76">
        <f>Tabla2[[#This Row],[NO OF RECORDS STOLEN]]/1000000</f>
        <v>0.05</v>
      </c>
    </row>
    <row r="77" spans="1:4" ht="28" x14ac:dyDescent="0.15">
      <c r="A77" t="str">
        <f>_xlfn.SWITCH(Tabla2[[#This Row],[DATA SENSITIVITY]],1,"Just email address/Online information",20,"SSN/Personal details",300,"Credit card information",4000,"Email password/Health records",50000,"Full bank account details","Ninguna coincidencia")</f>
        <v>SSN/Personal details</v>
      </c>
      <c r="B77" t="str">
        <f>Tabla2[[#This Row],[METHOD OF LEAK]]</f>
        <v>accidentally published</v>
      </c>
      <c r="C77">
        <f>Tabla2[[#This Row],[YEAR(2)]]</f>
        <v>2011</v>
      </c>
      <c r="D77">
        <f>Tabla2[[#This Row],[NO OF RECORDS STOLEN]]/1000000</f>
        <v>3.5</v>
      </c>
    </row>
    <row r="78" spans="1:4" ht="14" x14ac:dyDescent="0.15">
      <c r="A78" t="str">
        <f>_xlfn.SWITCH(Tabla2[[#This Row],[DATA SENSITIVITY]],1,"Just email address/Online information",20,"SSN/Personal details",300,"Credit card information",4000,"Email password/Health records",50000,"Full bank account details","Ninguna coincidencia")</f>
        <v>Just email address/Online information</v>
      </c>
      <c r="B78" t="str">
        <f>Tabla2[[#This Row],[METHOD OF LEAK]]</f>
        <v>hacked</v>
      </c>
      <c r="C78">
        <f>Tabla2[[#This Row],[YEAR(2)]]</f>
        <v>2011</v>
      </c>
      <c r="D78">
        <f>Tabla2[[#This Row],[NO OF RECORDS STOLEN]]/1000000</f>
        <v>6.2E-2</v>
      </c>
    </row>
    <row r="79" spans="1:4" ht="14" x14ac:dyDescent="0.15">
      <c r="A79" t="str">
        <f>_xlfn.SWITCH(Tabla2[[#This Row],[DATA SENSITIVITY]],1,"Just email address/Online information",20,"SSN/Personal details",300,"Credit card information",4000,"Email password/Health records",50000,"Full bank account details","Ninguna coincidencia")</f>
        <v>SSN/Personal details</v>
      </c>
      <c r="B79" t="str">
        <f>Tabla2[[#This Row],[METHOD OF LEAK]]</f>
        <v>hacked</v>
      </c>
      <c r="C79">
        <f>Tabla2[[#This Row],[YEAR(2)]]</f>
        <v>2011</v>
      </c>
      <c r="D79">
        <f>Tabla2[[#This Row],[NO OF RECORDS STOLEN]]/1000000</f>
        <v>7.2999999999999995E-2</v>
      </c>
    </row>
    <row r="80" spans="1:4" ht="14" x14ac:dyDescent="0.15">
      <c r="A80" t="str">
        <f>_xlfn.SWITCH(Tabla2[[#This Row],[DATA SENSITIVITY]],1,"Just email address/Online information",20,"SSN/Personal details",300,"Credit card information",4000,"Email password/Health records",50000,"Full bank account details","Ninguna coincidencia")</f>
        <v>Credit card information</v>
      </c>
      <c r="B80" t="str">
        <f>Tabla2[[#This Row],[METHOD OF LEAK]]</f>
        <v>hacked</v>
      </c>
      <c r="C80">
        <f>Tabla2[[#This Row],[YEAR(2)]]</f>
        <v>2011</v>
      </c>
      <c r="D80">
        <f>Tabla2[[#This Row],[NO OF RECORDS STOLEN]]/1000000</f>
        <v>0.13</v>
      </c>
    </row>
    <row r="81" spans="1:4" ht="14" x14ac:dyDescent="0.15">
      <c r="A81" t="str">
        <f>_xlfn.SWITCH(Tabla2[[#This Row],[DATA SENSITIVITY]],1,"Just email address/Online information",20,"SSN/Personal details",300,"Credit card information",4000,"Email password/Health records",50000,"Full bank account details","Ninguna coincidencia")</f>
        <v>Just email address/Online information</v>
      </c>
      <c r="B81" t="str">
        <f>Tabla2[[#This Row],[METHOD OF LEAK]]</f>
        <v>hacked</v>
      </c>
      <c r="C81">
        <f>Tabla2[[#This Row],[YEAR(2)]]</f>
        <v>2011</v>
      </c>
      <c r="D81">
        <f>Tabla2[[#This Row],[NO OF RECORDS STOLEN]]/1000000</f>
        <v>0.18</v>
      </c>
    </row>
    <row r="82" spans="1:4" ht="14" x14ac:dyDescent="0.15">
      <c r="A82" t="str">
        <f>_xlfn.SWITCH(Tabla2[[#This Row],[DATA SENSITIVITY]],1,"Just email address/Online information",20,"SSN/Personal details",300,"Credit card information",4000,"Email password/Health records",50000,"Full bank account details","Ninguna coincidencia")</f>
        <v>Just email address/Online information</v>
      </c>
      <c r="B82" t="str">
        <f>Tabla2[[#This Row],[METHOD OF LEAK]]</f>
        <v>hacked</v>
      </c>
      <c r="C82">
        <f>Tabla2[[#This Row],[YEAR(2)]]</f>
        <v>2011</v>
      </c>
      <c r="D82">
        <f>Tabla2[[#This Row],[NO OF RECORDS STOLEN]]/1000000</f>
        <v>0.2</v>
      </c>
    </row>
    <row r="83" spans="1:4" ht="14" x14ac:dyDescent="0.15">
      <c r="A83" t="str">
        <f>_xlfn.SWITCH(Tabla2[[#This Row],[DATA SENSITIVITY]],1,"Just email address/Online information",20,"SSN/Personal details",300,"Credit card information",4000,"Email password/Health records",50000,"Full bank account details","Ninguna coincidencia")</f>
        <v>Credit card information</v>
      </c>
      <c r="B83" t="str">
        <f>Tabla2[[#This Row],[METHOD OF LEAK]]</f>
        <v>hacked</v>
      </c>
      <c r="C83">
        <f>Tabla2[[#This Row],[YEAR(2)]]</f>
        <v>2011</v>
      </c>
      <c r="D83">
        <f>Tabla2[[#This Row],[NO OF RECORDS STOLEN]]/1000000</f>
        <v>0.2</v>
      </c>
    </row>
    <row r="84" spans="1:4" ht="14" x14ac:dyDescent="0.15">
      <c r="A84" t="str">
        <f>_xlfn.SWITCH(Tabla2[[#This Row],[DATA SENSITIVITY]],1,"Just email address/Online information",20,"SSN/Personal details",300,"Credit card information",4000,"Email password/Health records",50000,"Full bank account details","Ninguna coincidencia")</f>
        <v>Just email address/Online information</v>
      </c>
      <c r="B84" t="str">
        <f>Tabla2[[#This Row],[METHOD OF LEAK]]</f>
        <v>hacked</v>
      </c>
      <c r="C84">
        <f>Tabla2[[#This Row],[YEAR(2)]]</f>
        <v>2011</v>
      </c>
      <c r="D84">
        <f>Tabla2[[#This Row],[NO OF RECORDS STOLEN]]/1000000</f>
        <v>3</v>
      </c>
    </row>
    <row r="85" spans="1:4" ht="14" x14ac:dyDescent="0.15">
      <c r="A85" t="str">
        <f>_xlfn.SWITCH(Tabla2[[#This Row],[DATA SENSITIVITY]],1,"Just email address/Online information",20,"SSN/Personal details",300,"Credit card information",4000,"Email password/Health records",50000,"Full bank account details","Ninguna coincidencia")</f>
        <v>Full bank account details</v>
      </c>
      <c r="B85" t="str">
        <f>Tabla2[[#This Row],[METHOD OF LEAK]]</f>
        <v>hacked</v>
      </c>
      <c r="C85">
        <f>Tabla2[[#This Row],[YEAR(2)]]</f>
        <v>2011</v>
      </c>
      <c r="D85">
        <f>Tabla2[[#This Row],[NO OF RECORDS STOLEN]]/1000000</f>
        <v>0.2</v>
      </c>
    </row>
    <row r="86" spans="1:4" ht="14" x14ac:dyDescent="0.15">
      <c r="A86" t="str">
        <f>_xlfn.SWITCH(Tabla2[[#This Row],[DATA SENSITIVITY]],1,"Just email address/Online information",20,"SSN/Personal details",300,"Credit card information",4000,"Email password/Health records",50000,"Full bank account details","Ninguna coincidencia")</f>
        <v>SSN/Personal details</v>
      </c>
      <c r="B86" t="str">
        <f>Tabla2[[#This Row],[METHOD OF LEAK]]</f>
        <v>hacked</v>
      </c>
      <c r="C86">
        <f>Tabla2[[#This Row],[YEAR(2)]]</f>
        <v>2011</v>
      </c>
      <c r="D86">
        <f>Tabla2[[#This Row],[NO OF RECORDS STOLEN]]/1000000</f>
        <v>0.3</v>
      </c>
    </row>
    <row r="87" spans="1:4" ht="14" x14ac:dyDescent="0.15">
      <c r="A87" t="str">
        <f>_xlfn.SWITCH(Tabla2[[#This Row],[DATA SENSITIVITY]],1,"Just email address/Online information",20,"SSN/Personal details",300,"Credit card information",4000,"Email password/Health records",50000,"Full bank account details","Ninguna coincidencia")</f>
        <v>SSN/Personal details</v>
      </c>
      <c r="B87" t="str">
        <f>Tabla2[[#This Row],[METHOD OF LEAK]]</f>
        <v>hacked</v>
      </c>
      <c r="C87">
        <f>Tabla2[[#This Row],[YEAR(2)]]</f>
        <v>2011</v>
      </c>
      <c r="D87">
        <f>Tabla2[[#This Row],[NO OF RECORDS STOLEN]]/1000000</f>
        <v>0.3</v>
      </c>
    </row>
    <row r="88" spans="1:4" ht="14" x14ac:dyDescent="0.15">
      <c r="A88" t="str">
        <f>_xlfn.SWITCH(Tabla2[[#This Row],[DATA SENSITIVITY]],1,"Just email address/Online information",20,"SSN/Personal details",300,"Credit card information",4000,"Email password/Health records",50000,"Full bank account details","Ninguna coincidencia")</f>
        <v>Credit card information</v>
      </c>
      <c r="B88" t="str">
        <f>Tabla2[[#This Row],[METHOD OF LEAK]]</f>
        <v>hacked</v>
      </c>
      <c r="C88">
        <f>Tabla2[[#This Row],[YEAR(2)]]</f>
        <v>2011</v>
      </c>
      <c r="D88">
        <f>Tabla2[[#This Row],[NO OF RECORDS STOLEN]]/1000000</f>
        <v>0.4</v>
      </c>
    </row>
    <row r="89" spans="1:4" ht="14" x14ac:dyDescent="0.15">
      <c r="A89" t="str">
        <f>_xlfn.SWITCH(Tabla2[[#This Row],[DATA SENSITIVITY]],1,"Just email address/Online information",20,"SSN/Personal details",300,"Credit card information",4000,"Email password/Health records",50000,"Full bank account details","Ninguna coincidencia")</f>
        <v>Credit card information</v>
      </c>
      <c r="B89" t="str">
        <f>Tabla2[[#This Row],[METHOD OF LEAK]]</f>
        <v>hacked</v>
      </c>
      <c r="C89">
        <f>Tabla2[[#This Row],[YEAR(2)]]</f>
        <v>2011</v>
      </c>
      <c r="D89">
        <f>Tabla2[[#This Row],[NO OF RECORDS STOLEN]]/1000000</f>
        <v>0.9</v>
      </c>
    </row>
    <row r="90" spans="1:4" ht="14" x14ac:dyDescent="0.15">
      <c r="A90" t="str">
        <f>_xlfn.SWITCH(Tabla2[[#This Row],[DATA SENSITIVITY]],1,"Just email address/Online information",20,"SSN/Personal details",300,"Credit card information",4000,"Email password/Health records",50000,"Full bank account details","Ninguna coincidencia")</f>
        <v>Just email address/Online information</v>
      </c>
      <c r="B90" t="str">
        <f>Tabla2[[#This Row],[METHOD OF LEAK]]</f>
        <v>hacked</v>
      </c>
      <c r="C90">
        <f>Tabla2[[#This Row],[YEAR(2)]]</f>
        <v>2011</v>
      </c>
      <c r="D90">
        <f>Tabla2[[#This Row],[NO OF RECORDS STOLEN]]/1000000</f>
        <v>1</v>
      </c>
    </row>
    <row r="91" spans="1:4" ht="14" x14ac:dyDescent="0.15">
      <c r="A91" t="str">
        <f>_xlfn.SWITCH(Tabla2[[#This Row],[DATA SENSITIVITY]],1,"Just email address/Online information",20,"SSN/Personal details",300,"Credit card information",4000,"Email password/Health records",50000,"Full bank account details","Ninguna coincidencia")</f>
        <v>SSN/Personal details</v>
      </c>
      <c r="B91" t="str">
        <f>Tabla2[[#This Row],[METHOD OF LEAK]]</f>
        <v>hacked</v>
      </c>
      <c r="C91">
        <f>Tabla2[[#This Row],[YEAR(2)]]</f>
        <v>2011</v>
      </c>
      <c r="D91">
        <f>Tabla2[[#This Row],[NO OF RECORDS STOLEN]]/1000000</f>
        <v>1</v>
      </c>
    </row>
    <row r="92" spans="1:4" ht="14" x14ac:dyDescent="0.15">
      <c r="A92" t="str">
        <f>_xlfn.SWITCH(Tabla2[[#This Row],[DATA SENSITIVITY]],1,"Just email address/Online information",20,"SSN/Personal details",300,"Credit card information",4000,"Email password/Health records",50000,"Full bank account details","Ninguna coincidencia")</f>
        <v>SSN/Personal details</v>
      </c>
      <c r="B92" t="str">
        <f>Tabla2[[#This Row],[METHOD OF LEAK]]</f>
        <v>hacked</v>
      </c>
      <c r="C92">
        <f>Tabla2[[#This Row],[YEAR(2)]]</f>
        <v>2011</v>
      </c>
      <c r="D92">
        <f>Tabla2[[#This Row],[NO OF RECORDS STOLEN]]/1000000</f>
        <v>1.3</v>
      </c>
    </row>
    <row r="93" spans="1:4" ht="14" x14ac:dyDescent="0.15">
      <c r="A93" t="str">
        <f>_xlfn.SWITCH(Tabla2[[#This Row],[DATA SENSITIVITY]],1,"Just email address/Online information",20,"SSN/Personal details",300,"Credit card information",4000,"Email password/Health records",50000,"Full bank account details","Ninguna coincidencia")</f>
        <v>SSN/Personal details</v>
      </c>
      <c r="B93" t="str">
        <f>Tabla2[[#This Row],[METHOD OF LEAK]]</f>
        <v>hacked</v>
      </c>
      <c r="C93">
        <f>Tabla2[[#This Row],[YEAR(2)]]</f>
        <v>2011</v>
      </c>
      <c r="D93">
        <f>Tabla2[[#This Row],[NO OF RECORDS STOLEN]]/1000000</f>
        <v>1.3</v>
      </c>
    </row>
    <row r="94" spans="1:4" ht="14" x14ac:dyDescent="0.15">
      <c r="A94" t="str">
        <f>_xlfn.SWITCH(Tabla2[[#This Row],[DATA SENSITIVITY]],1,"Just email address/Online information",20,"SSN/Personal details",300,"Credit card information",4000,"Email password/Health records",50000,"Full bank account details","Ninguna coincidencia")</f>
        <v>Just email address/Online information</v>
      </c>
      <c r="B94" t="str">
        <f>Tabla2[[#This Row],[METHOD OF LEAK]]</f>
        <v>hacked</v>
      </c>
      <c r="C94">
        <f>Tabla2[[#This Row],[YEAR(2)]]</f>
        <v>2011</v>
      </c>
      <c r="D94">
        <f>Tabla2[[#This Row],[NO OF RECORDS STOLEN]]/1000000</f>
        <v>6</v>
      </c>
    </row>
    <row r="95" spans="1:4" ht="14" x14ac:dyDescent="0.15">
      <c r="A95" t="str">
        <f>_xlfn.SWITCH(Tabla2[[#This Row],[DATA SENSITIVITY]],1,"Just email address/Online information",20,"SSN/Personal details",300,"Credit card information",4000,"Email password/Health records",50000,"Full bank account details","Ninguna coincidencia")</f>
        <v>Just email address/Online information</v>
      </c>
      <c r="B95" t="str">
        <f>Tabla2[[#This Row],[METHOD OF LEAK]]</f>
        <v>hacked</v>
      </c>
      <c r="C95">
        <f>Tabla2[[#This Row],[YEAR(2)]]</f>
        <v>2011</v>
      </c>
      <c r="D95">
        <f>Tabla2[[#This Row],[NO OF RECORDS STOLEN]]/1000000</f>
        <v>10</v>
      </c>
    </row>
    <row r="96" spans="1:4" ht="14" x14ac:dyDescent="0.15">
      <c r="A96" t="str">
        <f>_xlfn.SWITCH(Tabla2[[#This Row],[DATA SENSITIVITY]],1,"Just email address/Online information",20,"SSN/Personal details",300,"Credit card information",4000,"Email password/Health records",50000,"Full bank account details","Ninguna coincidencia")</f>
        <v>SSN/Personal details</v>
      </c>
      <c r="B96" t="str">
        <f>Tabla2[[#This Row],[METHOD OF LEAK]]</f>
        <v>hacked</v>
      </c>
      <c r="C96">
        <f>Tabla2[[#This Row],[YEAR(2)]]</f>
        <v>2011</v>
      </c>
      <c r="D96">
        <f>Tabla2[[#This Row],[NO OF RECORDS STOLEN]]/1000000</f>
        <v>13.2</v>
      </c>
    </row>
    <row r="97" spans="1:4" ht="14" x14ac:dyDescent="0.15">
      <c r="A97" t="str">
        <f>_xlfn.SWITCH(Tabla2[[#This Row],[DATA SENSITIVITY]],1,"Just email address/Online information",20,"SSN/Personal details",300,"Credit card information",4000,"Email password/Health records",50000,"Full bank account details","Ninguna coincidencia")</f>
        <v>Credit card information</v>
      </c>
      <c r="B97" t="str">
        <f>Tabla2[[#This Row],[METHOD OF LEAK]]</f>
        <v>hacked</v>
      </c>
      <c r="C97">
        <f>Tabla2[[#This Row],[YEAR(2)]]</f>
        <v>2011</v>
      </c>
      <c r="D97">
        <f>Tabla2[[#This Row],[NO OF RECORDS STOLEN]]/1000000</f>
        <v>24.6</v>
      </c>
    </row>
    <row r="98" spans="1:4" ht="14" x14ac:dyDescent="0.15">
      <c r="A98" t="str">
        <f>_xlfn.SWITCH(Tabla2[[#This Row],[DATA SENSITIVITY]],1,"Just email address/Online information",20,"SSN/Personal details",300,"Credit card information",4000,"Email password/Health records",50000,"Full bank account details","Ninguna coincidencia")</f>
        <v>Just email address/Online information</v>
      </c>
      <c r="B98" t="str">
        <f>Tabla2[[#This Row],[METHOD OF LEAK]]</f>
        <v>hacked</v>
      </c>
      <c r="C98">
        <f>Tabla2[[#This Row],[YEAR(2)]]</f>
        <v>2011</v>
      </c>
      <c r="D98">
        <f>Tabla2[[#This Row],[NO OF RECORDS STOLEN]]/1000000</f>
        <v>28</v>
      </c>
    </row>
    <row r="99" spans="1:4" ht="14" x14ac:dyDescent="0.15">
      <c r="A99" t="str">
        <f>_xlfn.SWITCH(Tabla2[[#This Row],[DATA SENSITIVITY]],1,"Just email address/Online information",20,"SSN/Personal details",300,"Credit card information",4000,"Email password/Health records",50000,"Full bank account details","Ninguna coincidencia")</f>
        <v>Credit card information</v>
      </c>
      <c r="B99" t="str">
        <f>Tabla2[[#This Row],[METHOD OF LEAK]]</f>
        <v>hacked</v>
      </c>
      <c r="C99">
        <f>Tabla2[[#This Row],[YEAR(2)]]</f>
        <v>2011</v>
      </c>
      <c r="D99">
        <f>Tabla2[[#This Row],[NO OF RECORDS STOLEN]]/1000000</f>
        <v>35</v>
      </c>
    </row>
    <row r="100" spans="1:4" ht="14" x14ac:dyDescent="0.15">
      <c r="A100" t="str">
        <f>_xlfn.SWITCH(Tabla2[[#This Row],[DATA SENSITIVITY]],1,"Just email address/Online information",20,"SSN/Personal details",300,"Credit card information",4000,"Email password/Health records",50000,"Full bank account details","Ninguna coincidencia")</f>
        <v>Just email address/Online information</v>
      </c>
      <c r="B100" t="str">
        <f>Tabla2[[#This Row],[METHOD OF LEAK]]</f>
        <v>hacked</v>
      </c>
      <c r="C100">
        <f>Tabla2[[#This Row],[YEAR(2)]]</f>
        <v>2011</v>
      </c>
      <c r="D100">
        <f>Tabla2[[#This Row],[NO OF RECORDS STOLEN]]/1000000</f>
        <v>77</v>
      </c>
    </row>
    <row r="101" spans="1:4" ht="14" x14ac:dyDescent="0.15">
      <c r="A101" t="str">
        <f>_xlfn.SWITCH(Tabla2[[#This Row],[DATA SENSITIVITY]],1,"Just email address/Online information",20,"SSN/Personal details",300,"Credit card information",4000,"Email password/Health records",50000,"Full bank account details","Ninguna coincidencia")</f>
        <v>SSN/Personal details</v>
      </c>
      <c r="B101" t="str">
        <f>Tabla2[[#This Row],[METHOD OF LEAK]]</f>
        <v>inside job</v>
      </c>
      <c r="C101">
        <f>Tabla2[[#This Row],[YEAR(2)]]</f>
        <v>2011</v>
      </c>
      <c r="D101">
        <f>Tabla2[[#This Row],[NO OF RECORDS STOLEN]]/1000000</f>
        <v>2.5</v>
      </c>
    </row>
    <row r="102" spans="1:4" ht="42" x14ac:dyDescent="0.15">
      <c r="A102" t="str">
        <f>_xlfn.SWITCH(Tabla2[[#This Row],[DATA SENSITIVITY]],1,"Just email address/Online information",20,"SSN/Personal details",300,"Credit card information",4000,"Email password/Health records",50000,"Full bank account details","Ninguna coincidencia")</f>
        <v>Credit card information</v>
      </c>
      <c r="B102" t="str">
        <f>Tabla2[[#This Row],[METHOD OF LEAK]]</f>
        <v>lost / stolen device or media</v>
      </c>
      <c r="C102">
        <f>Tabla2[[#This Row],[YEAR(2)]]</f>
        <v>2011</v>
      </c>
      <c r="D102">
        <f>Tabla2[[#This Row],[NO OF RECORDS STOLEN]]/1000000</f>
        <v>3.5000000000000003E-2</v>
      </c>
    </row>
    <row r="103" spans="1:4" ht="42" x14ac:dyDescent="0.15">
      <c r="A103" t="str">
        <f>_xlfn.SWITCH(Tabla2[[#This Row],[DATA SENSITIVITY]],1,"Just email address/Online information",20,"SSN/Personal details",300,"Credit card information",4000,"Email password/Health records",50000,"Full bank account details","Ninguna coincidencia")</f>
        <v>SSN/Personal details</v>
      </c>
      <c r="B103" t="str">
        <f>Tabla2[[#This Row],[METHOD OF LEAK]]</f>
        <v>lost / stolen device or media</v>
      </c>
      <c r="C103">
        <f>Tabla2[[#This Row],[YEAR(2)]]</f>
        <v>2011</v>
      </c>
      <c r="D103">
        <f>Tabla2[[#This Row],[NO OF RECORDS STOLEN]]/1000000</f>
        <v>0.1</v>
      </c>
    </row>
    <row r="104" spans="1:4" ht="42" x14ac:dyDescent="0.15">
      <c r="A104" t="str">
        <f>_xlfn.SWITCH(Tabla2[[#This Row],[DATA SENSITIVITY]],1,"Just email address/Online information",20,"SSN/Personal details",300,"Credit card information",4000,"Email password/Health records",50000,"Full bank account details","Ninguna coincidencia")</f>
        <v>Email password/Health records</v>
      </c>
      <c r="B104" t="str">
        <f>Tabla2[[#This Row],[METHOD OF LEAK]]</f>
        <v>lost / stolen device or media</v>
      </c>
      <c r="C104">
        <f>Tabla2[[#This Row],[YEAR(2)]]</f>
        <v>2011</v>
      </c>
      <c r="D104">
        <f>Tabla2[[#This Row],[NO OF RECORDS STOLEN]]/1000000</f>
        <v>0.4</v>
      </c>
    </row>
    <row r="105" spans="1:4" ht="42" x14ac:dyDescent="0.15">
      <c r="A105" t="str">
        <f>_xlfn.SWITCH(Tabla2[[#This Row],[DATA SENSITIVITY]],1,"Just email address/Online information",20,"SSN/Personal details",300,"Credit card information",4000,"Email password/Health records",50000,"Full bank account details","Ninguna coincidencia")</f>
        <v>Email password/Health records</v>
      </c>
      <c r="B105" t="str">
        <f>Tabla2[[#This Row],[METHOD OF LEAK]]</f>
        <v>lost / stolen device or media</v>
      </c>
      <c r="C105">
        <f>Tabla2[[#This Row],[YEAR(2)]]</f>
        <v>2011</v>
      </c>
      <c r="D105">
        <f>Tabla2[[#This Row],[NO OF RECORDS STOLEN]]/1000000</f>
        <v>0.5</v>
      </c>
    </row>
    <row r="106" spans="1:4" ht="42" x14ac:dyDescent="0.15">
      <c r="A106" t="str">
        <f>_xlfn.SWITCH(Tabla2[[#This Row],[DATA SENSITIVITY]],1,"Just email address/Online information",20,"SSN/Personal details",300,"Credit card information",4000,"Email password/Health records",50000,"Full bank account details","Ninguna coincidencia")</f>
        <v>Email password/Health records</v>
      </c>
      <c r="B106" t="str">
        <f>Tabla2[[#This Row],[METHOD OF LEAK]]</f>
        <v>lost / stolen device or media</v>
      </c>
      <c r="C106">
        <f>Tabla2[[#This Row],[YEAR(2)]]</f>
        <v>2011</v>
      </c>
      <c r="D106">
        <f>Tabla2[[#This Row],[NO OF RECORDS STOLEN]]/1000000</f>
        <v>1.1000000000000001</v>
      </c>
    </row>
    <row r="107" spans="1:4" ht="42" x14ac:dyDescent="0.15">
      <c r="A107" t="str">
        <f>_xlfn.SWITCH(Tabla2[[#This Row],[DATA SENSITIVITY]],1,"Just email address/Online information",20,"SSN/Personal details",300,"Credit card information",4000,"Email password/Health records",50000,"Full bank account details","Ninguna coincidencia")</f>
        <v>Credit card information</v>
      </c>
      <c r="B107" t="str">
        <f>Tabla2[[#This Row],[METHOD OF LEAK]]</f>
        <v>lost / stolen device or media</v>
      </c>
      <c r="C107">
        <f>Tabla2[[#This Row],[YEAR(2)]]</f>
        <v>2011</v>
      </c>
      <c r="D107">
        <f>Tabla2[[#This Row],[NO OF RECORDS STOLEN]]/1000000</f>
        <v>1.9</v>
      </c>
    </row>
    <row r="108" spans="1:4" ht="42" x14ac:dyDescent="0.15">
      <c r="A108" t="str">
        <f>_xlfn.SWITCH(Tabla2[[#This Row],[DATA SENSITIVITY]],1,"Just email address/Online information",20,"SSN/Personal details",300,"Credit card information",4000,"Email password/Health records",50000,"Full bank account details","Ninguna coincidencia")</f>
        <v>SSN/Personal details</v>
      </c>
      <c r="B108" t="str">
        <f>Tabla2[[#This Row],[METHOD OF LEAK]]</f>
        <v>lost / stolen device or media</v>
      </c>
      <c r="C108">
        <f>Tabla2[[#This Row],[YEAR(2)]]</f>
        <v>2011</v>
      </c>
      <c r="D108">
        <f>Tabla2[[#This Row],[NO OF RECORDS STOLEN]]/1000000</f>
        <v>4.2</v>
      </c>
    </row>
    <row r="109" spans="1:4" ht="42" x14ac:dyDescent="0.15">
      <c r="A109" t="str">
        <f>_xlfn.SWITCH(Tabla2[[#This Row],[DATA SENSITIVITY]],1,"Just email address/Online information",20,"SSN/Personal details",300,"Credit card information",4000,"Email password/Health records",50000,"Full bank account details","Ninguna coincidencia")</f>
        <v>Email password/Health records</v>
      </c>
      <c r="B109" t="str">
        <f>Tabla2[[#This Row],[METHOD OF LEAK]]</f>
        <v>lost / stolen device or media</v>
      </c>
      <c r="C109">
        <f>Tabla2[[#This Row],[YEAR(2)]]</f>
        <v>2011</v>
      </c>
      <c r="D109">
        <f>Tabla2[[#This Row],[NO OF RECORDS STOLEN]]/1000000</f>
        <v>4.9000000000000004</v>
      </c>
    </row>
    <row r="110" spans="1:4" ht="42" x14ac:dyDescent="0.15">
      <c r="A110" t="str">
        <f>_xlfn.SWITCH(Tabla2[[#This Row],[DATA SENSITIVITY]],1,"Just email address/Online information",20,"SSN/Personal details",300,"Credit card information",4000,"Email password/Health records",50000,"Full bank account details","Ninguna coincidencia")</f>
        <v>Email password/Health records</v>
      </c>
      <c r="B110" t="str">
        <f>Tabla2[[#This Row],[METHOD OF LEAK]]</f>
        <v>lost / stolen device or media</v>
      </c>
      <c r="C110">
        <f>Tabla2[[#This Row],[YEAR(2)]]</f>
        <v>2011</v>
      </c>
      <c r="D110">
        <f>Tabla2[[#This Row],[NO OF RECORDS STOLEN]]/1000000</f>
        <v>8.3000000000000007</v>
      </c>
    </row>
    <row r="111" spans="1:4" ht="28" x14ac:dyDescent="0.15">
      <c r="A111" t="str">
        <f>_xlfn.SWITCH(Tabla2[[#This Row],[DATA SENSITIVITY]],1,"Just email address/Online information",20,"SSN/Personal details",300,"Credit card information",4000,"Email password/Health records",50000,"Full bank account details","Ninguna coincidencia")</f>
        <v>SSN/Personal details</v>
      </c>
      <c r="B111" t="str">
        <f>Tabla2[[#This Row],[METHOD OF LEAK]]</f>
        <v>poor security</v>
      </c>
      <c r="C111">
        <f>Tabla2[[#This Row],[YEAR(2)]]</f>
        <v>2011</v>
      </c>
      <c r="D111">
        <f>Tabla2[[#This Row],[NO OF RECORDS STOLEN]]/1000000</f>
        <v>0.18</v>
      </c>
    </row>
    <row r="112" spans="1:4" ht="28" x14ac:dyDescent="0.15">
      <c r="A112" t="str">
        <f>_xlfn.SWITCH(Tabla2[[#This Row],[DATA SENSITIVITY]],1,"Just email address/Online information",20,"SSN/Personal details",300,"Credit card information",4000,"Email password/Health records",50000,"Full bank account details","Ninguna coincidencia")</f>
        <v>SSN/Personal details</v>
      </c>
      <c r="B112" t="str">
        <f>Tabla2[[#This Row],[METHOD OF LEAK]]</f>
        <v>accidentally published</v>
      </c>
      <c r="C112">
        <f>Tabla2[[#This Row],[YEAR(2)]]</f>
        <v>2012</v>
      </c>
      <c r="D112">
        <f>Tabla2[[#This Row],[NO OF RECORDS STOLEN]]/1000000</f>
        <v>6.5</v>
      </c>
    </row>
    <row r="113" spans="1:4" ht="28" x14ac:dyDescent="0.15">
      <c r="A113" t="str">
        <f>_xlfn.SWITCH(Tabla2[[#This Row],[DATA SENSITIVITY]],1,"Just email address/Online information",20,"SSN/Personal details",300,"Credit card information",4000,"Email password/Health records",50000,"Full bank account details","Ninguna coincidencia")</f>
        <v>SSN/Personal details</v>
      </c>
      <c r="B113" t="str">
        <f>Tabla2[[#This Row],[METHOD OF LEAK]]</f>
        <v>accidentally published</v>
      </c>
      <c r="C113">
        <f>Tabla2[[#This Row],[YEAR(2)]]</f>
        <v>2012</v>
      </c>
      <c r="D113">
        <f>Tabla2[[#This Row],[NO OF RECORDS STOLEN]]/1000000</f>
        <v>12.4</v>
      </c>
    </row>
    <row r="114" spans="1:4" ht="14" x14ac:dyDescent="0.15">
      <c r="A114" t="str">
        <f>_xlfn.SWITCH(Tabla2[[#This Row],[DATA SENSITIVITY]],1,"Just email address/Online information",20,"SSN/Personal details",300,"Credit card information",4000,"Email password/Health records",50000,"Full bank account details","Ninguna coincidencia")</f>
        <v>Just email address/Online information</v>
      </c>
      <c r="B114" t="str">
        <f>Tabla2[[#This Row],[METHOD OF LEAK]]</f>
        <v>hacked</v>
      </c>
      <c r="C114">
        <f>Tabla2[[#This Row],[YEAR(2)]]</f>
        <v>2012</v>
      </c>
      <c r="D114">
        <f>Tabla2[[#This Row],[NO OF RECORDS STOLEN]]/1000000</f>
        <v>0.03</v>
      </c>
    </row>
    <row r="115" spans="1:4" ht="14" x14ac:dyDescent="0.15">
      <c r="A115" t="str">
        <f>_xlfn.SWITCH(Tabla2[[#This Row],[DATA SENSITIVITY]],1,"Just email address/Online information",20,"SSN/Personal details",300,"Credit card information",4000,"Email password/Health records",50000,"Full bank account details","Ninguna coincidencia")</f>
        <v>Just email address/Online information</v>
      </c>
      <c r="B115" t="str">
        <f>Tabla2[[#This Row],[METHOD OF LEAK]]</f>
        <v>hacked</v>
      </c>
      <c r="C115">
        <f>Tabla2[[#This Row],[YEAR(2)]]</f>
        <v>2012</v>
      </c>
      <c r="D115">
        <f>Tabla2[[#This Row],[NO OF RECORDS STOLEN]]/1000000</f>
        <v>0.18</v>
      </c>
    </row>
    <row r="116" spans="1:4" ht="14" x14ac:dyDescent="0.15">
      <c r="A116" t="str">
        <f>_xlfn.SWITCH(Tabla2[[#This Row],[DATA SENSITIVITY]],1,"Just email address/Online information",20,"SSN/Personal details",300,"Credit card information",4000,"Email password/Health records",50000,"Full bank account details","Ninguna coincidencia")</f>
        <v>Just email address/Online information</v>
      </c>
      <c r="B116" t="str">
        <f>Tabla2[[#This Row],[METHOD OF LEAK]]</f>
        <v>hacked</v>
      </c>
      <c r="C116">
        <f>Tabla2[[#This Row],[YEAR(2)]]</f>
        <v>2012</v>
      </c>
      <c r="D116">
        <f>Tabla2[[#This Row],[NO OF RECORDS STOLEN]]/1000000</f>
        <v>0.4</v>
      </c>
    </row>
    <row r="117" spans="1:4" ht="14" x14ac:dyDescent="0.15">
      <c r="A117" t="str">
        <f>_xlfn.SWITCH(Tabla2[[#This Row],[DATA SENSITIVITY]],1,"Just email address/Online information",20,"SSN/Personal details",300,"Credit card information",4000,"Email password/Health records",50000,"Full bank account details","Ninguna coincidencia")</f>
        <v>Just email address/Online information</v>
      </c>
      <c r="B117" t="str">
        <f>Tabla2[[#This Row],[METHOD OF LEAK]]</f>
        <v>hacked</v>
      </c>
      <c r="C117">
        <f>Tabla2[[#This Row],[YEAR(2)]]</f>
        <v>2012</v>
      </c>
      <c r="D117">
        <f>Tabla2[[#This Row],[NO OF RECORDS STOLEN]]/1000000</f>
        <v>0.5</v>
      </c>
    </row>
    <row r="118" spans="1:4" ht="14" x14ac:dyDescent="0.15">
      <c r="A118" t="str">
        <f>_xlfn.SWITCH(Tabla2[[#This Row],[DATA SENSITIVITY]],1,"Just email address/Online information",20,"SSN/Personal details",300,"Credit card information",4000,"Email password/Health records",50000,"Full bank account details","Ninguna coincidencia")</f>
        <v>SSN/Personal details</v>
      </c>
      <c r="B118" t="str">
        <f>Tabla2[[#This Row],[METHOD OF LEAK]]</f>
        <v>hacked</v>
      </c>
      <c r="C118">
        <f>Tabla2[[#This Row],[YEAR(2)]]</f>
        <v>2012</v>
      </c>
      <c r="D118">
        <f>Tabla2[[#This Row],[NO OF RECORDS STOLEN]]/1000000</f>
        <v>0.8</v>
      </c>
    </row>
    <row r="119" spans="1:4" ht="14" x14ac:dyDescent="0.15">
      <c r="A119" t="str">
        <f>_xlfn.SWITCH(Tabla2[[#This Row],[DATA SENSITIVITY]],1,"Just email address/Online information",20,"SSN/Personal details",300,"Credit card information",4000,"Email password/Health records",50000,"Full bank account details","Ninguna coincidencia")</f>
        <v>Credit card information</v>
      </c>
      <c r="B119" t="str">
        <f>Tabla2[[#This Row],[METHOD OF LEAK]]</f>
        <v>hacked</v>
      </c>
      <c r="C119">
        <f>Tabla2[[#This Row],[YEAR(2)]]</f>
        <v>2012</v>
      </c>
      <c r="D119">
        <f>Tabla2[[#This Row],[NO OF RECORDS STOLEN]]/1000000</f>
        <v>1.5</v>
      </c>
    </row>
    <row r="120" spans="1:4" ht="14" x14ac:dyDescent="0.15">
      <c r="A120" t="str">
        <f>_xlfn.SWITCH(Tabla2[[#This Row],[DATA SENSITIVITY]],1,"Just email address/Online information",20,"SSN/Personal details",300,"Credit card information",4000,"Email password/Health records",50000,"Full bank account details","Ninguna coincidencia")</f>
        <v>Full bank account details</v>
      </c>
      <c r="B120" t="str">
        <f>Tabla2[[#This Row],[METHOD OF LEAK]]</f>
        <v>hacked</v>
      </c>
      <c r="C120">
        <f>Tabla2[[#This Row],[YEAR(2)]]</f>
        <v>2012</v>
      </c>
      <c r="D120">
        <f>Tabla2[[#This Row],[NO OF RECORDS STOLEN]]/1000000</f>
        <v>3</v>
      </c>
    </row>
    <row r="121" spans="1:4" ht="14" x14ac:dyDescent="0.15">
      <c r="A121" t="str">
        <f>_xlfn.SWITCH(Tabla2[[#This Row],[DATA SENSITIVITY]],1,"Just email address/Online information",20,"SSN/Personal details",300,"Credit card information",4000,"Email password/Health records",50000,"Full bank account details","Ninguna coincidencia")</f>
        <v>Just email address/Online information</v>
      </c>
      <c r="B121" t="str">
        <f>Tabla2[[#This Row],[METHOD OF LEAK]]</f>
        <v>hacked</v>
      </c>
      <c r="C121">
        <f>Tabla2[[#This Row],[YEAR(2)]]</f>
        <v>2012</v>
      </c>
      <c r="D121">
        <f>Tabla2[[#This Row],[NO OF RECORDS STOLEN]]/1000000</f>
        <v>8</v>
      </c>
    </row>
    <row r="122" spans="1:4" ht="14" x14ac:dyDescent="0.15">
      <c r="A122" t="str">
        <f>_xlfn.SWITCH(Tabla2[[#This Row],[DATA SENSITIVITY]],1,"Just email address/Online information",20,"SSN/Personal details",300,"Credit card information",4000,"Email password/Health records",50000,"Full bank account details","Ninguna coincidencia")</f>
        <v>Just email address/Online information</v>
      </c>
      <c r="B122" t="str">
        <f>Tabla2[[#This Row],[METHOD OF LEAK]]</f>
        <v>hacked</v>
      </c>
      <c r="C122">
        <f>Tabla2[[#This Row],[YEAR(2)]]</f>
        <v>2012</v>
      </c>
      <c r="D122">
        <f>Tabla2[[#This Row],[NO OF RECORDS STOLEN]]/1000000</f>
        <v>8</v>
      </c>
    </row>
    <row r="123" spans="1:4" ht="14" x14ac:dyDescent="0.15">
      <c r="A123" t="str">
        <f>_xlfn.SWITCH(Tabla2[[#This Row],[DATA SENSITIVITY]],1,"Just email address/Online information",20,"SSN/Personal details",300,"Credit card information",4000,"Email password/Health records",50000,"Full bank account details","Ninguna coincidencia")</f>
        <v>SSN/Personal details</v>
      </c>
      <c r="B123" t="str">
        <f>Tabla2[[#This Row],[METHOD OF LEAK]]</f>
        <v>hacked</v>
      </c>
      <c r="C123">
        <f>Tabla2[[#This Row],[YEAR(2)]]</f>
        <v>2012</v>
      </c>
      <c r="D123">
        <f>Tabla2[[#This Row],[NO OF RECORDS STOLEN]]/1000000</f>
        <v>8.6999999999999993</v>
      </c>
    </row>
    <row r="124" spans="1:4" ht="14" x14ac:dyDescent="0.15">
      <c r="A124" t="str">
        <f>_xlfn.SWITCH(Tabla2[[#This Row],[DATA SENSITIVITY]],1,"Just email address/Online information",20,"SSN/Personal details",300,"Credit card information",4000,"Email password/Health records",50000,"Full bank account details","Ninguna coincidencia")</f>
        <v>SSN/Personal details</v>
      </c>
      <c r="B124" t="str">
        <f>Tabla2[[#This Row],[METHOD OF LEAK]]</f>
        <v>hacked</v>
      </c>
      <c r="C124">
        <f>Tabla2[[#This Row],[YEAR(2)]]</f>
        <v>2012</v>
      </c>
      <c r="D124">
        <f>Tabla2[[#This Row],[NO OF RECORDS STOLEN]]/1000000</f>
        <v>9</v>
      </c>
    </row>
    <row r="125" spans="1:4" ht="14" x14ac:dyDescent="0.15">
      <c r="A125" t="str">
        <f>_xlfn.SWITCH(Tabla2[[#This Row],[DATA SENSITIVITY]],1,"Just email address/Online information",20,"SSN/Personal details",300,"Credit card information",4000,"Email password/Health records",50000,"Full bank account details","Ninguna coincidencia")</f>
        <v>SSN/Personal details</v>
      </c>
      <c r="B125" t="str">
        <f>Tabla2[[#This Row],[METHOD OF LEAK]]</f>
        <v>hacked</v>
      </c>
      <c r="C125">
        <f>Tabla2[[#This Row],[YEAR(2)]]</f>
        <v>2012</v>
      </c>
      <c r="D125">
        <f>Tabla2[[#This Row],[NO OF RECORDS STOLEN]]/1000000</f>
        <v>14</v>
      </c>
    </row>
    <row r="126" spans="1:4" ht="14" x14ac:dyDescent="0.15">
      <c r="A126" t="str">
        <f>_xlfn.SWITCH(Tabla2[[#This Row],[DATA SENSITIVITY]],1,"Just email address/Online information",20,"SSN/Personal details",300,"Credit card information",4000,"Email password/Health records",50000,"Full bank account details","Ninguna coincidencia")</f>
        <v>SSN/Personal details</v>
      </c>
      <c r="B126" t="str">
        <f>Tabla2[[#This Row],[METHOD OF LEAK]]</f>
        <v>hacked</v>
      </c>
      <c r="C126">
        <f>Tabla2[[#This Row],[YEAR(2)]]</f>
        <v>2012</v>
      </c>
      <c r="D126">
        <f>Tabla2[[#This Row],[NO OF RECORDS STOLEN]]/1000000</f>
        <v>24</v>
      </c>
    </row>
    <row r="127" spans="1:4" ht="14" x14ac:dyDescent="0.15">
      <c r="A127" t="str">
        <f>_xlfn.SWITCH(Tabla2[[#This Row],[DATA SENSITIVITY]],1,"Just email address/Online information",20,"SSN/Personal details",300,"Credit card information",4000,"Email password/Health records",50000,"Full bank account details","Ninguna coincidencia")</f>
        <v>Just email address/Online information</v>
      </c>
      <c r="B127" t="str">
        <f>Tabla2[[#This Row],[METHOD OF LEAK]]</f>
        <v>hacked</v>
      </c>
      <c r="C127">
        <f>Tabla2[[#This Row],[YEAR(2)]]</f>
        <v>2012</v>
      </c>
      <c r="D127">
        <f>Tabla2[[#This Row],[NO OF RECORDS STOLEN]]/1000000</f>
        <v>43.5</v>
      </c>
    </row>
    <row r="128" spans="1:4" ht="14" x14ac:dyDescent="0.15">
      <c r="A128" t="str">
        <f>_xlfn.SWITCH(Tabla2[[#This Row],[DATA SENSITIVITY]],1,"Just email address/Online information",20,"SSN/Personal details",300,"Credit card information",4000,"Email password/Health records",50000,"Full bank account details","Ninguna coincidencia")</f>
        <v>Just email address/Online information</v>
      </c>
      <c r="B128" t="str">
        <f>Tabla2[[#This Row],[METHOD OF LEAK]]</f>
        <v>hacked</v>
      </c>
      <c r="C128">
        <f>Tabla2[[#This Row],[YEAR(2)]]</f>
        <v>2012</v>
      </c>
      <c r="D128">
        <f>Tabla2[[#This Row],[NO OF RECORDS STOLEN]]/1000000</f>
        <v>68.7</v>
      </c>
    </row>
    <row r="129" spans="1:4" ht="14" x14ac:dyDescent="0.15">
      <c r="A129" t="str">
        <f>_xlfn.SWITCH(Tabla2[[#This Row],[DATA SENSITIVITY]],1,"Just email address/Online information",20,"SSN/Personal details",300,"Credit card information",4000,"Email password/Health records",50000,"Full bank account details","Ninguna coincidencia")</f>
        <v>Full bank account details</v>
      </c>
      <c r="B129" t="str">
        <f>Tabla2[[#This Row],[METHOD OF LEAK]]</f>
        <v>hacked</v>
      </c>
      <c r="C129">
        <f>Tabla2[[#This Row],[YEAR(2)]]</f>
        <v>2012</v>
      </c>
      <c r="D129">
        <f>Tabla2[[#This Row],[NO OF RECORDS STOLEN]]/1000000</f>
        <v>160</v>
      </c>
    </row>
    <row r="130" spans="1:4" ht="14" x14ac:dyDescent="0.15">
      <c r="A130" t="str">
        <f>_xlfn.SWITCH(Tabla2[[#This Row],[DATA SENSITIVITY]],1,"Just email address/Online information",20,"SSN/Personal details",300,"Credit card information",4000,"Email password/Health records",50000,"Full bank account details","Ninguna coincidencia")</f>
        <v>Just email address/Online information</v>
      </c>
      <c r="B130" t="str">
        <f>Tabla2[[#This Row],[METHOD OF LEAK]]</f>
        <v>hacked</v>
      </c>
      <c r="C130">
        <f>Tabla2[[#This Row],[YEAR(2)]]</f>
        <v>2012</v>
      </c>
      <c r="D130">
        <f>Tabla2[[#This Row],[NO OF RECORDS STOLEN]]/1000000</f>
        <v>117</v>
      </c>
    </row>
    <row r="131" spans="1:4" ht="14" x14ac:dyDescent="0.15">
      <c r="A131" t="str">
        <f>_xlfn.SWITCH(Tabla2[[#This Row],[DATA SENSITIVITY]],1,"Just email address/Online information",20,"SSN/Personal details",300,"Credit card information",4000,"Email password/Health records",50000,"Full bank account details","Ninguna coincidencia")</f>
        <v>Ninguna coincidencia</v>
      </c>
      <c r="B131" t="str">
        <f>Tabla2[[#This Row],[METHOD OF LEAK]]</f>
        <v>hacked</v>
      </c>
      <c r="C131">
        <f>Tabla2[[#This Row],[YEAR(2)]]</f>
        <v>2012</v>
      </c>
      <c r="D131">
        <f>Tabla2[[#This Row],[NO OF RECORDS STOLEN]]/1000000</f>
        <v>3.6</v>
      </c>
    </row>
    <row r="132" spans="1:4" ht="14" x14ac:dyDescent="0.15">
      <c r="A132" t="str">
        <f>_xlfn.SWITCH(Tabla2[[#This Row],[DATA SENSITIVITY]],1,"Just email address/Online information",20,"SSN/Personal details",300,"Credit card information",4000,"Email password/Health records",50000,"Full bank account details","Ninguna coincidencia")</f>
        <v>Email password/Health records</v>
      </c>
      <c r="B132" t="str">
        <f>Tabla2[[#This Row],[METHOD OF LEAK]]</f>
        <v>inside job</v>
      </c>
      <c r="C132">
        <f>Tabla2[[#This Row],[YEAR(2)]]</f>
        <v>2012</v>
      </c>
      <c r="D132">
        <f>Tabla2[[#This Row],[NO OF RECORDS STOLEN]]/1000000</f>
        <v>0.2</v>
      </c>
    </row>
    <row r="133" spans="1:4" ht="14" x14ac:dyDescent="0.15">
      <c r="A133" t="str">
        <f>_xlfn.SWITCH(Tabla2[[#This Row],[DATA SENSITIVITY]],1,"Just email address/Online information",20,"SSN/Personal details",300,"Credit card information",4000,"Email password/Health records",50000,"Full bank account details","Ninguna coincidencia")</f>
        <v>SSN/Personal details</v>
      </c>
      <c r="B133" t="str">
        <f>Tabla2[[#This Row],[METHOD OF LEAK]]</f>
        <v>inside job</v>
      </c>
      <c r="C133">
        <f>Tabla2[[#This Row],[YEAR(2)]]</f>
        <v>2012</v>
      </c>
      <c r="D133">
        <f>Tabla2[[#This Row],[NO OF RECORDS STOLEN]]/1000000</f>
        <v>1.8</v>
      </c>
    </row>
    <row r="134" spans="1:4" ht="14" x14ac:dyDescent="0.15">
      <c r="A134" t="str">
        <f>_xlfn.SWITCH(Tabla2[[#This Row],[DATA SENSITIVITY]],1,"Just email address/Online information",20,"SSN/Personal details",300,"Credit card information",4000,"Email password/Health records",50000,"Full bank account details","Ninguna coincidencia")</f>
        <v>SSN/Personal details</v>
      </c>
      <c r="B134" t="str">
        <f>Tabla2[[#This Row],[METHOD OF LEAK]]</f>
        <v>inside job</v>
      </c>
      <c r="C134">
        <f>Tabla2[[#This Row],[YEAR(2)]]</f>
        <v>2012</v>
      </c>
      <c r="D134">
        <f>Tabla2[[#This Row],[NO OF RECORDS STOLEN]]/1000000</f>
        <v>200</v>
      </c>
    </row>
    <row r="135" spans="1:4" ht="42" x14ac:dyDescent="0.15">
      <c r="A135" t="str">
        <f>_xlfn.SWITCH(Tabla2[[#This Row],[DATA SENSITIVITY]],1,"Just email address/Online information",20,"SSN/Personal details",300,"Credit card information",4000,"Email password/Health records",50000,"Full bank account details","Ninguna coincidencia")</f>
        <v>Email password/Health records</v>
      </c>
      <c r="B135" t="str">
        <f>Tabla2[[#This Row],[METHOD OF LEAK]]</f>
        <v>lost / stolen device or media</v>
      </c>
      <c r="C135">
        <f>Tabla2[[#This Row],[YEAR(2)]]</f>
        <v>2012</v>
      </c>
      <c r="D135">
        <f>Tabla2[[#This Row],[NO OF RECORDS STOLEN]]/1000000</f>
        <v>0.3</v>
      </c>
    </row>
    <row r="136" spans="1:4" ht="42" x14ac:dyDescent="0.15">
      <c r="A136" t="str">
        <f>_xlfn.SWITCH(Tabla2[[#This Row],[DATA SENSITIVITY]],1,"Just email address/Online information",20,"SSN/Personal details",300,"Credit card information",4000,"Email password/Health records",50000,"Full bank account details","Ninguna coincidencia")</f>
        <v>SSN/Personal details</v>
      </c>
      <c r="B136" t="str">
        <f>Tabla2[[#This Row],[METHOD OF LEAK]]</f>
        <v>lost / stolen device or media</v>
      </c>
      <c r="C136">
        <f>Tabla2[[#This Row],[YEAR(2)]]</f>
        <v>2012</v>
      </c>
      <c r="D136">
        <f>Tabla2[[#This Row],[NO OF RECORDS STOLEN]]/1000000</f>
        <v>0.8</v>
      </c>
    </row>
    <row r="137" spans="1:4" ht="14" x14ac:dyDescent="0.15">
      <c r="A137" t="str">
        <f>_xlfn.SWITCH(Tabla2[[#This Row],[DATA SENSITIVITY]],1,"Just email address/Online information",20,"SSN/Personal details",300,"Credit card information",4000,"Email password/Health records",50000,"Full bank account details","Ninguna coincidencia")</f>
        <v>Email password/Health records</v>
      </c>
      <c r="B137" t="str">
        <f>Tabla2[[#This Row],[METHOD OF LEAK]]</f>
        <v>hacked</v>
      </c>
      <c r="C137">
        <f>Tabla2[[#This Row],[YEAR(2)]]</f>
        <v>2012</v>
      </c>
      <c r="D137">
        <f>Tabla2[[#This Row],[NO OF RECORDS STOLEN]]/1000000</f>
        <v>17.5</v>
      </c>
    </row>
    <row r="138" spans="1:4" ht="28" x14ac:dyDescent="0.15">
      <c r="A138" t="str">
        <f>_xlfn.SWITCH(Tabla2[[#This Row],[DATA SENSITIVITY]],1,"Just email address/Online information",20,"SSN/Personal details",300,"Credit card information",4000,"Email password/Health records",50000,"Full bank account details","Ninguna coincidencia")</f>
        <v>SSN/Personal details</v>
      </c>
      <c r="B138" t="str">
        <f>Tabla2[[#This Row],[METHOD OF LEAK]]</f>
        <v>accidentally published</v>
      </c>
      <c r="C138">
        <f>Tabla2[[#This Row],[YEAR(2)]]</f>
        <v>2013</v>
      </c>
      <c r="D138">
        <f>Tabla2[[#This Row],[NO OF RECORDS STOLEN]]/1000000</f>
        <v>0.15</v>
      </c>
    </row>
    <row r="139" spans="1:4" ht="28" x14ac:dyDescent="0.15">
      <c r="A139" t="str">
        <f>_xlfn.SWITCH(Tabla2[[#This Row],[DATA SENSITIVITY]],1,"Just email address/Online information",20,"SSN/Personal details",300,"Credit card information",4000,"Email password/Health records",50000,"Full bank account details","Ninguna coincidencia")</f>
        <v>SSN/Personal details</v>
      </c>
      <c r="B139" t="str">
        <f>Tabla2[[#This Row],[METHOD OF LEAK]]</f>
        <v>accidentally published</v>
      </c>
      <c r="C139">
        <f>Tabla2[[#This Row],[YEAR(2)]]</f>
        <v>2013</v>
      </c>
      <c r="D139">
        <f>Tabla2[[#This Row],[NO OF RECORDS STOLEN]]/1000000</f>
        <v>0.18</v>
      </c>
    </row>
    <row r="140" spans="1:4" ht="28" x14ac:dyDescent="0.15">
      <c r="A140" t="str">
        <f>_xlfn.SWITCH(Tabla2[[#This Row],[DATA SENSITIVITY]],1,"Just email address/Online information",20,"SSN/Personal details",300,"Credit card information",4000,"Email password/Health records",50000,"Full bank account details","Ninguna coincidencia")</f>
        <v>SSN/Personal details</v>
      </c>
      <c r="B140" t="str">
        <f>Tabla2[[#This Row],[METHOD OF LEAK]]</f>
        <v>accidentally published</v>
      </c>
      <c r="C140">
        <f>Tabla2[[#This Row],[YEAR(2)]]</f>
        <v>2013</v>
      </c>
      <c r="D140">
        <f>Tabla2[[#This Row],[NO OF RECORDS STOLEN]]/1000000</f>
        <v>1.5</v>
      </c>
    </row>
    <row r="141" spans="1:4" ht="28" x14ac:dyDescent="0.15">
      <c r="A141" t="str">
        <f>_xlfn.SWITCH(Tabla2[[#This Row],[DATA SENSITIVITY]],1,"Just email address/Online information",20,"SSN/Personal details",300,"Credit card information",4000,"Email password/Health records",50000,"Full bank account details","Ninguna coincidencia")</f>
        <v>Just email address/Online information</v>
      </c>
      <c r="B141" t="str">
        <f>Tabla2[[#This Row],[METHOD OF LEAK]]</f>
        <v>accidentally published</v>
      </c>
      <c r="C141">
        <f>Tabla2[[#This Row],[YEAR(2)]]</f>
        <v>2013</v>
      </c>
      <c r="D141">
        <f>Tabla2[[#This Row],[NO OF RECORDS STOLEN]]/1000000</f>
        <v>6</v>
      </c>
    </row>
    <row r="142" spans="1:4" ht="14" x14ac:dyDescent="0.15">
      <c r="A142" t="str">
        <f>_xlfn.SWITCH(Tabla2[[#This Row],[DATA SENSITIVITY]],1,"Just email address/Online information",20,"SSN/Personal details",300,"Credit card information",4000,"Email password/Health records",50000,"Full bank account details","Ninguna coincidencia")</f>
        <v>Credit card information</v>
      </c>
      <c r="B142" t="str">
        <f>Tabla2[[#This Row],[METHOD OF LEAK]]</f>
        <v>hacked</v>
      </c>
      <c r="C142">
        <f>Tabla2[[#This Row],[YEAR(2)]]</f>
        <v>2013</v>
      </c>
      <c r="D142">
        <f>Tabla2[[#This Row],[NO OF RECORDS STOLEN]]/1000000</f>
        <v>0.1</v>
      </c>
    </row>
    <row r="143" spans="1:4" ht="14" x14ac:dyDescent="0.15">
      <c r="A143" t="str">
        <f>_xlfn.SWITCH(Tabla2[[#This Row],[DATA SENSITIVITY]],1,"Just email address/Online information",20,"SSN/Personal details",300,"Credit card information",4000,"Email password/Health records",50000,"Full bank account details","Ninguna coincidencia")</f>
        <v>SSN/Personal details</v>
      </c>
      <c r="B143" t="str">
        <f>Tabla2[[#This Row],[METHOD OF LEAK]]</f>
        <v>hacked</v>
      </c>
      <c r="C143">
        <f>Tabla2[[#This Row],[YEAR(2)]]</f>
        <v>2013</v>
      </c>
      <c r="D143">
        <f>Tabla2[[#This Row],[NO OF RECORDS STOLEN]]/1000000</f>
        <v>0.13</v>
      </c>
    </row>
    <row r="144" spans="1:4" ht="14" x14ac:dyDescent="0.15">
      <c r="A144" t="str">
        <f>_xlfn.SWITCH(Tabla2[[#This Row],[DATA SENSITIVITY]],1,"Just email address/Online information",20,"SSN/Personal details",300,"Credit card information",4000,"Email password/Health records",50000,"Full bank account details","Ninguna coincidencia")</f>
        <v>SSN/Personal details</v>
      </c>
      <c r="B144" t="str">
        <f>Tabla2[[#This Row],[METHOD OF LEAK]]</f>
        <v>hacked</v>
      </c>
      <c r="C144">
        <f>Tabla2[[#This Row],[YEAR(2)]]</f>
        <v>2013</v>
      </c>
      <c r="D144">
        <f>Tabla2[[#This Row],[NO OF RECORDS STOLEN]]/1000000</f>
        <v>0.16</v>
      </c>
    </row>
    <row r="145" spans="1:4" ht="14" x14ac:dyDescent="0.15">
      <c r="A145" t="str">
        <f>_xlfn.SWITCH(Tabla2[[#This Row],[DATA SENSITIVITY]],1,"Just email address/Online information",20,"SSN/Personal details",300,"Credit card information",4000,"Email password/Health records",50000,"Full bank account details","Ninguna coincidencia")</f>
        <v>SSN/Personal details</v>
      </c>
      <c r="B145" t="str">
        <f>Tabla2[[#This Row],[METHOD OF LEAK]]</f>
        <v>hacked</v>
      </c>
      <c r="C145">
        <f>Tabla2[[#This Row],[YEAR(2)]]</f>
        <v>2013</v>
      </c>
      <c r="D145">
        <f>Tabla2[[#This Row],[NO OF RECORDS STOLEN]]/1000000</f>
        <v>0.25</v>
      </c>
    </row>
    <row r="146" spans="1:4" ht="14" x14ac:dyDescent="0.15">
      <c r="A146" t="str">
        <f>_xlfn.SWITCH(Tabla2[[#This Row],[DATA SENSITIVITY]],1,"Just email address/Online information",20,"SSN/Personal details",300,"Credit card information",4000,"Email password/Health records",50000,"Full bank account details","Ninguna coincidencia")</f>
        <v>Just email address/Online information</v>
      </c>
      <c r="B146" t="str">
        <f>Tabla2[[#This Row],[METHOD OF LEAK]]</f>
        <v>hacked</v>
      </c>
      <c r="C146">
        <f>Tabla2[[#This Row],[YEAR(2)]]</f>
        <v>2013</v>
      </c>
      <c r="D146">
        <f>Tabla2[[#This Row],[NO OF RECORDS STOLEN]]/1000000</f>
        <v>0.3</v>
      </c>
    </row>
    <row r="147" spans="1:4" ht="14" x14ac:dyDescent="0.15">
      <c r="A147" t="str">
        <f>_xlfn.SWITCH(Tabla2[[#This Row],[DATA SENSITIVITY]],1,"Just email address/Online information",20,"SSN/Personal details",300,"Credit card information",4000,"Email password/Health records",50000,"Full bank account details","Ninguna coincidencia")</f>
        <v>SSN/Personal details</v>
      </c>
      <c r="B147" t="str">
        <f>Tabla2[[#This Row],[METHOD OF LEAK]]</f>
        <v>hacked</v>
      </c>
      <c r="C147">
        <f>Tabla2[[#This Row],[YEAR(2)]]</f>
        <v>2013</v>
      </c>
      <c r="D147">
        <f>Tabla2[[#This Row],[NO OF RECORDS STOLEN]]/1000000</f>
        <v>0.5</v>
      </c>
    </row>
    <row r="148" spans="1:4" ht="14" x14ac:dyDescent="0.15">
      <c r="A148" t="str">
        <f>_xlfn.SWITCH(Tabla2[[#This Row],[DATA SENSITIVITY]],1,"Just email address/Online information",20,"SSN/Personal details",300,"Credit card information",4000,"Email password/Health records",50000,"Full bank account details","Ninguna coincidencia")</f>
        <v>Just email address/Online information</v>
      </c>
      <c r="B148" t="str">
        <f>Tabla2[[#This Row],[METHOD OF LEAK]]</f>
        <v>hacked</v>
      </c>
      <c r="C148">
        <f>Tabla2[[#This Row],[YEAR(2)]]</f>
        <v>2013</v>
      </c>
      <c r="D148">
        <f>Tabla2[[#This Row],[NO OF RECORDS STOLEN]]/1000000</f>
        <v>0.5</v>
      </c>
    </row>
    <row r="149" spans="1:4" ht="14" x14ac:dyDescent="0.15">
      <c r="A149" t="str">
        <f>_xlfn.SWITCH(Tabla2[[#This Row],[DATA SENSITIVITY]],1,"Just email address/Online information",20,"SSN/Personal details",300,"Credit card information",4000,"Email password/Health records",50000,"Full bank account details","Ninguna coincidencia")</f>
        <v>Just email address/Online information</v>
      </c>
      <c r="B149" t="str">
        <f>Tabla2[[#This Row],[METHOD OF LEAK]]</f>
        <v>hacked</v>
      </c>
      <c r="C149">
        <f>Tabla2[[#This Row],[YEAR(2)]]</f>
        <v>2013</v>
      </c>
      <c r="D149">
        <f>Tabla2[[#This Row],[NO OF RECORDS STOLEN]]/1000000</f>
        <v>1</v>
      </c>
    </row>
    <row r="150" spans="1:4" ht="14" x14ac:dyDescent="0.15">
      <c r="A150" t="str">
        <f>_xlfn.SWITCH(Tabla2[[#This Row],[DATA SENSITIVITY]],1,"Just email address/Online information",20,"SSN/Personal details",300,"Credit card information",4000,"Email password/Health records",50000,"Full bank account details","Ninguna coincidencia")</f>
        <v>Credit card information</v>
      </c>
      <c r="B150" t="str">
        <f>Tabla2[[#This Row],[METHOD OF LEAK]]</f>
        <v>hacked</v>
      </c>
      <c r="C150">
        <f>Tabla2[[#This Row],[YEAR(2)]]</f>
        <v>2013</v>
      </c>
      <c r="D150">
        <f>Tabla2[[#This Row],[NO OF RECORDS STOLEN]]/1000000</f>
        <v>2</v>
      </c>
    </row>
    <row r="151" spans="1:4" ht="14" x14ac:dyDescent="0.15">
      <c r="A151" t="str">
        <f>_xlfn.SWITCH(Tabla2[[#This Row],[DATA SENSITIVITY]],1,"Just email address/Online information",20,"SSN/Personal details",300,"Credit card information",4000,"Email password/Health records",50000,"Full bank account details","Ninguna coincidencia")</f>
        <v>SSN/Personal details</v>
      </c>
      <c r="B151" t="str">
        <f>Tabla2[[#This Row],[METHOD OF LEAK]]</f>
        <v>hacked</v>
      </c>
      <c r="C151">
        <f>Tabla2[[#This Row],[YEAR(2)]]</f>
        <v>2013</v>
      </c>
      <c r="D151">
        <f>Tabla2[[#This Row],[NO OF RECORDS STOLEN]]/1000000</f>
        <v>4</v>
      </c>
    </row>
    <row r="152" spans="1:4" ht="14" x14ac:dyDescent="0.15">
      <c r="A152" t="str">
        <f>_xlfn.SWITCH(Tabla2[[#This Row],[DATA SENSITIVITY]],1,"Just email address/Online information",20,"SSN/Personal details",300,"Credit card information",4000,"Email password/Health records",50000,"Full bank account details","Ninguna coincidencia")</f>
        <v>SSN/Personal details</v>
      </c>
      <c r="B152" t="str">
        <f>Tabla2[[#This Row],[METHOD OF LEAK]]</f>
        <v>hacked</v>
      </c>
      <c r="C152">
        <f>Tabla2[[#This Row],[YEAR(2)]]</f>
        <v>2013</v>
      </c>
      <c r="D152">
        <f>Tabla2[[#This Row],[NO OF RECORDS STOLEN]]/1000000</f>
        <v>4.7</v>
      </c>
    </row>
    <row r="153" spans="1:4" ht="14" x14ac:dyDescent="0.15">
      <c r="A153" t="str">
        <f>_xlfn.SWITCH(Tabla2[[#This Row],[DATA SENSITIVITY]],1,"Just email address/Online information",20,"SSN/Personal details",300,"Credit card information",4000,"Email password/Health records",50000,"Full bank account details","Ninguna coincidencia")</f>
        <v>Just email address/Online information</v>
      </c>
      <c r="B153" t="str">
        <f>Tabla2[[#This Row],[METHOD OF LEAK]]</f>
        <v>hacked</v>
      </c>
      <c r="C153">
        <f>Tabla2[[#This Row],[YEAR(2)]]</f>
        <v>2013</v>
      </c>
      <c r="D153">
        <f>Tabla2[[#This Row],[NO OF RECORDS STOLEN]]/1000000</f>
        <v>22</v>
      </c>
    </row>
    <row r="154" spans="1:4" ht="14" x14ac:dyDescent="0.15">
      <c r="A154" t="str">
        <f>_xlfn.SWITCH(Tabla2[[#This Row],[DATA SENSITIVITY]],1,"Just email address/Online information",20,"SSN/Personal details",300,"Credit card information",4000,"Email password/Health records",50000,"Full bank account details","Ninguna coincidencia")</f>
        <v>Full bank account details</v>
      </c>
      <c r="B154" t="str">
        <f>Tabla2[[#This Row],[METHOD OF LEAK]]</f>
        <v>hacked</v>
      </c>
      <c r="C154">
        <f>Tabla2[[#This Row],[YEAR(2)]]</f>
        <v>2013</v>
      </c>
      <c r="D154">
        <f>Tabla2[[#This Row],[NO OF RECORDS STOLEN]]/1000000</f>
        <v>36</v>
      </c>
    </row>
    <row r="155" spans="1:4" ht="14" x14ac:dyDescent="0.15">
      <c r="A155" t="str">
        <f>_xlfn.SWITCH(Tabla2[[#This Row],[DATA SENSITIVITY]],1,"Just email address/Online information",20,"SSN/Personal details",300,"Credit card information",4000,"Email password/Health records",50000,"Full bank account details","Ninguna coincidencia")</f>
        <v>Just email address/Online information</v>
      </c>
      <c r="B155" t="str">
        <f>Tabla2[[#This Row],[METHOD OF LEAK]]</f>
        <v>hacked</v>
      </c>
      <c r="C155">
        <f>Tabla2[[#This Row],[YEAR(2)]]</f>
        <v>2013</v>
      </c>
      <c r="D155">
        <f>Tabla2[[#This Row],[NO OF RECORDS STOLEN]]/1000000</f>
        <v>50</v>
      </c>
    </row>
    <row r="156" spans="1:4" ht="14" x14ac:dyDescent="0.15">
      <c r="A156" t="str">
        <f>_xlfn.SWITCH(Tabla2[[#This Row],[DATA SENSITIVITY]],1,"Just email address/Online information",20,"SSN/Personal details",300,"Credit card information",4000,"Email password/Health records",50000,"Full bank account details","Ninguna coincidencia")</f>
        <v>Just email address/Online information</v>
      </c>
      <c r="B156" t="str">
        <f>Tabla2[[#This Row],[METHOD OF LEAK]]</f>
        <v>hacked</v>
      </c>
      <c r="C156">
        <f>Tabla2[[#This Row],[YEAR(2)]]</f>
        <v>2013</v>
      </c>
      <c r="D156">
        <f>Tabla2[[#This Row],[NO OF RECORDS STOLEN]]/1000000</f>
        <v>50</v>
      </c>
    </row>
    <row r="157" spans="1:4" ht="14" x14ac:dyDescent="0.15">
      <c r="A157" t="str">
        <f>_xlfn.SWITCH(Tabla2[[#This Row],[DATA SENSITIVITY]],1,"Just email address/Online information",20,"SSN/Personal details",300,"Credit card information",4000,"Email password/Health records",50000,"Full bank account details","Ninguna coincidencia")</f>
        <v>SSN/Personal details</v>
      </c>
      <c r="B157" t="str">
        <f>Tabla2[[#This Row],[METHOD OF LEAK]]</f>
        <v>hacked</v>
      </c>
      <c r="C157">
        <f>Tabla2[[#This Row],[YEAR(2)]]</f>
        <v>2013</v>
      </c>
      <c r="D157">
        <f>Tabla2[[#This Row],[NO OF RECORDS STOLEN]]/1000000</f>
        <v>58</v>
      </c>
    </row>
    <row r="158" spans="1:4" ht="14" x14ac:dyDescent="0.15">
      <c r="A158" t="str">
        <f>_xlfn.SWITCH(Tabla2[[#This Row],[DATA SENSITIVITY]],1,"Just email address/Online information",20,"SSN/Personal details",300,"Credit card information",4000,"Email password/Health records",50000,"Full bank account details","Ninguna coincidencia")</f>
        <v>SSN/Personal details</v>
      </c>
      <c r="B158" t="str">
        <f>Tabla2[[#This Row],[METHOD OF LEAK]]</f>
        <v>hacked</v>
      </c>
      <c r="C158">
        <f>Tabla2[[#This Row],[YEAR(2)]]</f>
        <v>2013</v>
      </c>
      <c r="D158">
        <f>Tabla2[[#This Row],[NO OF RECORDS STOLEN]]/1000000</f>
        <v>1000</v>
      </c>
    </row>
    <row r="159" spans="1:4" ht="14" x14ac:dyDescent="0.15">
      <c r="A159" t="str">
        <f>_xlfn.SWITCH(Tabla2[[#This Row],[DATA SENSITIVITY]],1,"Just email address/Online information",20,"SSN/Personal details",300,"Credit card information",4000,"Email password/Health records",50000,"Full bank account details","Ninguna coincidencia")</f>
        <v>Just email address/Online information</v>
      </c>
      <c r="B159" t="str">
        <f>Tabla2[[#This Row],[METHOD OF LEAK]]</f>
        <v>hacked</v>
      </c>
      <c r="C159">
        <f>Tabla2[[#This Row],[YEAR(2)]]</f>
        <v>2013</v>
      </c>
      <c r="D159">
        <f>Tabla2[[#This Row],[NO OF RECORDS STOLEN]]/1000000</f>
        <v>65</v>
      </c>
    </row>
    <row r="160" spans="1:4" ht="14" x14ac:dyDescent="0.15">
      <c r="A160" t="str">
        <f>_xlfn.SWITCH(Tabla2[[#This Row],[DATA SENSITIVITY]],1,"Just email address/Online information",20,"SSN/Personal details",300,"Credit card information",4000,"Email password/Health records",50000,"Full bank account details","Ninguna coincidencia")</f>
        <v>Just email address/Online information</v>
      </c>
      <c r="B160" t="str">
        <f>Tabla2[[#This Row],[METHOD OF LEAK]]</f>
        <v xml:space="preserve">hacked </v>
      </c>
      <c r="C160">
        <f>Tabla2[[#This Row],[YEAR(2)]]</f>
        <v>2013</v>
      </c>
      <c r="D160">
        <f>Tabla2[[#This Row],[NO OF RECORDS STOLEN]]/1000000</f>
        <v>0.25</v>
      </c>
    </row>
    <row r="161" spans="1:4" ht="14" x14ac:dyDescent="0.15">
      <c r="A161" t="str">
        <f>_xlfn.SWITCH(Tabla2[[#This Row],[DATA SENSITIVITY]],1,"Just email address/Online information",20,"SSN/Personal details",300,"Credit card information",4000,"Email password/Health records",50000,"Full bank account details","Ninguna coincidencia")</f>
        <v>Full bank account details</v>
      </c>
      <c r="B161" t="str">
        <f>Tabla2[[#This Row],[METHOD OF LEAK]]</f>
        <v>inside job</v>
      </c>
      <c r="C161">
        <f>Tabla2[[#This Row],[YEAR(2)]]</f>
        <v>2013</v>
      </c>
      <c r="D161">
        <f>Tabla2[[#This Row],[NO OF RECORDS STOLEN]]/1000000</f>
        <v>1.5</v>
      </c>
    </row>
    <row r="162" spans="1:4" ht="14" x14ac:dyDescent="0.15">
      <c r="A162" t="str">
        <f>_xlfn.SWITCH(Tabla2[[#This Row],[DATA SENSITIVITY]],1,"Just email address/Online information",20,"SSN/Personal details",300,"Credit card information",4000,"Email password/Health records",50000,"Full bank account details","Ninguna coincidencia")</f>
        <v>Credit card information</v>
      </c>
      <c r="B162" t="str">
        <f>Tabla2[[#This Row],[METHOD OF LEAK]]</f>
        <v>inside job</v>
      </c>
      <c r="C162">
        <f>Tabla2[[#This Row],[YEAR(2)]]</f>
        <v>2013</v>
      </c>
      <c r="D162">
        <f>Tabla2[[#This Row],[NO OF RECORDS STOLEN]]/1000000</f>
        <v>1.7</v>
      </c>
    </row>
    <row r="163" spans="1:4" ht="14" x14ac:dyDescent="0.15">
      <c r="A163" t="str">
        <f>_xlfn.SWITCH(Tabla2[[#This Row],[DATA SENSITIVITY]],1,"Just email address/Online information",20,"SSN/Personal details",300,"Credit card information",4000,"Email password/Health records",50000,"Full bank account details","Ninguna coincidencia")</f>
        <v>Credit card information</v>
      </c>
      <c r="B163" t="str">
        <f>Tabla2[[#This Row],[METHOD OF LEAK]]</f>
        <v>inside job</v>
      </c>
      <c r="C163">
        <f>Tabla2[[#This Row],[YEAR(2)]]</f>
        <v>2013</v>
      </c>
      <c r="D163">
        <f>Tabla2[[#This Row],[NO OF RECORDS STOLEN]]/1000000</f>
        <v>2</v>
      </c>
    </row>
    <row r="164" spans="1:4" ht="42" x14ac:dyDescent="0.15">
      <c r="A164" t="str">
        <f>_xlfn.SWITCH(Tabla2[[#This Row],[DATA SENSITIVITY]],1,"Just email address/Online information",20,"SSN/Personal details",300,"Credit card information",4000,"Email password/Health records",50000,"Full bank account details","Ninguna coincidencia")</f>
        <v>Email password/Health records</v>
      </c>
      <c r="B164" t="str">
        <f>Tabla2[[#This Row],[METHOD OF LEAK]]</f>
        <v>lost / stolen device or media</v>
      </c>
      <c r="C164">
        <f>Tabla2[[#This Row],[YEAR(2)]]</f>
        <v>2013</v>
      </c>
      <c r="D164">
        <f>Tabla2[[#This Row],[NO OF RECORDS STOLEN]]/1000000</f>
        <v>0.1</v>
      </c>
    </row>
    <row r="165" spans="1:4" ht="42" x14ac:dyDescent="0.15">
      <c r="A165" t="str">
        <f>_xlfn.SWITCH(Tabla2[[#This Row],[DATA SENSITIVITY]],1,"Just email address/Online information",20,"SSN/Personal details",300,"Credit card information",4000,"Email password/Health records",50000,"Full bank account details","Ninguna coincidencia")</f>
        <v>SSN/Personal details</v>
      </c>
      <c r="B165" t="str">
        <f>Tabla2[[#This Row],[METHOD OF LEAK]]</f>
        <v>lost / stolen device or media</v>
      </c>
      <c r="C165">
        <f>Tabla2[[#This Row],[YEAR(2)]]</f>
        <v>2013</v>
      </c>
      <c r="D165">
        <f>Tabla2[[#This Row],[NO OF RECORDS STOLEN]]/1000000</f>
        <v>0.1</v>
      </c>
    </row>
    <row r="166" spans="1:4" ht="42" x14ac:dyDescent="0.15">
      <c r="A166" t="str">
        <f>_xlfn.SWITCH(Tabla2[[#This Row],[DATA SENSITIVITY]],1,"Just email address/Online information",20,"SSN/Personal details",300,"Credit card information",4000,"Email password/Health records",50000,"Full bank account details","Ninguna coincidencia")</f>
        <v>SSN/Personal details</v>
      </c>
      <c r="B166" t="str">
        <f>Tabla2[[#This Row],[METHOD OF LEAK]]</f>
        <v>lost / stolen device or media</v>
      </c>
      <c r="C166">
        <f>Tabla2[[#This Row],[YEAR(2)]]</f>
        <v>2013</v>
      </c>
      <c r="D166">
        <f>Tabla2[[#This Row],[NO OF RECORDS STOLEN]]/1000000</f>
        <v>0.1</v>
      </c>
    </row>
    <row r="167" spans="1:4" ht="42" x14ac:dyDescent="0.15">
      <c r="A167" t="str">
        <f>_xlfn.SWITCH(Tabla2[[#This Row],[DATA SENSITIVITY]],1,"Just email address/Online information",20,"SSN/Personal details",300,"Credit card information",4000,"Email password/Health records",50000,"Full bank account details","Ninguna coincidencia")</f>
        <v>SSN/Personal details</v>
      </c>
      <c r="B167" t="str">
        <f>Tabla2[[#This Row],[METHOD OF LEAK]]</f>
        <v>lost / stolen device or media</v>
      </c>
      <c r="C167">
        <f>Tabla2[[#This Row],[YEAR(2)]]</f>
        <v>2013</v>
      </c>
      <c r="D167">
        <f>Tabla2[[#This Row],[NO OF RECORDS STOLEN]]/1000000</f>
        <v>4</v>
      </c>
    </row>
    <row r="168" spans="1:4" ht="28" x14ac:dyDescent="0.15">
      <c r="A168" t="str">
        <f>_xlfn.SWITCH(Tabla2[[#This Row],[DATA SENSITIVITY]],1,"Just email address/Online information",20,"SSN/Personal details",300,"Credit card information",4000,"Email password/Health records",50000,"Full bank account details","Ninguna coincidencia")</f>
        <v>SSN/Personal details</v>
      </c>
      <c r="B168" t="str">
        <f>Tabla2[[#This Row],[METHOD OF LEAK]]</f>
        <v>poor security</v>
      </c>
      <c r="C168">
        <f>Tabla2[[#This Row],[YEAR(2)]]</f>
        <v>2013</v>
      </c>
      <c r="D168">
        <f>Tabla2[[#This Row],[NO OF RECORDS STOLEN]]/1000000</f>
        <v>0.15</v>
      </c>
    </row>
    <row r="169" spans="1:4" ht="14" x14ac:dyDescent="0.15">
      <c r="A169" t="str">
        <f>_xlfn.SWITCH(Tabla2[[#This Row],[DATA SENSITIVITY]],1,"Just email address/Online information",20,"SSN/Personal details",300,"Credit card information",4000,"Email password/Health records",50000,"Full bank account details","Ninguna coincidencia")</f>
        <v>Just email address/Online information</v>
      </c>
      <c r="B169" t="str">
        <f>Tabla2[[#This Row],[METHOD OF LEAK]]</f>
        <v>hacked</v>
      </c>
      <c r="C169">
        <f>Tabla2[[#This Row],[YEAR(2)]]</f>
        <v>2014</v>
      </c>
      <c r="D169">
        <f>Tabla2[[#This Row],[NO OF RECORDS STOLEN]]/1000000</f>
        <v>0.5</v>
      </c>
    </row>
    <row r="170" spans="1:4" ht="14" x14ac:dyDescent="0.15">
      <c r="A170" t="str">
        <f>_xlfn.SWITCH(Tabla2[[#This Row],[DATA SENSITIVITY]],1,"Just email address/Online information",20,"SSN/Personal details",300,"Credit card information",4000,"Email password/Health records",50000,"Full bank account details","Ninguna coincidencia")</f>
        <v>Just email address/Online information</v>
      </c>
      <c r="B170" t="str">
        <f>Tabla2[[#This Row],[METHOD OF LEAK]]</f>
        <v>hacked</v>
      </c>
      <c r="C170">
        <f>Tabla2[[#This Row],[YEAR(2)]]</f>
        <v>2014</v>
      </c>
      <c r="D170">
        <f>Tabla2[[#This Row],[NO OF RECORDS STOLEN]]/1000000</f>
        <v>0.6</v>
      </c>
    </row>
    <row r="171" spans="1:4" ht="14" x14ac:dyDescent="0.15">
      <c r="A171" t="str">
        <f>_xlfn.SWITCH(Tabla2[[#This Row],[DATA SENSITIVITY]],1,"Just email address/Online information",20,"SSN/Personal details",300,"Credit card information",4000,"Email password/Health records",50000,"Full bank account details","Ninguna coincidencia")</f>
        <v>SSN/Personal details</v>
      </c>
      <c r="B171" t="str">
        <f>Tabla2[[#This Row],[METHOD OF LEAK]]</f>
        <v>hacked</v>
      </c>
      <c r="C171">
        <f>Tabla2[[#This Row],[YEAR(2)]]</f>
        <v>2014</v>
      </c>
      <c r="D171">
        <f>Tabla2[[#This Row],[NO OF RECORDS STOLEN]]/1000000</f>
        <v>0.8</v>
      </c>
    </row>
    <row r="172" spans="1:4" ht="14" x14ac:dyDescent="0.15">
      <c r="A172" t="str">
        <f>_xlfn.SWITCH(Tabla2[[#This Row],[DATA SENSITIVITY]],1,"Just email address/Online information",20,"SSN/Personal details",300,"Credit card information",4000,"Email password/Health records",50000,"Full bank account details","Ninguna coincidencia")</f>
        <v>Just email address/Online information</v>
      </c>
      <c r="B172" t="str">
        <f>Tabla2[[#This Row],[METHOD OF LEAK]]</f>
        <v>hacked</v>
      </c>
      <c r="C172">
        <f>Tabla2[[#This Row],[YEAR(2)]]</f>
        <v>2014</v>
      </c>
      <c r="D172">
        <f>Tabla2[[#This Row],[NO OF RECORDS STOLEN]]/1000000</f>
        <v>0.9</v>
      </c>
    </row>
    <row r="173" spans="1:4" ht="14" x14ac:dyDescent="0.15">
      <c r="A173" t="str">
        <f>_xlfn.SWITCH(Tabla2[[#This Row],[DATA SENSITIVITY]],1,"Just email address/Online information",20,"SSN/Personal details",300,"Credit card information",4000,"Email password/Health records",50000,"Full bank account details","Ninguna coincidencia")</f>
        <v>Credit card information</v>
      </c>
      <c r="B173" t="str">
        <f>Tabla2[[#This Row],[METHOD OF LEAK]]</f>
        <v>hacked</v>
      </c>
      <c r="C173">
        <f>Tabla2[[#This Row],[YEAR(2)]]</f>
        <v>2014</v>
      </c>
      <c r="D173">
        <f>Tabla2[[#This Row],[NO OF RECORDS STOLEN]]/1000000</f>
        <v>1</v>
      </c>
    </row>
    <row r="174" spans="1:4" ht="14" x14ac:dyDescent="0.15">
      <c r="A174" t="str">
        <f>_xlfn.SWITCH(Tabla2[[#This Row],[DATA SENSITIVITY]],1,"Just email address/Online information",20,"SSN/Personal details",300,"Credit card information",4000,"Email password/Health records",50000,"Full bank account details","Ninguna coincidencia")</f>
        <v>SSN/Personal details</v>
      </c>
      <c r="B174" t="str">
        <f>Tabla2[[#This Row],[METHOD OF LEAK]]</f>
        <v>hacked</v>
      </c>
      <c r="C174">
        <f>Tabla2[[#This Row],[YEAR(2)]]</f>
        <v>2014</v>
      </c>
      <c r="D174">
        <f>Tabla2[[#This Row],[NO OF RECORDS STOLEN]]/1000000</f>
        <v>1.1000000000000001</v>
      </c>
    </row>
    <row r="175" spans="1:4" ht="14" x14ac:dyDescent="0.15">
      <c r="A175" t="str">
        <f>_xlfn.SWITCH(Tabla2[[#This Row],[DATA SENSITIVITY]],1,"Just email address/Online information",20,"SSN/Personal details",300,"Credit card information",4000,"Email password/Health records",50000,"Full bank account details","Ninguna coincidencia")</f>
        <v>Credit card information</v>
      </c>
      <c r="B175" t="str">
        <f>Tabla2[[#This Row],[METHOD OF LEAK]]</f>
        <v>hacked</v>
      </c>
      <c r="C175">
        <f>Tabla2[[#This Row],[YEAR(2)]]</f>
        <v>2014</v>
      </c>
      <c r="D175">
        <f>Tabla2[[#This Row],[NO OF RECORDS STOLEN]]/1000000</f>
        <v>1.2</v>
      </c>
    </row>
    <row r="176" spans="1:4" ht="14" x14ac:dyDescent="0.15">
      <c r="A176" t="str">
        <f>_xlfn.SWITCH(Tabla2[[#This Row],[DATA SENSITIVITY]],1,"Just email address/Online information",20,"SSN/Personal details",300,"Credit card information",4000,"Email password/Health records",50000,"Full bank account details","Ninguna coincidencia")</f>
        <v>Just email address/Online information</v>
      </c>
      <c r="B176" t="str">
        <f>Tabla2[[#This Row],[METHOD OF LEAK]]</f>
        <v>hacked</v>
      </c>
      <c r="C176">
        <f>Tabla2[[#This Row],[YEAR(2)]]</f>
        <v>2014</v>
      </c>
      <c r="D176">
        <f>Tabla2[[#This Row],[NO OF RECORDS STOLEN]]/1000000</f>
        <v>4</v>
      </c>
    </row>
    <row r="177" spans="1:4" ht="14" x14ac:dyDescent="0.15">
      <c r="A177" t="str">
        <f>_xlfn.SWITCH(Tabla2[[#This Row],[DATA SENSITIVITY]],1,"Just email address/Online information",20,"SSN/Personal details",300,"Credit card information",4000,"Email password/Health records",50000,"Full bank account details","Ninguna coincidencia")</f>
        <v>Credit card information</v>
      </c>
      <c r="B177" t="str">
        <f>Tabla2[[#This Row],[METHOD OF LEAK]]</f>
        <v>hacked</v>
      </c>
      <c r="C177">
        <f>Tabla2[[#This Row],[YEAR(2)]]</f>
        <v>2014</v>
      </c>
      <c r="D177">
        <f>Tabla2[[#This Row],[NO OF RECORDS STOLEN]]/1000000</f>
        <v>4</v>
      </c>
    </row>
    <row r="178" spans="1:4" ht="14" x14ac:dyDescent="0.15">
      <c r="A178" t="str">
        <f>_xlfn.SWITCH(Tabla2[[#This Row],[DATA SENSITIVITY]],1,"Just email address/Online information",20,"SSN/Personal details",300,"Credit card information",4000,"Email password/Health records",50000,"Full bank account details","Ninguna coincidencia")</f>
        <v>SSN/Personal details</v>
      </c>
      <c r="B178" t="str">
        <f>Tabla2[[#This Row],[METHOD OF LEAK]]</f>
        <v>hacked</v>
      </c>
      <c r="C178">
        <f>Tabla2[[#This Row],[YEAR(2)]]</f>
        <v>2014</v>
      </c>
      <c r="D178">
        <f>Tabla2[[#This Row],[NO OF RECORDS STOLEN]]/1000000</f>
        <v>4.5</v>
      </c>
    </row>
    <row r="179" spans="1:4" ht="14" x14ac:dyDescent="0.15">
      <c r="A179" t="str">
        <f>_xlfn.SWITCH(Tabla2[[#This Row],[DATA SENSITIVITY]],1,"Just email address/Online information",20,"SSN/Personal details",300,"Credit card information",4000,"Email password/Health records",50000,"Full bank account details","Ninguna coincidencia")</f>
        <v>Just email address/Online information</v>
      </c>
      <c r="B179" t="str">
        <f>Tabla2[[#This Row],[METHOD OF LEAK]]</f>
        <v>hacked</v>
      </c>
      <c r="C179">
        <f>Tabla2[[#This Row],[YEAR(2)]]</f>
        <v>2014</v>
      </c>
      <c r="D179">
        <f>Tabla2[[#This Row],[NO OF RECORDS STOLEN]]/1000000</f>
        <v>5</v>
      </c>
    </row>
    <row r="180" spans="1:4" ht="14" x14ac:dyDescent="0.15">
      <c r="A180" t="str">
        <f>_xlfn.SWITCH(Tabla2[[#This Row],[DATA SENSITIVITY]],1,"Just email address/Online information",20,"SSN/Personal details",300,"Credit card information",4000,"Email password/Health records",50000,"Full bank account details","Ninguna coincidencia")</f>
        <v>SSN/Personal details</v>
      </c>
      <c r="B180" t="str">
        <f>Tabla2[[#This Row],[METHOD OF LEAK]]</f>
        <v>hacked</v>
      </c>
      <c r="C180">
        <f>Tabla2[[#This Row],[YEAR(2)]]</f>
        <v>2014</v>
      </c>
      <c r="D180">
        <f>Tabla2[[#This Row],[NO OF RECORDS STOLEN]]/1000000</f>
        <v>10</v>
      </c>
    </row>
    <row r="181" spans="1:4" ht="14" x14ac:dyDescent="0.15">
      <c r="A181" t="str">
        <f>_xlfn.SWITCH(Tabla2[[#This Row],[DATA SENSITIVITY]],1,"Just email address/Online information",20,"SSN/Personal details",300,"Credit card information",4000,"Email password/Health records",50000,"Full bank account details","Ninguna coincidencia")</f>
        <v>Just email address/Online information</v>
      </c>
      <c r="B181" t="str">
        <f>Tabla2[[#This Row],[METHOD OF LEAK]]</f>
        <v>hacked</v>
      </c>
      <c r="C181">
        <f>Tabla2[[#This Row],[YEAR(2)]]</f>
        <v>2014</v>
      </c>
      <c r="D181">
        <f>Tabla2[[#This Row],[NO OF RECORDS STOLEN]]/1000000</f>
        <v>10</v>
      </c>
    </row>
    <row r="182" spans="1:4" ht="14" x14ac:dyDescent="0.15">
      <c r="A182" t="str">
        <f>_xlfn.SWITCH(Tabla2[[#This Row],[DATA SENSITIVITY]],1,"Just email address/Online information",20,"SSN/Personal details",300,"Credit card information",4000,"Email password/Health records",50000,"Full bank account details","Ninguna coincidencia")</f>
        <v>Just email address/Online information</v>
      </c>
      <c r="B182" t="str">
        <f>Tabla2[[#This Row],[METHOD OF LEAK]]</f>
        <v>hacked</v>
      </c>
      <c r="C182">
        <f>Tabla2[[#This Row],[YEAR(2)]]</f>
        <v>2014</v>
      </c>
      <c r="D182">
        <f>Tabla2[[#This Row],[NO OF RECORDS STOLEN]]/1000000</f>
        <v>24</v>
      </c>
    </row>
    <row r="183" spans="1:4" ht="14" x14ac:dyDescent="0.15">
      <c r="A183" t="str">
        <f>_xlfn.SWITCH(Tabla2[[#This Row],[DATA SENSITIVITY]],1,"Just email address/Online information",20,"SSN/Personal details",300,"Credit card information",4000,"Email password/Health records",50000,"Full bank account details","Ninguna coincidencia")</f>
        <v>Credit card information</v>
      </c>
      <c r="B183" t="str">
        <f>Tabla2[[#This Row],[METHOD OF LEAK]]</f>
        <v>hacked</v>
      </c>
      <c r="C183">
        <f>Tabla2[[#This Row],[YEAR(2)]]</f>
        <v>2014</v>
      </c>
      <c r="D183">
        <f>Tabla2[[#This Row],[NO OF RECORDS STOLEN]]/1000000</f>
        <v>56</v>
      </c>
    </row>
    <row r="184" spans="1:4" ht="14" x14ac:dyDescent="0.15">
      <c r="A184" t="str">
        <f>_xlfn.SWITCH(Tabla2[[#This Row],[DATA SENSITIVITY]],1,"Just email address/Online information",20,"SSN/Personal details",300,"Credit card information",4000,"Email password/Health records",50000,"Full bank account details","Ninguna coincidencia")</f>
        <v>Credit card information</v>
      </c>
      <c r="B184" t="str">
        <f>Tabla2[[#This Row],[METHOD OF LEAK]]</f>
        <v>hacked</v>
      </c>
      <c r="C184">
        <f>Tabla2[[#This Row],[YEAR(2)]]</f>
        <v>2014</v>
      </c>
      <c r="D184">
        <f>Tabla2[[#This Row],[NO OF RECORDS STOLEN]]/1000000</f>
        <v>70</v>
      </c>
    </row>
    <row r="185" spans="1:4" ht="14" x14ac:dyDescent="0.15">
      <c r="A185" t="str">
        <f>_xlfn.SWITCH(Tabla2[[#This Row],[DATA SENSITIVITY]],1,"Just email address/Online information",20,"SSN/Personal details",300,"Credit card information",4000,"Email password/Health records",50000,"Full bank account details","Ninguna coincidencia")</f>
        <v>Credit card information</v>
      </c>
      <c r="B185" t="str">
        <f>Tabla2[[#This Row],[METHOD OF LEAK]]</f>
        <v>hacked</v>
      </c>
      <c r="C185">
        <f>Tabla2[[#This Row],[YEAR(2)]]</f>
        <v>2014</v>
      </c>
      <c r="D185">
        <f>Tabla2[[#This Row],[NO OF RECORDS STOLEN]]/1000000</f>
        <v>76</v>
      </c>
    </row>
    <row r="186" spans="1:4" ht="14" x14ac:dyDescent="0.15">
      <c r="A186" t="str">
        <f>_xlfn.SWITCH(Tabla2[[#This Row],[DATA SENSITIVITY]],1,"Just email address/Online information",20,"SSN/Personal details",300,"Credit card information",4000,"Email password/Health records",50000,"Full bank account details","Ninguna coincidencia")</f>
        <v>Just email address/Online information</v>
      </c>
      <c r="B186" t="str">
        <f>Tabla2[[#This Row],[METHOD OF LEAK]]</f>
        <v>hacked</v>
      </c>
      <c r="C186">
        <f>Tabla2[[#This Row],[YEAR(2)]]</f>
        <v>2014</v>
      </c>
      <c r="D186">
        <f>Tabla2[[#This Row],[NO OF RECORDS STOLEN]]/1000000</f>
        <v>145</v>
      </c>
    </row>
    <row r="187" spans="1:4" ht="14" x14ac:dyDescent="0.15">
      <c r="A187" t="str">
        <f>_xlfn.SWITCH(Tabla2[[#This Row],[DATA SENSITIVITY]],1,"Just email address/Online information",20,"SSN/Personal details",300,"Credit card information",4000,"Email password/Health records",50000,"Full bank account details","Ninguna coincidencia")</f>
        <v>SSN/Personal details</v>
      </c>
      <c r="B187" t="str">
        <f>Tabla2[[#This Row],[METHOD OF LEAK]]</f>
        <v>hacked</v>
      </c>
      <c r="C187">
        <f>Tabla2[[#This Row],[YEAR(2)]]</f>
        <v>2014</v>
      </c>
      <c r="D187">
        <f>Tabla2[[#This Row],[NO OF RECORDS STOLEN]]/1000000</f>
        <v>500</v>
      </c>
    </row>
    <row r="188" spans="1:4" ht="14" x14ac:dyDescent="0.15">
      <c r="A188" t="str">
        <f>_xlfn.SWITCH(Tabla2[[#This Row],[DATA SENSITIVITY]],1,"Just email address/Online information",20,"SSN/Personal details",300,"Credit card information",4000,"Email password/Health records",50000,"Full bank account details","Ninguna coincidencia")</f>
        <v>Full bank account details</v>
      </c>
      <c r="B188" t="str">
        <f>Tabla2[[#This Row],[METHOD OF LEAK]]</f>
        <v>hacked</v>
      </c>
      <c r="C188">
        <f>Tabla2[[#This Row],[YEAR(2)]]</f>
        <v>2014</v>
      </c>
      <c r="D188">
        <f>Tabla2[[#This Row],[NO OF RECORDS STOLEN]]/1000000</f>
        <v>2.7</v>
      </c>
    </row>
    <row r="189" spans="1:4" ht="14" x14ac:dyDescent="0.15">
      <c r="A189" t="str">
        <f>_xlfn.SWITCH(Tabla2[[#This Row],[DATA SENSITIVITY]],1,"Just email address/Online information",20,"SSN/Personal details",300,"Credit card information",4000,"Email password/Health records",50000,"Full bank account details","Ninguna coincidencia")</f>
        <v>Full bank account details</v>
      </c>
      <c r="B189" t="str">
        <f>Tabla2[[#This Row],[METHOD OF LEAK]]</f>
        <v>inside job</v>
      </c>
      <c r="C189">
        <f>Tabla2[[#This Row],[YEAR(2)]]</f>
        <v>2014</v>
      </c>
      <c r="D189">
        <f>Tabla2[[#This Row],[NO OF RECORDS STOLEN]]/1000000</f>
        <v>20</v>
      </c>
    </row>
    <row r="190" spans="1:4" ht="28" x14ac:dyDescent="0.15">
      <c r="A190" t="str">
        <f>_xlfn.SWITCH(Tabla2[[#This Row],[DATA SENSITIVITY]],1,"Just email address/Online information",20,"SSN/Personal details",300,"Credit card information",4000,"Email password/Health records",50000,"Full bank account details","Ninguna coincidencia")</f>
        <v>Just email address/Online information</v>
      </c>
      <c r="B190" t="str">
        <f>Tabla2[[#This Row],[METHOD OF LEAK]]</f>
        <v>poor security</v>
      </c>
      <c r="C190">
        <f>Tabla2[[#This Row],[YEAR(2)]]</f>
        <v>2014</v>
      </c>
      <c r="D190">
        <f>Tabla2[[#This Row],[NO OF RECORDS STOLEN]]/1000000</f>
        <v>5.1999999999999998E-2</v>
      </c>
    </row>
    <row r="191" spans="1:4" ht="28" x14ac:dyDescent="0.15">
      <c r="A191" t="str">
        <f>_xlfn.SWITCH(Tabla2[[#This Row],[DATA SENSITIVITY]],1,"Just email address/Online information",20,"SSN/Personal details",300,"Credit card information",4000,"Email password/Health records",50000,"Full bank account details","Ninguna coincidencia")</f>
        <v>SSN/Personal details</v>
      </c>
      <c r="B191" t="str">
        <f>Tabla2[[#This Row],[METHOD OF LEAK]]</f>
        <v>poor security</v>
      </c>
      <c r="C191">
        <f>Tabla2[[#This Row],[YEAR(2)]]</f>
        <v>2014</v>
      </c>
      <c r="D191">
        <f>Tabla2[[#This Row],[NO OF RECORDS STOLEN]]/1000000</f>
        <v>0.8</v>
      </c>
    </row>
    <row r="192" spans="1:4" ht="14" x14ac:dyDescent="0.15">
      <c r="A192" t="str">
        <f>_xlfn.SWITCH(Tabla2[[#This Row],[DATA SENSITIVITY]],1,"Just email address/Online information",20,"SSN/Personal details",300,"Credit card information",4000,"Email password/Health records",50000,"Full bank account details","Ninguna coincidencia")</f>
        <v>Email password/Health records</v>
      </c>
      <c r="B192" t="str">
        <f>Tabla2[[#This Row],[METHOD OF LEAK]]</f>
        <v>hacked</v>
      </c>
      <c r="C192">
        <f>Tabla2[[#This Row],[YEAR(2)]]</f>
        <v>2014</v>
      </c>
      <c r="D192">
        <f>Tabla2[[#This Row],[NO OF RECORDS STOLEN]]/1000000</f>
        <v>1.7</v>
      </c>
    </row>
    <row r="193" spans="1:4" ht="14" x14ac:dyDescent="0.15">
      <c r="A193" t="str">
        <f>_xlfn.SWITCH(Tabla2[[#This Row],[DATA SENSITIVITY]],1,"Just email address/Online information",20,"SSN/Personal details",300,"Credit card information",4000,"Email password/Health records",50000,"Full bank account details","Ninguna coincidencia")</f>
        <v>Just email address/Online information</v>
      </c>
      <c r="B193" t="str">
        <f>Tabla2[[#This Row],[METHOD OF LEAK]]</f>
        <v>hacked</v>
      </c>
      <c r="C193">
        <f>Tabla2[[#This Row],[YEAR(2)]]</f>
        <v>2014</v>
      </c>
      <c r="D193">
        <f>Tabla2[[#This Row],[NO OF RECORDS STOLEN]]/1000000</f>
        <v>50</v>
      </c>
    </row>
    <row r="194" spans="1:4" ht="28" x14ac:dyDescent="0.15">
      <c r="A194" t="str">
        <f>_xlfn.SWITCH(Tabla2[[#This Row],[DATA SENSITIVITY]],1,"Just email address/Online information",20,"SSN/Personal details",300,"Credit card information",4000,"Email password/Health records",50000,"Full bank account details","Ninguna coincidencia")</f>
        <v>Full bank account details</v>
      </c>
      <c r="B194" t="str">
        <f>Tabla2[[#This Row],[METHOD OF LEAK]]</f>
        <v>accidentally published</v>
      </c>
      <c r="C194">
        <f>Tabla2[[#This Row],[YEAR(2)]]</f>
        <v>2015</v>
      </c>
      <c r="D194">
        <f>Tabla2[[#This Row],[NO OF RECORDS STOLEN]]/1000000</f>
        <v>0.5</v>
      </c>
    </row>
    <row r="195" spans="1:4" ht="14" x14ac:dyDescent="0.15">
      <c r="A195" t="str">
        <f>_xlfn.SWITCH(Tabla2[[#This Row],[DATA SENSITIVITY]],1,"Just email address/Online information",20,"SSN/Personal details",300,"Credit card information",4000,"Email password/Health records",50000,"Full bank account details","Ninguna coincidencia")</f>
        <v>Full bank account details</v>
      </c>
      <c r="B195" t="str">
        <f>Tabla2[[#This Row],[METHOD OF LEAK]]</f>
        <v>hacked</v>
      </c>
      <c r="C195">
        <f>Tabla2[[#This Row],[YEAR(2)]]</f>
        <v>2015</v>
      </c>
      <c r="D195">
        <f>Tabla2[[#This Row],[NO OF RECORDS STOLEN]]/1000000</f>
        <v>0.04</v>
      </c>
    </row>
    <row r="196" spans="1:4" ht="14" x14ac:dyDescent="0.15">
      <c r="A196" t="str">
        <f>_xlfn.SWITCH(Tabla2[[#This Row],[DATA SENSITIVITY]],1,"Just email address/Online information",20,"SSN/Personal details",300,"Credit card information",4000,"Email password/Health records",50000,"Full bank account details","Ninguna coincidencia")</f>
        <v>Just email address/Online information</v>
      </c>
      <c r="B196" t="str">
        <f>Tabla2[[#This Row],[METHOD OF LEAK]]</f>
        <v>hacked</v>
      </c>
      <c r="C196">
        <f>Tabla2[[#This Row],[YEAR(2)]]</f>
        <v>2015</v>
      </c>
      <c r="D196">
        <f>Tabla2[[#This Row],[NO OF RECORDS STOLEN]]/1000000</f>
        <v>0.1</v>
      </c>
    </row>
    <row r="197" spans="1:4" ht="14" x14ac:dyDescent="0.15">
      <c r="A197" t="str">
        <f>_xlfn.SWITCH(Tabla2[[#This Row],[DATA SENSITIVITY]],1,"Just email address/Online information",20,"SSN/Personal details",300,"Credit card information",4000,"Email password/Health records",50000,"Full bank account details","Ninguna coincidencia")</f>
        <v>SSN/Personal details</v>
      </c>
      <c r="B197" t="str">
        <f>Tabla2[[#This Row],[METHOD OF LEAK]]</f>
        <v>hacked</v>
      </c>
      <c r="C197">
        <f>Tabla2[[#This Row],[YEAR(2)]]</f>
        <v>2015</v>
      </c>
      <c r="D197">
        <f>Tabla2[[#This Row],[NO OF RECORDS STOLEN]]/1000000</f>
        <v>0.16</v>
      </c>
    </row>
    <row r="198" spans="1:4" ht="14" x14ac:dyDescent="0.15">
      <c r="A198" t="str">
        <f>_xlfn.SWITCH(Tabla2[[#This Row],[DATA SENSITIVITY]],1,"Just email address/Online information",20,"SSN/Personal details",300,"Credit card information",4000,"Email password/Health records",50000,"Full bank account details","Ninguna coincidencia")</f>
        <v>SSN/Personal details</v>
      </c>
      <c r="B198" t="str">
        <f>Tabla2[[#This Row],[METHOD OF LEAK]]</f>
        <v>hacked</v>
      </c>
      <c r="C198">
        <f>Tabla2[[#This Row],[YEAR(2)]]</f>
        <v>2015</v>
      </c>
      <c r="D198">
        <f>Tabla2[[#This Row],[NO OF RECORDS STOLEN]]/1000000</f>
        <v>0.4</v>
      </c>
    </row>
    <row r="199" spans="1:4" ht="14" x14ac:dyDescent="0.15">
      <c r="A199" t="str">
        <f>_xlfn.SWITCH(Tabla2[[#This Row],[DATA SENSITIVITY]],1,"Just email address/Online information",20,"SSN/Personal details",300,"Credit card information",4000,"Email password/Health records",50000,"Full bank account details","Ninguna coincidencia")</f>
        <v>Just email address/Online information</v>
      </c>
      <c r="B199" t="str">
        <f>Tabla2[[#This Row],[METHOD OF LEAK]]</f>
        <v>hacked</v>
      </c>
      <c r="C199">
        <f>Tabla2[[#This Row],[YEAR(2)]]</f>
        <v>2015</v>
      </c>
      <c r="D199">
        <f>Tabla2[[#This Row],[NO OF RECORDS STOLEN]]/1000000</f>
        <v>0.5</v>
      </c>
    </row>
    <row r="200" spans="1:4" ht="14" x14ac:dyDescent="0.15">
      <c r="A200" t="str">
        <f>_xlfn.SWITCH(Tabla2[[#This Row],[DATA SENSITIVITY]],1,"Just email address/Online information",20,"SSN/Personal details",300,"Credit card information",4000,"Email password/Health records",50000,"Full bank account details","Ninguna coincidencia")</f>
        <v>Full bank account details</v>
      </c>
      <c r="B200" t="str">
        <f>Tabla2[[#This Row],[METHOD OF LEAK]]</f>
        <v>hacked</v>
      </c>
      <c r="C200">
        <f>Tabla2[[#This Row],[YEAR(2)]]</f>
        <v>2015</v>
      </c>
      <c r="D200">
        <f>Tabla2[[#This Row],[NO OF RECORDS STOLEN]]/1000000</f>
        <v>0.5</v>
      </c>
    </row>
    <row r="201" spans="1:4" ht="14" x14ac:dyDescent="0.15">
      <c r="A201" t="str">
        <f>_xlfn.SWITCH(Tabla2[[#This Row],[DATA SENSITIVITY]],1,"Just email address/Online information",20,"SSN/Personal details",300,"Credit card information",4000,"Email password/Health records",50000,"Full bank account details","Ninguna coincidencia")</f>
        <v>Just email address/Online information</v>
      </c>
      <c r="B201" t="str">
        <f>Tabla2[[#This Row],[METHOD OF LEAK]]</f>
        <v>hacked</v>
      </c>
      <c r="C201">
        <f>Tabla2[[#This Row],[YEAR(2)]]</f>
        <v>2015</v>
      </c>
      <c r="D201">
        <f>Tabla2[[#This Row],[NO OF RECORDS STOLEN]]/1000000</f>
        <v>0.5</v>
      </c>
    </row>
    <row r="202" spans="1:4" ht="14" x14ac:dyDescent="0.15">
      <c r="A202" t="str">
        <f>_xlfn.SWITCH(Tabla2[[#This Row],[DATA SENSITIVITY]],1,"Just email address/Online information",20,"SSN/Personal details",300,"Credit card information",4000,"Email password/Health records",50000,"Full bank account details","Ninguna coincidencia")</f>
        <v>Just email address/Online information</v>
      </c>
      <c r="B202" t="str">
        <f>Tabla2[[#This Row],[METHOD OF LEAK]]</f>
        <v>hacked</v>
      </c>
      <c r="C202">
        <f>Tabla2[[#This Row],[YEAR(2)]]</f>
        <v>2015</v>
      </c>
      <c r="D202">
        <f>Tabla2[[#This Row],[NO OF RECORDS STOLEN]]/1000000</f>
        <v>1.1000000000000001</v>
      </c>
    </row>
    <row r="203" spans="1:4" ht="14" x14ac:dyDescent="0.15">
      <c r="A203" t="str">
        <f>_xlfn.SWITCH(Tabla2[[#This Row],[DATA SENSITIVITY]],1,"Just email address/Online information",20,"SSN/Personal details",300,"Credit card information",4000,"Email password/Health records",50000,"Full bank account details","Ninguna coincidencia")</f>
        <v>Full bank account details</v>
      </c>
      <c r="B203" t="str">
        <f>Tabla2[[#This Row],[METHOD OF LEAK]]</f>
        <v>hacked</v>
      </c>
      <c r="C203">
        <f>Tabla2[[#This Row],[YEAR(2)]]</f>
        <v>2015</v>
      </c>
      <c r="D203">
        <f>Tabla2[[#This Row],[NO OF RECORDS STOLEN]]/1000000</f>
        <v>2.7</v>
      </c>
    </row>
    <row r="204" spans="1:4" ht="14" x14ac:dyDescent="0.15">
      <c r="A204" t="str">
        <f>_xlfn.SWITCH(Tabla2[[#This Row],[DATA SENSITIVITY]],1,"Just email address/Online information",20,"SSN/Personal details",300,"Credit card information",4000,"Email password/Health records",50000,"Full bank account details","Ninguna coincidencia")</f>
        <v>Just email address/Online information</v>
      </c>
      <c r="B204" t="str">
        <f>Tabla2[[#This Row],[METHOD OF LEAK]]</f>
        <v>hacked</v>
      </c>
      <c r="C204">
        <f>Tabla2[[#This Row],[YEAR(2)]]</f>
        <v>2015</v>
      </c>
      <c r="D204">
        <f>Tabla2[[#This Row],[NO OF RECORDS STOLEN]]/1000000</f>
        <v>3.9</v>
      </c>
    </row>
    <row r="205" spans="1:4" ht="14" x14ac:dyDescent="0.15">
      <c r="A205" t="str">
        <f>_xlfn.SWITCH(Tabla2[[#This Row],[DATA SENSITIVITY]],1,"Just email address/Online information",20,"SSN/Personal details",300,"Credit card information",4000,"Email password/Health records",50000,"Full bank account details","Ninguna coincidencia")</f>
        <v>SSN/Personal details</v>
      </c>
      <c r="B205" t="str">
        <f>Tabla2[[#This Row],[METHOD OF LEAK]]</f>
        <v>hacked</v>
      </c>
      <c r="C205">
        <f>Tabla2[[#This Row],[YEAR(2)]]</f>
        <v>2015</v>
      </c>
      <c r="D205">
        <f>Tabla2[[#This Row],[NO OF RECORDS STOLEN]]/1000000</f>
        <v>4</v>
      </c>
    </row>
    <row r="206" spans="1:4" ht="14" x14ac:dyDescent="0.15">
      <c r="A206" t="str">
        <f>_xlfn.SWITCH(Tabla2[[#This Row],[DATA SENSITIVITY]],1,"Just email address/Online information",20,"SSN/Personal details",300,"Credit card information",4000,"Email password/Health records",50000,"Full bank account details","Ninguna coincidencia")</f>
        <v>Full bank account details</v>
      </c>
      <c r="B206" t="str">
        <f>Tabla2[[#This Row],[METHOD OF LEAK]]</f>
        <v>hacked</v>
      </c>
      <c r="C206">
        <f>Tabla2[[#This Row],[YEAR(2)]]</f>
        <v>2015</v>
      </c>
      <c r="D206">
        <f>Tabla2[[#This Row],[NO OF RECORDS STOLEN]]/1000000</f>
        <v>6.4</v>
      </c>
    </row>
    <row r="207" spans="1:4" ht="14" x14ac:dyDescent="0.15">
      <c r="A207" t="str">
        <f>_xlfn.SWITCH(Tabla2[[#This Row],[DATA SENSITIVITY]],1,"Just email address/Online information",20,"SSN/Personal details",300,"Credit card information",4000,"Email password/Health records",50000,"Full bank account details","Ninguna coincidencia")</f>
        <v>Full bank account details</v>
      </c>
      <c r="B207" t="str">
        <f>Tabla2[[#This Row],[METHOD OF LEAK]]</f>
        <v>hacked</v>
      </c>
      <c r="C207">
        <f>Tabla2[[#This Row],[YEAR(2)]]</f>
        <v>2015</v>
      </c>
      <c r="D207">
        <f>Tabla2[[#This Row],[NO OF RECORDS STOLEN]]/1000000</f>
        <v>11</v>
      </c>
    </row>
    <row r="208" spans="1:4" ht="14" x14ac:dyDescent="0.15">
      <c r="A208" t="str">
        <f>_xlfn.SWITCH(Tabla2[[#This Row],[DATA SENSITIVITY]],1,"Just email address/Online information",20,"SSN/Personal details",300,"Credit card information",4000,"Email password/Health records",50000,"Full bank account details","Ninguna coincidencia")</f>
        <v>Just email address/Online information</v>
      </c>
      <c r="B208" t="str">
        <f>Tabla2[[#This Row],[METHOD OF LEAK]]</f>
        <v>hacked</v>
      </c>
      <c r="C208">
        <f>Tabla2[[#This Row],[YEAR(2)]]</f>
        <v>2015</v>
      </c>
      <c r="D208">
        <f>Tabla2[[#This Row],[NO OF RECORDS STOLEN]]/1000000</f>
        <v>13</v>
      </c>
    </row>
    <row r="209" spans="1:4" ht="14" x14ac:dyDescent="0.15">
      <c r="A209" t="str">
        <f>_xlfn.SWITCH(Tabla2[[#This Row],[DATA SENSITIVITY]],1,"Just email address/Online information",20,"SSN/Personal details",300,"Credit card information",4000,"Email password/Health records",50000,"Full bank account details","Ninguna coincidencia")</f>
        <v>Credit card information</v>
      </c>
      <c r="B209" t="str">
        <f>Tabla2[[#This Row],[METHOD OF LEAK]]</f>
        <v>hacked</v>
      </c>
      <c r="C209">
        <f>Tabla2[[#This Row],[YEAR(2)]]</f>
        <v>2015</v>
      </c>
      <c r="D209">
        <f>Tabla2[[#This Row],[NO OF RECORDS STOLEN]]/1000000</f>
        <v>15</v>
      </c>
    </row>
    <row r="210" spans="1:4" ht="14" x14ac:dyDescent="0.15">
      <c r="A210" t="str">
        <f>_xlfn.SWITCH(Tabla2[[#This Row],[DATA SENSITIVITY]],1,"Just email address/Online information",20,"SSN/Personal details",300,"Credit card information",4000,"Email password/Health records",50000,"Full bank account details","Ninguna coincidencia")</f>
        <v>Full bank account details</v>
      </c>
      <c r="B210" t="str">
        <f>Tabla2[[#This Row],[METHOD OF LEAK]]</f>
        <v>hacked</v>
      </c>
      <c r="C210">
        <f>Tabla2[[#This Row],[YEAR(2)]]</f>
        <v>2015</v>
      </c>
      <c r="D210">
        <f>Tabla2[[#This Row],[NO OF RECORDS STOLEN]]/1000000</f>
        <v>21.5</v>
      </c>
    </row>
    <row r="211" spans="1:4" ht="14" x14ac:dyDescent="0.15">
      <c r="A211" t="str">
        <f>_xlfn.SWITCH(Tabla2[[#This Row],[DATA SENSITIVITY]],1,"Just email address/Online information",20,"SSN/Personal details",300,"Credit card information",4000,"Email password/Health records",50000,"Full bank account details","Ninguna coincidencia")</f>
        <v>Just email address/Online information</v>
      </c>
      <c r="B211" t="str">
        <f>Tabla2[[#This Row],[METHOD OF LEAK]]</f>
        <v>hacked</v>
      </c>
      <c r="C211">
        <f>Tabla2[[#This Row],[YEAR(2)]]</f>
        <v>2015</v>
      </c>
      <c r="D211">
        <f>Tabla2[[#This Row],[NO OF RECORDS STOLEN]]/1000000</f>
        <v>37</v>
      </c>
    </row>
    <row r="212" spans="1:4" ht="14" x14ac:dyDescent="0.15">
      <c r="A212" t="str">
        <f>_xlfn.SWITCH(Tabla2[[#This Row],[DATA SENSITIVITY]],1,"Just email address/Online information",20,"SSN/Personal details",300,"Credit card information",4000,"Email password/Health records",50000,"Full bank account details","Ninguna coincidencia")</f>
        <v>Full bank account details</v>
      </c>
      <c r="B212" t="str">
        <f>Tabla2[[#This Row],[METHOD OF LEAK]]</f>
        <v>hacked</v>
      </c>
      <c r="C212">
        <f>Tabla2[[#This Row],[YEAR(2)]]</f>
        <v>2015</v>
      </c>
      <c r="D212">
        <f>Tabla2[[#This Row],[NO OF RECORDS STOLEN]]/1000000</f>
        <v>70</v>
      </c>
    </row>
    <row r="213" spans="1:4" ht="28" x14ac:dyDescent="0.15">
      <c r="A213" t="str">
        <f>_xlfn.SWITCH(Tabla2[[#This Row],[DATA SENSITIVITY]],1,"Just email address/Online information",20,"SSN/Personal details",300,"Credit card information",4000,"Email password/Health records",50000,"Full bank account details","Ninguna coincidencia")</f>
        <v>Just email address/Online information</v>
      </c>
      <c r="B213" t="str">
        <f>Tabla2[[#This Row],[METHOD OF LEAK]]</f>
        <v>poor security</v>
      </c>
      <c r="C213">
        <f>Tabla2[[#This Row],[YEAR(2)]]</f>
        <v>2015</v>
      </c>
      <c r="D213">
        <f>Tabla2[[#This Row],[NO OF RECORDS STOLEN]]/1000000</f>
        <v>0.05</v>
      </c>
    </row>
    <row r="214" spans="1:4" ht="28" x14ac:dyDescent="0.15">
      <c r="A214" t="str">
        <f>_xlfn.SWITCH(Tabla2[[#This Row],[DATA SENSITIVITY]],1,"Just email address/Online information",20,"SSN/Personal details",300,"Credit card information",4000,"Email password/Health records",50000,"Full bank account details","Ninguna coincidencia")</f>
        <v>SSN/Personal details</v>
      </c>
      <c r="B214" t="str">
        <f>Tabla2[[#This Row],[METHOD OF LEAK]]</f>
        <v>poor security</v>
      </c>
      <c r="C214">
        <f>Tabla2[[#This Row],[YEAR(2)]]</f>
        <v>2015</v>
      </c>
      <c r="D214">
        <f>Tabla2[[#This Row],[NO OF RECORDS STOLEN]]/1000000</f>
        <v>3.3</v>
      </c>
    </row>
    <row r="215" spans="1:4" ht="28" x14ac:dyDescent="0.15">
      <c r="A215" t="str">
        <f>_xlfn.SWITCH(Tabla2[[#This Row],[DATA SENSITIVITY]],1,"Just email address/Online information",20,"SSN/Personal details",300,"Credit card information",4000,"Email password/Health records",50000,"Full bank account details","Ninguna coincidencia")</f>
        <v>SSN/Personal details</v>
      </c>
      <c r="B215" t="str">
        <f>Tabla2[[#This Row],[METHOD OF LEAK]]</f>
        <v>poor security</v>
      </c>
      <c r="C215">
        <f>Tabla2[[#This Row],[YEAR(2)]]</f>
        <v>2015</v>
      </c>
      <c r="D215">
        <f>Tabla2[[#This Row],[NO OF RECORDS STOLEN]]/1000000</f>
        <v>198</v>
      </c>
    </row>
    <row r="216" spans="1:4" ht="28" x14ac:dyDescent="0.15">
      <c r="A216" t="str">
        <f>_xlfn.SWITCH(Tabla2[[#This Row],[DATA SENSITIVITY]],1,"Just email address/Online information",20,"SSN/Personal details",300,"Credit card information",4000,"Email password/Health records",50000,"Full bank account details","Ninguna coincidencia")</f>
        <v>Email password/Health records</v>
      </c>
      <c r="B216" t="str">
        <f>Tabla2[[#This Row],[METHOD OF LEAK]]</f>
        <v>poor security</v>
      </c>
      <c r="C216">
        <f>Tabla2[[#This Row],[YEAR(2)]]</f>
        <v>2015</v>
      </c>
      <c r="D216">
        <f>Tabla2[[#This Row],[NO OF RECORDS STOLEN]]/1000000</f>
        <v>0.3</v>
      </c>
    </row>
    <row r="217" spans="1:4" ht="28" x14ac:dyDescent="0.15">
      <c r="A217" t="str">
        <f>_xlfn.SWITCH(Tabla2[[#This Row],[DATA SENSITIVITY]],1,"Just email address/Online information",20,"SSN/Personal details",300,"Credit card information",4000,"Email password/Health records",50000,"Full bank account details","Ninguna coincidencia")</f>
        <v>SSN/Personal details</v>
      </c>
      <c r="B217" t="str">
        <f>Tabla2[[#This Row],[METHOD OF LEAK]]</f>
        <v>accidentally published</v>
      </c>
      <c r="C217">
        <f>Tabla2[[#This Row],[YEAR(2)]]</f>
        <v>2016</v>
      </c>
      <c r="D217">
        <f>Tabla2[[#This Row],[NO OF RECORDS STOLEN]]/1000000</f>
        <v>0.51939599999999997</v>
      </c>
    </row>
    <row r="218" spans="1:4" ht="14" x14ac:dyDescent="0.15">
      <c r="A218" t="str">
        <f>_xlfn.SWITCH(Tabla2[[#This Row],[DATA SENSITIVITY]],1,"Just email address/Online information",20,"SSN/Personal details",300,"Credit card information",4000,"Email password/Health records",50000,"Full bank account details","Ninguna coincidencia")</f>
        <v>Just email address/Online information</v>
      </c>
      <c r="B218" t="str">
        <f>Tabla2[[#This Row],[METHOD OF LEAK]]</f>
        <v>hacked</v>
      </c>
      <c r="C218">
        <f>Tabla2[[#This Row],[YEAR(2)]]</f>
        <v>2016</v>
      </c>
      <c r="D218">
        <f>Tabla2[[#This Row],[NO OF RECORDS STOLEN]]/1000000</f>
        <v>0.27447700000000003</v>
      </c>
    </row>
    <row r="219" spans="1:4" ht="14" x14ac:dyDescent="0.15">
      <c r="A219" t="str">
        <f>_xlfn.SWITCH(Tabla2[[#This Row],[DATA SENSITIVITY]],1,"Just email address/Online information",20,"SSN/Personal details",300,"Credit card information",4000,"Email password/Health records",50000,"Full bank account details","Ninguna coincidencia")</f>
        <v>Just email address/Online information</v>
      </c>
      <c r="B219" t="str">
        <f>Tabla2[[#This Row],[METHOD OF LEAK]]</f>
        <v>hacked</v>
      </c>
      <c r="C219">
        <f>Tabla2[[#This Row],[YEAR(2)]]</f>
        <v>2016</v>
      </c>
      <c r="D219">
        <f>Tabla2[[#This Row],[NO OF RECORDS STOLEN]]/1000000</f>
        <v>7</v>
      </c>
    </row>
    <row r="220" spans="1:4" ht="14" x14ac:dyDescent="0.15">
      <c r="A220" t="str">
        <f>_xlfn.SWITCH(Tabla2[[#This Row],[DATA SENSITIVITY]],1,"Just email address/Online information",20,"SSN/Personal details",300,"Credit card information",4000,"Email password/Health records",50000,"Full bank account details","Ninguna coincidencia")</f>
        <v>Full bank account details</v>
      </c>
      <c r="B220" t="str">
        <f>Tabla2[[#This Row],[METHOD OF LEAK]]</f>
        <v>hacked</v>
      </c>
      <c r="C220">
        <f>Tabla2[[#This Row],[YEAR(2)]]</f>
        <v>2016</v>
      </c>
      <c r="D220">
        <f>Tabla2[[#This Row],[NO OF RECORDS STOLEN]]/1000000</f>
        <v>11.5</v>
      </c>
    </row>
    <row r="221" spans="1:4" ht="14" x14ac:dyDescent="0.15">
      <c r="A221" t="str">
        <f>_xlfn.SWITCH(Tabla2[[#This Row],[DATA SENSITIVITY]],1,"Just email address/Online information",20,"SSN/Personal details",300,"Credit card information",4000,"Email password/Health records",50000,"Full bank account details","Ninguna coincidencia")</f>
        <v>SSN/Personal details</v>
      </c>
      <c r="B221" t="str">
        <f>Tabla2[[#This Row],[METHOD OF LEAK]]</f>
        <v>hacked</v>
      </c>
      <c r="C221">
        <f>Tabla2[[#This Row],[YEAR(2)]]</f>
        <v>2016</v>
      </c>
      <c r="D221">
        <f>Tabla2[[#This Row],[NO OF RECORDS STOLEN]]/1000000</f>
        <v>25</v>
      </c>
    </row>
    <row r="222" spans="1:4" ht="14" x14ac:dyDescent="0.15">
      <c r="A222" t="str">
        <f>_xlfn.SWITCH(Tabla2[[#This Row],[DATA SENSITIVITY]],1,"Just email address/Online information",20,"SSN/Personal details",300,"Credit card information",4000,"Email password/Health records",50000,"Full bank account details","Ninguna coincidencia")</f>
        <v>Email password/Health records</v>
      </c>
      <c r="B222" t="str">
        <f>Tabla2[[#This Row],[METHOD OF LEAK]]</f>
        <v>hacked</v>
      </c>
      <c r="C222">
        <f>Tabla2[[#This Row],[YEAR(2)]]</f>
        <v>2016</v>
      </c>
      <c r="D222">
        <f>Tabla2[[#This Row],[NO OF RECORDS STOLEN]]/1000000</f>
        <v>40</v>
      </c>
    </row>
    <row r="223" spans="1:4" ht="14" x14ac:dyDescent="0.15">
      <c r="A223" t="str">
        <f>_xlfn.SWITCH(Tabla2[[#This Row],[DATA SENSITIVITY]],1,"Just email address/Online information",20,"SSN/Personal details",300,"Credit card information",4000,"Email password/Health records",50000,"Full bank account details","Ninguna coincidencia")</f>
        <v>SSN/Personal details</v>
      </c>
      <c r="B223" t="str">
        <f>Tabla2[[#This Row],[METHOD OF LEAK]]</f>
        <v>hacked</v>
      </c>
      <c r="C223">
        <f>Tabla2[[#This Row],[YEAR(2)]]</f>
        <v>2016</v>
      </c>
      <c r="D223">
        <f>Tabla2[[#This Row],[NO OF RECORDS STOLEN]]/1000000</f>
        <v>49.611708999999998</v>
      </c>
    </row>
    <row r="224" spans="1:4" ht="14" x14ac:dyDescent="0.15">
      <c r="A224" t="str">
        <f>_xlfn.SWITCH(Tabla2[[#This Row],[DATA SENSITIVITY]],1,"Just email address/Online information",20,"SSN/Personal details",300,"Credit card information",4000,"Email password/Health records",50000,"Full bank account details","Ninguna coincidencia")</f>
        <v>Full bank account details</v>
      </c>
      <c r="B224" t="str">
        <f>Tabla2[[#This Row],[METHOD OF LEAK]]</f>
        <v>hacked</v>
      </c>
      <c r="C224">
        <f>Tabla2[[#This Row],[YEAR(2)]]</f>
        <v>2016</v>
      </c>
      <c r="D224">
        <f>Tabla2[[#This Row],[NO OF RECORDS STOLEN]]/1000000</f>
        <v>55</v>
      </c>
    </row>
    <row r="225" spans="1:4" ht="14" x14ac:dyDescent="0.15">
      <c r="A225" t="str">
        <f>_xlfn.SWITCH(Tabla2[[#This Row],[DATA SENSITIVITY]],1,"Just email address/Online information",20,"SSN/Personal details",300,"Credit card information",4000,"Email password/Health records",50000,"Full bank account details","Ninguna coincidencia")</f>
        <v>SSN/Personal details</v>
      </c>
      <c r="B225" t="str">
        <f>Tabla2[[#This Row],[METHOD OF LEAK]]</f>
        <v>hacked</v>
      </c>
      <c r="C225">
        <f>Tabla2[[#This Row],[YEAR(2)]]</f>
        <v>2016</v>
      </c>
      <c r="D225">
        <f>Tabla2[[#This Row],[NO OF RECORDS STOLEN]]/1000000</f>
        <v>80</v>
      </c>
    </row>
    <row r="226" spans="1:4" ht="14" x14ac:dyDescent="0.15">
      <c r="A226" t="str">
        <f>_xlfn.SWITCH(Tabla2[[#This Row],[DATA SENSITIVITY]],1,"Just email address/Online information",20,"SSN/Personal details",300,"Credit card information",4000,"Email password/Health records",50000,"Full bank account details","Ninguna coincidencia")</f>
        <v>Email password/Health records</v>
      </c>
      <c r="B226" t="str">
        <f>Tabla2[[#This Row],[METHOD OF LEAK]]</f>
        <v>hacked</v>
      </c>
      <c r="C226">
        <f>Tabla2[[#This Row],[YEAR(2)]]</f>
        <v>2016</v>
      </c>
      <c r="D226">
        <f>Tabla2[[#This Row],[NO OF RECORDS STOLEN]]/1000000</f>
        <v>100.544934</v>
      </c>
    </row>
    <row r="227" spans="1:4" ht="14" x14ac:dyDescent="0.15">
      <c r="A227" t="str">
        <f>_xlfn.SWITCH(Tabla2[[#This Row],[DATA SENSITIVITY]],1,"Just email address/Online information",20,"SSN/Personal details",300,"Credit card information",4000,"Email password/Health records",50000,"Full bank account details","Ninguna coincidencia")</f>
        <v>Credit card information</v>
      </c>
      <c r="B227" t="str">
        <f>Tabla2[[#This Row],[METHOD OF LEAK]]</f>
        <v>hacked</v>
      </c>
      <c r="C227">
        <f>Tabla2[[#This Row],[YEAR(2)]]</f>
        <v>2016</v>
      </c>
      <c r="D227">
        <f>Tabla2[[#This Row],[NO OF RECORDS STOLEN]]/1000000</f>
        <v>1.0250000000000001E-3</v>
      </c>
    </row>
    <row r="228" spans="1:4" ht="14" x14ac:dyDescent="0.15">
      <c r="A228" t="str">
        <f>_xlfn.SWITCH(Tabla2[[#This Row],[DATA SENSITIVITY]],1,"Just email address/Online information",20,"SSN/Personal details",300,"Credit card information",4000,"Email password/Health records",50000,"Full bank account details","Ninguna coincidencia")</f>
        <v>Just email address/Online information</v>
      </c>
      <c r="B228" t="str">
        <f>Tabla2[[#This Row],[METHOD OF LEAK]]</f>
        <v>hacked</v>
      </c>
      <c r="C228">
        <f>Tabla2[[#This Row],[YEAR(2)]]</f>
        <v>2016</v>
      </c>
      <c r="D228">
        <f>Tabla2[[#This Row],[NO OF RECORDS STOLEN]]/1000000</f>
        <v>164</v>
      </c>
    </row>
    <row r="229" spans="1:4" ht="14" x14ac:dyDescent="0.15">
      <c r="A229" t="str">
        <f>_xlfn.SWITCH(Tabla2[[#This Row],[DATA SENSITIVITY]],1,"Just email address/Online information",20,"SSN/Personal details",300,"Credit card information",4000,"Email password/Health records",50000,"Full bank account details","Ninguna coincidencia")</f>
        <v>Just email address/Online information</v>
      </c>
      <c r="B229" t="str">
        <f>Tabla2[[#This Row],[METHOD OF LEAK]]</f>
        <v>hacked</v>
      </c>
      <c r="C229">
        <f>Tabla2[[#This Row],[YEAR(2)]]</f>
        <v>2016</v>
      </c>
      <c r="D229">
        <f>Tabla2[[#This Row],[NO OF RECORDS STOLEN]]/1000000</f>
        <v>2</v>
      </c>
    </row>
    <row r="230" spans="1:4" ht="14" x14ac:dyDescent="0.15">
      <c r="A230" t="str">
        <f>_xlfn.SWITCH(Tabla2[[#This Row],[DATA SENSITIVITY]],1,"Just email address/Online information",20,"SSN/Personal details",300,"Credit card information",4000,"Email password/Health records",50000,"Full bank account details","Ninguna coincidencia")</f>
        <v>Just email address/Online information</v>
      </c>
      <c r="B230" t="str">
        <f>Tabla2[[#This Row],[METHOD OF LEAK]]</f>
        <v>hacked</v>
      </c>
      <c r="C230">
        <f>Tabla2[[#This Row],[YEAR(2)]]</f>
        <v>2016</v>
      </c>
      <c r="D230">
        <f>Tabla2[[#This Row],[NO OF RECORDS STOLEN]]/1000000</f>
        <v>3.5000000000000003E-2</v>
      </c>
    </row>
    <row r="231" spans="1:4" ht="14" x14ac:dyDescent="0.15">
      <c r="A231" t="str">
        <f>_xlfn.SWITCH(Tabla2[[#This Row],[DATA SENSITIVITY]],1,"Just email address/Online information",20,"SSN/Personal details",300,"Credit card information",4000,"Email password/Health records",50000,"Full bank account details","Ninguna coincidencia")</f>
        <v>Credit card information</v>
      </c>
      <c r="B231" t="str">
        <f>Tabla2[[#This Row],[METHOD OF LEAK]]</f>
        <v>hacked</v>
      </c>
      <c r="C231">
        <f>Tabla2[[#This Row],[YEAR(2)]]</f>
        <v>2016</v>
      </c>
      <c r="D231">
        <f>Tabla2[[#This Row],[NO OF RECORDS STOLEN]]/1000000</f>
        <v>3.7</v>
      </c>
    </row>
    <row r="232" spans="1:4" ht="14" x14ac:dyDescent="0.15">
      <c r="A232" t="str">
        <f>_xlfn.SWITCH(Tabla2[[#This Row],[DATA SENSITIVITY]],1,"Just email address/Online information",20,"SSN/Personal details",300,"Credit card information",4000,"Email password/Health records",50000,"Full bank account details","Ninguna coincidencia")</f>
        <v>Full bank account details</v>
      </c>
      <c r="B232" t="str">
        <f>Tabla2[[#This Row],[METHOD OF LEAK]]</f>
        <v>inside job</v>
      </c>
      <c r="C232">
        <f>Tabla2[[#This Row],[YEAR(2)]]</f>
        <v>2016</v>
      </c>
      <c r="D232">
        <f>Tabla2[[#This Row],[NO OF RECORDS STOLEN]]/1000000</f>
        <v>0.112</v>
      </c>
    </row>
    <row r="233" spans="1:4" ht="28" x14ac:dyDescent="0.15">
      <c r="A233" t="str">
        <f>_xlfn.SWITCH(Tabla2[[#This Row],[DATA SENSITIVITY]],1,"Just email address/Online information",20,"SSN/Personal details",300,"Credit card information",4000,"Email password/Health records",50000,"Full bank account details","Ninguna coincidencia")</f>
        <v>Credit card information</v>
      </c>
      <c r="B233" t="str">
        <f>Tabla2[[#This Row],[METHOD OF LEAK]]</f>
        <v>poor security</v>
      </c>
      <c r="C233">
        <f>Tabla2[[#This Row],[YEAR(2)]]</f>
        <v>2016</v>
      </c>
      <c r="D233">
        <f>Tabla2[[#This Row],[NO OF RECORDS STOLEN]]/1000000</f>
        <v>2.2000000000000002</v>
      </c>
    </row>
    <row r="234" spans="1:4" ht="14" x14ac:dyDescent="0.15">
      <c r="A234" t="str">
        <f>_xlfn.SWITCH(Tabla2[[#This Row],[DATA SENSITIVITY]],1,"Just email address/Online information",20,"SSN/Personal details",300,"Credit card information",4000,"Email password/Health records",50000,"Full bank account details","Ninguna coincidencia")</f>
        <v>Just email address/Online information</v>
      </c>
      <c r="B234" t="str">
        <f>Tabla2[[#This Row],[METHOD OF LEAK]]</f>
        <v>hacked</v>
      </c>
      <c r="C234">
        <f>Tabla2[[#This Row],[YEAR(2)]]</f>
        <v>2016</v>
      </c>
      <c r="D234">
        <f>Tabla2[[#This Row],[NO OF RECORDS STOLEN]]/1000000</f>
        <v>57</v>
      </c>
    </row>
    <row r="235" spans="1:4" ht="28" x14ac:dyDescent="0.15">
      <c r="A235" t="str">
        <f>_xlfn.SWITCH(Tabla2[[#This Row],[DATA SENSITIVITY]],1,"Just email address/Online information",20,"SSN/Personal details",300,"Credit card information",4000,"Email password/Health records",50000,"Full bank account details","Ninguna coincidencia")</f>
        <v>Email password/Health records</v>
      </c>
      <c r="B235" t="str">
        <f>Tabla2[[#This Row],[METHOD OF LEAK]]</f>
        <v>accidentally published</v>
      </c>
      <c r="C235">
        <f>Tabla2[[#This Row],[YEAR(2)]]</f>
        <v>2017</v>
      </c>
      <c r="D235">
        <f>Tabla2[[#This Row],[NO OF RECORDS STOLEN]]/1000000</f>
        <v>0.55000000000000004</v>
      </c>
    </row>
    <row r="236" spans="1:4" ht="28" x14ac:dyDescent="0.15">
      <c r="A236" t="str">
        <f>_xlfn.SWITCH(Tabla2[[#This Row],[DATA SENSITIVITY]],1,"Just email address/Online information",20,"SSN/Personal details",300,"Credit card information",4000,"Email password/Health records",50000,"Full bank account details","Ninguna coincidencia")</f>
        <v>SSN/Personal details</v>
      </c>
      <c r="B236" t="str">
        <f>Tabla2[[#This Row],[METHOD OF LEAK]]</f>
        <v>accidentally published</v>
      </c>
      <c r="C236">
        <f>Tabla2[[#This Row],[YEAR(2)]]</f>
        <v>2017</v>
      </c>
      <c r="D236">
        <f>Tabla2[[#This Row],[NO OF RECORDS STOLEN]]/1000000</f>
        <v>700</v>
      </c>
    </row>
    <row r="237" spans="1:4" ht="14" x14ac:dyDescent="0.15">
      <c r="A237" t="str">
        <f>_xlfn.SWITCH(Tabla2[[#This Row],[DATA SENSITIVITY]],1,"Just email address/Online information",20,"SSN/Personal details",300,"Credit card information",4000,"Email password/Health records",50000,"Full bank account details","Ninguna coincidencia")</f>
        <v>Email password/Health records</v>
      </c>
      <c r="B237" t="str">
        <f>Tabla2[[#This Row],[METHOD OF LEAK]]</f>
        <v>hacked</v>
      </c>
      <c r="C237">
        <f>Tabla2[[#This Row],[YEAR(2)]]</f>
        <v>2017</v>
      </c>
      <c r="D237">
        <f>Tabla2[[#This Row],[NO OF RECORDS STOLEN]]/1000000</f>
        <v>3.4000000000000002E-2</v>
      </c>
    </row>
    <row r="238" spans="1:4" ht="14" x14ac:dyDescent="0.15">
      <c r="A238" t="str">
        <f>_xlfn.SWITCH(Tabla2[[#This Row],[DATA SENSITIVITY]],1,"Just email address/Online information",20,"SSN/Personal details",300,"Credit card information",4000,"Email password/Health records",50000,"Full bank account details","Ninguna coincidencia")</f>
        <v>SSN/Personal details</v>
      </c>
      <c r="B238" t="str">
        <f>Tabla2[[#This Row],[METHOD OF LEAK]]</f>
        <v>hacked</v>
      </c>
      <c r="C238">
        <f>Tabla2[[#This Row],[YEAR(2)]]</f>
        <v>2017</v>
      </c>
      <c r="D238">
        <f>Tabla2[[#This Row],[NO OF RECORDS STOLEN]]/1000000</f>
        <v>0.2</v>
      </c>
    </row>
    <row r="239" spans="1:4" ht="14" x14ac:dyDescent="0.15">
      <c r="A239" t="str">
        <f>_xlfn.SWITCH(Tabla2[[#This Row],[DATA SENSITIVITY]],1,"Just email address/Online information",20,"SSN/Personal details",300,"Credit card information",4000,"Email password/Health records",50000,"Full bank account details","Ninguna coincidencia")</f>
        <v>Full bank account details</v>
      </c>
      <c r="B239" t="str">
        <f>Tabla2[[#This Row],[METHOD OF LEAK]]</f>
        <v>hacked</v>
      </c>
      <c r="C239">
        <f>Tabla2[[#This Row],[YEAR(2)]]</f>
        <v>2017</v>
      </c>
      <c r="D239">
        <f>Tabla2[[#This Row],[NO OF RECORDS STOLEN]]/1000000</f>
        <v>0.27</v>
      </c>
    </row>
    <row r="240" spans="1:4" ht="14" x14ac:dyDescent="0.15">
      <c r="A240" t="str">
        <f>_xlfn.SWITCH(Tabla2[[#This Row],[DATA SENSITIVITY]],1,"Just email address/Online information",20,"SSN/Personal details",300,"Credit card information",4000,"Email password/Health records",50000,"Full bank account details","Ninguna coincidencia")</f>
        <v>Just email address/Online information</v>
      </c>
      <c r="B240" t="str">
        <f>Tabla2[[#This Row],[METHOD OF LEAK]]</f>
        <v>hacked</v>
      </c>
      <c r="C240">
        <f>Tabla2[[#This Row],[YEAR(2)]]</f>
        <v>2017</v>
      </c>
      <c r="D240">
        <f>Tabla2[[#This Row],[NO OF RECORDS STOLEN]]/1000000</f>
        <v>0.3</v>
      </c>
    </row>
    <row r="241" spans="1:4" ht="14" x14ac:dyDescent="0.15">
      <c r="A241" t="str">
        <f>_xlfn.SWITCH(Tabla2[[#This Row],[DATA SENSITIVITY]],1,"Just email address/Online information",20,"SSN/Personal details",300,"Credit card information",4000,"Email password/Health records",50000,"Full bank account details","Ninguna coincidencia")</f>
        <v>Email password/Health records</v>
      </c>
      <c r="B241" t="str">
        <f>Tabla2[[#This Row],[METHOD OF LEAK]]</f>
        <v>hacked</v>
      </c>
      <c r="C241">
        <f>Tabla2[[#This Row],[YEAR(2)]]</f>
        <v>2017</v>
      </c>
      <c r="D241">
        <f>Tabla2[[#This Row],[NO OF RECORDS STOLEN]]/1000000</f>
        <v>0.7</v>
      </c>
    </row>
    <row r="242" spans="1:4" ht="14" x14ac:dyDescent="0.15">
      <c r="A242" t="str">
        <f>_xlfn.SWITCH(Tabla2[[#This Row],[DATA SENSITIVITY]],1,"Just email address/Online information",20,"SSN/Personal details",300,"Credit card information",4000,"Email password/Health records",50000,"Full bank account details","Ninguna coincidencia")</f>
        <v>Email password/Health records</v>
      </c>
      <c r="B242" t="str">
        <f>Tabla2[[#This Row],[METHOD OF LEAK]]</f>
        <v>hacked</v>
      </c>
      <c r="C242">
        <f>Tabla2[[#This Row],[YEAR(2)]]</f>
        <v>2017</v>
      </c>
      <c r="D242">
        <f>Tabla2[[#This Row],[NO OF RECORDS STOLEN]]/1000000</f>
        <v>0.79072399999999998</v>
      </c>
    </row>
    <row r="243" spans="1:4" ht="14" x14ac:dyDescent="0.15">
      <c r="A243" t="str">
        <f>_xlfn.SWITCH(Tabla2[[#This Row],[DATA SENSITIVITY]],1,"Just email address/Online information",20,"SSN/Personal details",300,"Credit card information",4000,"Email password/Health records",50000,"Full bank account details","Ninguna coincidencia")</f>
        <v>Just email address/Online information</v>
      </c>
      <c r="B243" t="str">
        <f>Tabla2[[#This Row],[METHOD OF LEAK]]</f>
        <v>hacked</v>
      </c>
      <c r="C243">
        <f>Tabla2[[#This Row],[YEAR(2)]]</f>
        <v>2017</v>
      </c>
      <c r="D243">
        <f>Tabla2[[#This Row],[NO OF RECORDS STOLEN]]/1000000</f>
        <v>1.7</v>
      </c>
    </row>
    <row r="244" spans="1:4" ht="14" x14ac:dyDescent="0.15">
      <c r="A244" t="str">
        <f>_xlfn.SWITCH(Tabla2[[#This Row],[DATA SENSITIVITY]],1,"Just email address/Online information",20,"SSN/Personal details",300,"Credit card information",4000,"Email password/Health records",50000,"Full bank account details","Ninguna coincidencia")</f>
        <v>Just email address/Online information</v>
      </c>
      <c r="B244" t="str">
        <f>Tabla2[[#This Row],[METHOD OF LEAK]]</f>
        <v>hacked</v>
      </c>
      <c r="C244">
        <f>Tabla2[[#This Row],[YEAR(2)]]</f>
        <v>2017</v>
      </c>
      <c r="D244">
        <f>Tabla2[[#This Row],[NO OF RECORDS STOLEN]]/1000000</f>
        <v>1.9</v>
      </c>
    </row>
    <row r="245" spans="1:4" ht="14" x14ac:dyDescent="0.15">
      <c r="A245" t="str">
        <f>_xlfn.SWITCH(Tabla2[[#This Row],[DATA SENSITIVITY]],1,"Just email address/Online information",20,"SSN/Personal details",300,"Credit card information",4000,"Email password/Health records",50000,"Full bank account details","Ninguna coincidencia")</f>
        <v>SSN/Personal details</v>
      </c>
      <c r="B245" t="str">
        <f>Tabla2[[#This Row],[METHOD OF LEAK]]</f>
        <v>hacked</v>
      </c>
      <c r="C245">
        <f>Tabla2[[#This Row],[YEAR(2)]]</f>
        <v>2017</v>
      </c>
      <c r="D245">
        <f>Tabla2[[#This Row],[NO OF RECORDS STOLEN]]/1000000</f>
        <v>3</v>
      </c>
    </row>
    <row r="246" spans="1:4" ht="14" x14ac:dyDescent="0.15">
      <c r="A246" t="str">
        <f>_xlfn.SWITCH(Tabla2[[#This Row],[DATA SENSITIVITY]],1,"Just email address/Online information",20,"SSN/Personal details",300,"Credit card information",4000,"Email password/Health records",50000,"Full bank account details","Ninguna coincidencia")</f>
        <v>SSN/Personal details</v>
      </c>
      <c r="B246" t="str">
        <f>Tabla2[[#This Row],[METHOD OF LEAK]]</f>
        <v>hacked</v>
      </c>
      <c r="C246">
        <f>Tabla2[[#This Row],[YEAR(2)]]</f>
        <v>2017</v>
      </c>
      <c r="D246">
        <f>Tabla2[[#This Row],[NO OF RECORDS STOLEN]]/1000000</f>
        <v>5</v>
      </c>
    </row>
    <row r="247" spans="1:4" ht="14" x14ac:dyDescent="0.15">
      <c r="A247" t="str">
        <f>_xlfn.SWITCH(Tabla2[[#This Row],[DATA SENSITIVITY]],1,"Just email address/Online information",20,"SSN/Personal details",300,"Credit card information",4000,"Email password/Health records",50000,"Full bank account details","Ninguna coincidencia")</f>
        <v>Full bank account details</v>
      </c>
      <c r="B247" t="str">
        <f>Tabla2[[#This Row],[METHOD OF LEAK]]</f>
        <v>hacked</v>
      </c>
      <c r="C247">
        <f>Tabla2[[#This Row],[YEAR(2)]]</f>
        <v>2017</v>
      </c>
      <c r="D247">
        <f>Tabla2[[#This Row],[NO OF RECORDS STOLEN]]/1000000</f>
        <v>6.6</v>
      </c>
    </row>
    <row r="248" spans="1:4" ht="14" x14ac:dyDescent="0.15">
      <c r="A248" t="str">
        <f>_xlfn.SWITCH(Tabla2[[#This Row],[DATA SENSITIVITY]],1,"Just email address/Online information",20,"SSN/Personal details",300,"Credit card information",4000,"Email password/Health records",50000,"Full bank account details","Ninguna coincidencia")</f>
        <v>Just email address/Online information</v>
      </c>
      <c r="B248" t="str">
        <f>Tabla2[[#This Row],[METHOD OF LEAK]]</f>
        <v>hacked</v>
      </c>
      <c r="C248">
        <f>Tabla2[[#This Row],[YEAR(2)]]</f>
        <v>2017</v>
      </c>
      <c r="D248">
        <f>Tabla2[[#This Row],[NO OF RECORDS STOLEN]]/1000000</f>
        <v>9.5</v>
      </c>
    </row>
    <row r="249" spans="1:4" ht="14" x14ac:dyDescent="0.15">
      <c r="A249" t="str">
        <f>_xlfn.SWITCH(Tabla2[[#This Row],[DATA SENSITIVITY]],1,"Just email address/Online information",20,"SSN/Personal details",300,"Credit card information",4000,"Email password/Health records",50000,"Full bank account details","Ninguna coincidencia")</f>
        <v>SSN/Personal details</v>
      </c>
      <c r="B249" t="str">
        <f>Tabla2[[#This Row],[METHOD OF LEAK]]</f>
        <v>hacked</v>
      </c>
      <c r="C249">
        <f>Tabla2[[#This Row],[YEAR(2)]]</f>
        <v>2017</v>
      </c>
      <c r="D249">
        <f>Tabla2[[#This Row],[NO OF RECORDS STOLEN]]/1000000</f>
        <v>10</v>
      </c>
    </row>
    <row r="250" spans="1:4" ht="14" x14ac:dyDescent="0.15">
      <c r="A250" t="str">
        <f>_xlfn.SWITCH(Tabla2[[#This Row],[DATA SENSITIVITY]],1,"Just email address/Online information",20,"SSN/Personal details",300,"Credit card information",4000,"Email password/Health records",50000,"Full bank account details","Ninguna coincidencia")</f>
        <v>Email password/Health records</v>
      </c>
      <c r="B250" t="str">
        <f>Tabla2[[#This Row],[METHOD OF LEAK]]</f>
        <v>hacked</v>
      </c>
      <c r="C250">
        <f>Tabla2[[#This Row],[YEAR(2)]]</f>
        <v>2017</v>
      </c>
      <c r="D250">
        <f>Tabla2[[#This Row],[NO OF RECORDS STOLEN]]/1000000</f>
        <v>17</v>
      </c>
    </row>
    <row r="251" spans="1:4" ht="14" x14ac:dyDescent="0.15">
      <c r="A251" t="str">
        <f>_xlfn.SWITCH(Tabla2[[#This Row],[DATA SENSITIVITY]],1,"Just email address/Online information",20,"SSN/Personal details",300,"Credit card information",4000,"Email password/Health records",50000,"Full bank account details","Ninguna coincidencia")</f>
        <v>Email password/Health records</v>
      </c>
      <c r="B251" t="str">
        <f>Tabla2[[#This Row],[METHOD OF LEAK]]</f>
        <v>hacked</v>
      </c>
      <c r="C251">
        <f>Tabla2[[#This Row],[YEAR(2)]]</f>
        <v>2017</v>
      </c>
      <c r="D251">
        <f>Tabla2[[#This Row],[NO OF RECORDS STOLEN]]/1000000</f>
        <v>32</v>
      </c>
    </row>
    <row r="252" spans="1:4" ht="14" x14ac:dyDescent="0.15">
      <c r="A252" t="str">
        <f>_xlfn.SWITCH(Tabla2[[#This Row],[DATA SENSITIVITY]],1,"Just email address/Online information",20,"SSN/Personal details",300,"Credit card information",4000,"Email password/Health records",50000,"Full bank account details","Ninguna coincidencia")</f>
        <v>Email password/Health records</v>
      </c>
      <c r="B252" t="str">
        <f>Tabla2[[#This Row],[METHOD OF LEAK]]</f>
        <v>hacked</v>
      </c>
      <c r="C252">
        <f>Tabla2[[#This Row],[YEAR(2)]]</f>
        <v>2017</v>
      </c>
      <c r="D252">
        <f>Tabla2[[#This Row],[NO OF RECORDS STOLEN]]/1000000</f>
        <v>43</v>
      </c>
    </row>
    <row r="253" spans="1:4" ht="14" x14ac:dyDescent="0.15">
      <c r="A253" t="str">
        <f>_xlfn.SWITCH(Tabla2[[#This Row],[DATA SENSITIVITY]],1,"Just email address/Online information",20,"SSN/Personal details",300,"Credit card information",4000,"Email password/Health records",50000,"Full bank account details","Ninguna coincidencia")</f>
        <v>Just email address/Online information</v>
      </c>
      <c r="B253" t="str">
        <f>Tabla2[[#This Row],[METHOD OF LEAK]]</f>
        <v>hacked</v>
      </c>
      <c r="C253">
        <f>Tabla2[[#This Row],[YEAR(2)]]</f>
        <v>2017</v>
      </c>
      <c r="D253">
        <f>Tabla2[[#This Row],[NO OF RECORDS STOLEN]]/1000000</f>
        <v>85.2</v>
      </c>
    </row>
    <row r="254" spans="1:4" ht="14" x14ac:dyDescent="0.15">
      <c r="A254" t="str">
        <f>_xlfn.SWITCH(Tabla2[[#This Row],[DATA SENSITIVITY]],1,"Just email address/Online information",20,"SSN/Personal details",300,"Credit card information",4000,"Email password/Health records",50000,"Full bank account details","Ninguna coincidencia")</f>
        <v>Just email address/Online information</v>
      </c>
      <c r="B254" t="str">
        <f>Tabla2[[#This Row],[METHOD OF LEAK]]</f>
        <v>hacked</v>
      </c>
      <c r="C254">
        <f>Tabla2[[#This Row],[YEAR(2)]]</f>
        <v>2017</v>
      </c>
      <c r="D254">
        <f>Tabla2[[#This Row],[NO OF RECORDS STOLEN]]/1000000</f>
        <v>412</v>
      </c>
    </row>
    <row r="255" spans="1:4" ht="14" x14ac:dyDescent="0.15">
      <c r="A255" t="str">
        <f>_xlfn.SWITCH(Tabla2[[#This Row],[DATA SENSITIVITY]],1,"Just email address/Online information",20,"SSN/Personal details",300,"Credit card information",4000,"Email password/Health records",50000,"Full bank account details","Ninguna coincidencia")</f>
        <v>Just email address/Online information</v>
      </c>
      <c r="B255" t="str">
        <f>Tabla2[[#This Row],[METHOD OF LEAK]]</f>
        <v>hacked</v>
      </c>
      <c r="C255">
        <f>Tabla2[[#This Row],[YEAR(2)]]</f>
        <v>2017</v>
      </c>
      <c r="D255">
        <f>Tabla2[[#This Row],[NO OF RECORDS STOLEN]]/1000000</f>
        <v>15</v>
      </c>
    </row>
    <row r="256" spans="1:4" ht="42" x14ac:dyDescent="0.15">
      <c r="A256" t="str">
        <f>_xlfn.SWITCH(Tabla2[[#This Row],[DATA SENSITIVITY]],1,"Just email address/Online information",20,"SSN/Personal details",300,"Credit card information",4000,"Email password/Health records",50000,"Full bank account details","Ninguna coincidencia")</f>
        <v>SSN/Personal details</v>
      </c>
      <c r="B256" t="str">
        <f>Tabla2[[#This Row],[METHOD OF LEAK]]</f>
        <v>lost / stolen device or media</v>
      </c>
      <c r="C256">
        <f>Tabla2[[#This Row],[YEAR(2)]]</f>
        <v>2017</v>
      </c>
      <c r="D256">
        <f>Tabla2[[#This Row],[NO OF RECORDS STOLEN]]/1000000</f>
        <v>3.7</v>
      </c>
    </row>
    <row r="257" spans="1:4" ht="14" x14ac:dyDescent="0.15">
      <c r="A257" t="str">
        <f>_xlfn.SWITCH(Tabla2[[#This Row],[DATA SENSITIVITY]],1,"Just email address/Online information",20,"SSN/Personal details",300,"Credit card information",4000,"Email password/Health records",50000,"Full bank account details","Ninguna coincidencia")</f>
        <v>Just email address/Online information</v>
      </c>
      <c r="B257" t="str">
        <f>Tabla2[[#This Row],[METHOD OF LEAK]]</f>
        <v>hacked</v>
      </c>
      <c r="C257">
        <f>Tabla2[[#This Row],[YEAR(2)]]</f>
        <v>2017</v>
      </c>
      <c r="D257">
        <f>Tabla2[[#This Row],[NO OF RECORDS STOLEN]]/1000000</f>
        <v>92.283889000000002</v>
      </c>
    </row>
    <row r="258" spans="1:4" ht="14" x14ac:dyDescent="0.15">
      <c r="A258" t="str">
        <f>_xlfn.SWITCH(Tabla2[[#This Row],[DATA SENSITIVITY]],1,"Just email address/Online information",20,"SSN/Personal details",300,"Credit card information",4000,"Email password/Health records",50000,"Full bank account details","Ninguna coincidencia")</f>
        <v>Just email address/Online information</v>
      </c>
      <c r="B258" t="str">
        <f>Tabla2[[#This Row],[METHOD OF LEAK]]</f>
        <v>hacked</v>
      </c>
      <c r="C258">
        <f>Tabla2[[#This Row],[YEAR(2)]]</f>
        <v>2017</v>
      </c>
      <c r="D258">
        <f>Tabla2[[#This Row],[NO OF RECORDS STOLEN]]/1000000</f>
        <v>10</v>
      </c>
    </row>
    <row r="259" spans="1:4" ht="28" x14ac:dyDescent="0.15">
      <c r="A259" t="str">
        <f>_xlfn.SWITCH(Tabla2[[#This Row],[DATA SENSITIVITY]],1,"Just email address/Online information",20,"SSN/Personal details",300,"Credit card information",4000,"Email password/Health records",50000,"Full bank account details","Ninguna coincidencia")</f>
        <v>Credit card information</v>
      </c>
      <c r="B259" t="str">
        <f>Tabla2[[#This Row],[METHOD OF LEAK]]</f>
        <v>accidentally published</v>
      </c>
      <c r="C259">
        <f>Tabla2[[#This Row],[YEAR(2)]]</f>
        <v>2017</v>
      </c>
      <c r="D259">
        <f>Tabla2[[#This Row],[NO OF RECORDS STOLEN]]/1000000</f>
        <v>1000</v>
      </c>
    </row>
    <row r="260" spans="1:4" ht="28" x14ac:dyDescent="0.15">
      <c r="A260" t="str">
        <f>_xlfn.SWITCH(Tabla2[[#This Row],[DATA SENSITIVITY]],1,"Just email address/Online information",20,"SSN/Personal details",300,"Credit card information",4000,"Email password/Health records",50000,"Full bank account details","Ninguna coincidencia")</f>
        <v>Credit card information</v>
      </c>
      <c r="B260" t="str">
        <f>Tabla2[[#This Row],[METHOD OF LEAK]]</f>
        <v>accidentally published</v>
      </c>
      <c r="C260">
        <f>Tabla2[[#This Row],[YEAR(2)]]</f>
        <v>2017</v>
      </c>
      <c r="D260">
        <f>Tabla2[[#This Row],[NO OF RECORDS STOLEN]]/1000000</f>
        <v>2</v>
      </c>
    </row>
    <row r="261" spans="1:4" ht="14" x14ac:dyDescent="0.15">
      <c r="A261" t="str">
        <f>_xlfn.SWITCH(Tabla2[[#This Row],[DATA SENSITIVITY]],1,"Just email address/Online information",20,"SSN/Personal details",300,"Credit card information",4000,"Email password/Health records",50000,"Full bank account details","Ninguna coincidencia")</f>
        <v>Just email address/Online information</v>
      </c>
      <c r="B261" t="str">
        <f>Tabla2[[#This Row],[METHOD OF LEAK]]</f>
        <v>hacked</v>
      </c>
      <c r="C261">
        <f>Tabla2[[#This Row],[YEAR(2)]]</f>
        <v>2017</v>
      </c>
      <c r="D261">
        <f>Tabla2[[#This Row],[NO OF RECORDS STOLEN]]/1000000</f>
        <v>6</v>
      </c>
    </row>
    <row r="262" spans="1:4" ht="14" x14ac:dyDescent="0.15">
      <c r="A262" t="str">
        <f>_xlfn.SWITCH(Tabla2[[#This Row],[DATA SENSITIVITY]],1,"Just email address/Online information",20,"SSN/Personal details",300,"Credit card information",4000,"Email password/Health records",50000,"Full bank account details","Ninguna coincidencia")</f>
        <v>Full bank account details</v>
      </c>
      <c r="B262" t="str">
        <f>Tabla2[[#This Row],[METHOD OF LEAK]]</f>
        <v>hacked</v>
      </c>
      <c r="C262">
        <f>Tabla2[[#This Row],[YEAR(2)]]</f>
        <v>2017</v>
      </c>
      <c r="D262">
        <f>Tabla2[[#This Row],[NO OF RECORDS STOLEN]]/1000000</f>
        <v>143</v>
      </c>
    </row>
    <row r="263" spans="1:4" ht="14" x14ac:dyDescent="0.15">
      <c r="A263" t="str">
        <f>_xlfn.SWITCH(Tabla2[[#This Row],[DATA SENSITIVITY]],1,"Just email address/Online information",20,"SSN/Personal details",300,"Credit card information",4000,"Email password/Health records",50000,"Full bank account details","Ninguna coincidencia")</f>
        <v>Email password/Health records</v>
      </c>
      <c r="B263" t="str">
        <f>Tabla2[[#This Row],[METHOD OF LEAK]]</f>
        <v>hacked</v>
      </c>
      <c r="C263">
        <f>Tabla2[[#This Row],[YEAR(2)]]</f>
        <v>2017</v>
      </c>
      <c r="D263">
        <f>Tabla2[[#This Row],[NO OF RECORDS STOLEN]]/1000000</f>
        <v>1.5</v>
      </c>
    </row>
    <row r="264" spans="1:4" ht="14" x14ac:dyDescent="0.15">
      <c r="A264" t="str">
        <f>_xlfn.SWITCH(Tabla2[[#This Row],[DATA SENSITIVITY]],1,"Just email address/Online information",20,"SSN/Personal details",300,"Credit card information",4000,"Email password/Health records",50000,"Full bank account details","Ninguna coincidencia")</f>
        <v>Email password/Health records</v>
      </c>
      <c r="B264" t="str">
        <f>Tabla2[[#This Row],[METHOD OF LEAK]]</f>
        <v>hacked</v>
      </c>
      <c r="C264">
        <f>Tabla2[[#This Row],[YEAR(2)]]</f>
        <v>2017</v>
      </c>
      <c r="D264">
        <f>Tabla2[[#This Row],[NO OF RECORDS STOLEN]]/1000000</f>
        <v>1.5</v>
      </c>
    </row>
    <row r="265" spans="1:4" ht="28" x14ac:dyDescent="0.15">
      <c r="A265" t="str">
        <f>_xlfn.SWITCH(Tabla2[[#This Row],[DATA SENSITIVITY]],1,"Just email address/Online information",20,"SSN/Personal details",300,"Credit card information",4000,"Email password/Health records",50000,"Full bank account details","Ninguna coincidencia")</f>
        <v>Credit card information</v>
      </c>
      <c r="B265" t="str">
        <f>Tabla2[[#This Row],[METHOD OF LEAK]]</f>
        <v>poor security</v>
      </c>
      <c r="C265">
        <f>Tabla2[[#This Row],[YEAR(2)]]</f>
        <v>2017</v>
      </c>
      <c r="D265">
        <f>Tabla2[[#This Row],[NO OF RECORDS STOLEN]]/1000000</f>
        <v>1</v>
      </c>
    </row>
    <row r="266" spans="1:4" ht="28" x14ac:dyDescent="0.15">
      <c r="A266" t="str">
        <f>_xlfn.SWITCH(Tabla2[[#This Row],[DATA SENSITIVITY]],1,"Just email address/Online information",20,"SSN/Personal details",300,"Credit card information",4000,"Email password/Health records",50000,"Full bank account details","Ninguna coincidencia")</f>
        <v>Full bank account details</v>
      </c>
      <c r="B266" t="str">
        <f>Tabla2[[#This Row],[METHOD OF LEAK]]</f>
        <v>poor security</v>
      </c>
      <c r="C266">
        <f>Tabla2[[#This Row],[YEAR(2)]]</f>
        <v>2017</v>
      </c>
      <c r="D266">
        <f>Tabla2[[#This Row],[NO OF RECORDS STOLEN]]/1000000</f>
        <v>3</v>
      </c>
    </row>
    <row r="267" spans="1:4" ht="28" x14ac:dyDescent="0.15">
      <c r="A267" t="str">
        <f>_xlfn.SWITCH(Tabla2[[#This Row],[DATA SENSITIVITY]],1,"Just email address/Online information",20,"SSN/Personal details",300,"Credit card information",4000,"Email password/Health records",50000,"Full bank account details","Ninguna coincidencia")</f>
        <v>Email password/Health records</v>
      </c>
      <c r="B267" t="str">
        <f>Tabla2[[#This Row],[METHOD OF LEAK]]</f>
        <v>poor security</v>
      </c>
      <c r="C267">
        <f>Tabla2[[#This Row],[YEAR(2)]]</f>
        <v>2017</v>
      </c>
      <c r="D267">
        <f>Tabla2[[#This Row],[NO OF RECORDS STOLEN]]/1000000</f>
        <v>711</v>
      </c>
    </row>
    <row r="268" spans="1:4" ht="28" x14ac:dyDescent="0.15">
      <c r="A268" t="str">
        <f>_xlfn.SWITCH(Tabla2[[#This Row],[DATA SENSITIVITY]],1,"Just email address/Online information",20,"SSN/Personal details",300,"Credit card information",4000,"Email password/Health records",50000,"Full bank account details","Ninguna coincidencia")</f>
        <v>Email password/Health records</v>
      </c>
      <c r="B268" t="str">
        <f>Tabla2[[#This Row],[METHOD OF LEAK]]</f>
        <v>poor security</v>
      </c>
      <c r="C268">
        <f>Tabla2[[#This Row],[YEAR(2)]]</f>
        <v>2017</v>
      </c>
      <c r="D268">
        <f>Tabla2[[#This Row],[NO OF RECORDS STOLEN]]/1000000</f>
        <v>0.54</v>
      </c>
    </row>
    <row r="269" spans="1:4" ht="14" x14ac:dyDescent="0.15">
      <c r="A269" t="str">
        <f>_xlfn.SWITCH(Tabla2[[#This Row],[DATA SENSITIVITY]],1,"Just email address/Online information",20,"SSN/Personal details",300,"Credit card information",4000,"Email password/Health records",50000,"Full bank account details","Ninguna coincidencia")</f>
        <v>Email password/Health records</v>
      </c>
      <c r="B269" t="str">
        <f>Tabla2[[#This Row],[METHOD OF LEAK]]</f>
        <v>hacked</v>
      </c>
      <c r="C269">
        <f>Tabla2[[#This Row],[YEAR(2)]]</f>
        <v>2017</v>
      </c>
      <c r="D269">
        <f>Tabla2[[#This Row],[NO OF RECORDS STOLEN]]/1000000</f>
        <v>3</v>
      </c>
    </row>
    <row r="270" spans="1:4" ht="14" x14ac:dyDescent="0.15">
      <c r="A270" t="str">
        <f>_xlfn.SWITCH(Tabla2[[#This Row],[DATA SENSITIVITY]],1,"Just email address/Online information",20,"SSN/Personal details",300,"Credit card information",4000,"Email password/Health records",50000,"Full bank account details","Ninguna coincidencia")</f>
        <v>Email password/Health records</v>
      </c>
      <c r="B270" t="str">
        <f>Tabla2[[#This Row],[METHOD OF LEAK]]</f>
        <v>hacked</v>
      </c>
      <c r="C270">
        <f>Tabla2[[#This Row],[YEAR(2)]]</f>
        <v>2017</v>
      </c>
      <c r="D270">
        <f>Tabla2[[#This Row],[NO OF RECORDS STOLEN]]/1000000</f>
        <v>1.6</v>
      </c>
    </row>
    <row r="271" spans="1:4" ht="28" x14ac:dyDescent="0.15">
      <c r="A271" t="str">
        <f>_xlfn.SWITCH(Tabla2[[#This Row],[DATA SENSITIVITY]],1,"Just email address/Online information",20,"SSN/Personal details",300,"Credit card information",4000,"Email password/Health records",50000,"Full bank account details","Ninguna coincidencia")</f>
        <v>Email password/Health records</v>
      </c>
      <c r="B271" t="str">
        <f>Tabla2[[#This Row],[METHOD OF LEAK]]</f>
        <v>poor security</v>
      </c>
      <c r="C271">
        <f>Tabla2[[#This Row],[YEAR(2)]]</f>
        <v>2017</v>
      </c>
      <c r="D271">
        <f>Tabla2[[#This Row],[NO OF RECORDS STOLEN]]/1000000</f>
        <v>31</v>
      </c>
    </row>
    <row r="272" spans="1:4" ht="14" x14ac:dyDescent="0.15">
      <c r="A272" t="str">
        <f>_xlfn.SWITCH(Tabla2[[#This Row],[DATA SENSITIVITY]],1,"Just email address/Online information",20,"SSN/Personal details",300,"Credit card information",4000,"Email password/Health records",50000,"Full bank account details","Ninguna coincidencia")</f>
        <v>Email password/Health records</v>
      </c>
      <c r="B272" t="str">
        <f>Tabla2[[#This Row],[METHOD OF LEAK]]</f>
        <v>hacked</v>
      </c>
      <c r="C272">
        <f>Tabla2[[#This Row],[YEAR(2)]]</f>
        <v>2017</v>
      </c>
      <c r="D272">
        <f>Tabla2[[#This Row],[NO OF RECORDS STOLEN]]/1000000</f>
        <v>46.2</v>
      </c>
    </row>
    <row r="273" spans="1:4" ht="14" x14ac:dyDescent="0.15">
      <c r="A273" t="str">
        <f>_xlfn.SWITCH(Tabla2[[#This Row],[DATA SENSITIVITY]],1,"Just email address/Online information",20,"SSN/Personal details",300,"Credit card information",4000,"Email password/Health records",50000,"Full bank account details","Ninguna coincidencia")</f>
        <v>Email password/Health records</v>
      </c>
      <c r="B273" t="str">
        <f>Tabla2[[#This Row],[METHOD OF LEAK]]</f>
        <v>hacked</v>
      </c>
      <c r="C273">
        <f>Tabla2[[#This Row],[YEAR(2)]]</f>
        <v>2017</v>
      </c>
      <c r="D273">
        <f>Tabla2[[#This Row],[NO OF RECORDS STOLEN]]/1000000</f>
        <v>8.1309000000000006E-2</v>
      </c>
    </row>
    <row r="274" spans="1:4" ht="28" x14ac:dyDescent="0.15">
      <c r="A274" t="str">
        <f>_xlfn.SWITCH(Tabla2[[#This Row],[DATA SENSITIVITY]],1,"Just email address/Online information",20,"SSN/Personal details",300,"Credit card information",4000,"Email password/Health records",50000,"Full bank account details","Ninguna coincidencia")</f>
        <v>Email password/Health records</v>
      </c>
      <c r="B274" t="str">
        <f>Tabla2[[#This Row],[METHOD OF LEAK]]</f>
        <v>poor security</v>
      </c>
      <c r="C274">
        <f>Tabla2[[#This Row],[YEAR(2)]]</f>
        <v>2018</v>
      </c>
      <c r="D274">
        <f>Tabla2[[#This Row],[NO OF RECORDS STOLEN]]/1000000</f>
        <v>1.3</v>
      </c>
    </row>
    <row r="275" spans="1:4" ht="14" x14ac:dyDescent="0.15">
      <c r="A275" t="str">
        <f>_xlfn.SWITCH(Tabla2[[#This Row],[DATA SENSITIVITY]],1,"Just email address/Online information",20,"SSN/Personal details",300,"Credit card information",4000,"Email password/Health records",50000,"Full bank account details","Ninguna coincidencia")</f>
        <v>Credit card information</v>
      </c>
      <c r="B275" t="str">
        <f>Tabla2[[#This Row],[METHOD OF LEAK]]</f>
        <v>hacked</v>
      </c>
      <c r="C275">
        <f>Tabla2[[#This Row],[YEAR(2)]]</f>
        <v>2018</v>
      </c>
      <c r="D275">
        <f>Tabla2[[#This Row],[NO OF RECORDS STOLEN]]/1000000</f>
        <v>0.88</v>
      </c>
    </row>
    <row r="276" spans="1:4" ht="28" x14ac:dyDescent="0.15">
      <c r="A276" t="str">
        <f>_xlfn.SWITCH(Tabla2[[#This Row],[DATA SENSITIVITY]],1,"Just email address/Online information",20,"SSN/Personal details",300,"Credit card information",4000,"Email password/Health records",50000,"Full bank account details","Ninguna coincidencia")</f>
        <v>Email password/Health records</v>
      </c>
      <c r="B276" t="str">
        <f>Tabla2[[#This Row],[METHOD OF LEAK]]</f>
        <v>poor security</v>
      </c>
      <c r="C276">
        <f>Tabla2[[#This Row],[YEAR(2)]]</f>
        <v>2018</v>
      </c>
      <c r="D276">
        <f>Tabla2[[#This Row],[NO OF RECORDS STOLEN]]/1000000</f>
        <v>1100</v>
      </c>
    </row>
    <row r="277" spans="1:4" ht="14" x14ac:dyDescent="0.15">
      <c r="A277" t="str">
        <f>_xlfn.SWITCH(Tabla2[[#This Row],[DATA SENSITIVITY]],1,"Just email address/Online information",20,"SSN/Personal details",300,"Credit card information",4000,"Email password/Health records",50000,"Full bank account details","Ninguna coincidencia")</f>
        <v>Credit card information</v>
      </c>
      <c r="B277" t="str">
        <f>Tabla2[[#This Row],[METHOD OF LEAK]]</f>
        <v>hacked</v>
      </c>
      <c r="C277">
        <f>Tabla2[[#This Row],[YEAR(2)]]</f>
        <v>2018</v>
      </c>
      <c r="D277">
        <f>Tabla2[[#This Row],[NO OF RECORDS STOLEN]]/1000000</f>
        <v>5</v>
      </c>
    </row>
    <row r="278" spans="1:4" ht="28" x14ac:dyDescent="0.15">
      <c r="A278" t="str">
        <f>_xlfn.SWITCH(Tabla2[[#This Row],[DATA SENSITIVITY]],1,"Just email address/Online information",20,"SSN/Personal details",300,"Credit card information",4000,"Email password/Health records",50000,"Full bank account details","Ninguna coincidencia")</f>
        <v>SSN/Personal details</v>
      </c>
      <c r="B278" t="str">
        <f>Tabla2[[#This Row],[METHOD OF LEAK]]</f>
        <v>poor security</v>
      </c>
      <c r="C278">
        <f>Tabla2[[#This Row],[YEAR(2)]]</f>
        <v>2018</v>
      </c>
      <c r="D278">
        <f>Tabla2[[#This Row],[NO OF RECORDS STOLEN]]/1000000</f>
        <v>37</v>
      </c>
    </row>
    <row r="279" spans="1:4" ht="14" x14ac:dyDescent="0.15">
      <c r="A279" t="str">
        <f>_xlfn.SWITCH(Tabla2[[#This Row],[DATA SENSITIVITY]],1,"Just email address/Online information",20,"SSN/Personal details",300,"Credit card information",4000,"Email password/Health records",50000,"Full bank account details","Ninguna coincidencia")</f>
        <v>Just email address/Online information</v>
      </c>
      <c r="B279" t="str">
        <f>Tabla2[[#This Row],[METHOD OF LEAK]]</f>
        <v>hacked</v>
      </c>
      <c r="C279">
        <f>Tabla2[[#This Row],[YEAR(2)]]</f>
        <v>2018</v>
      </c>
      <c r="D279">
        <f>Tabla2[[#This Row],[NO OF RECORDS STOLEN]]/1000000</f>
        <v>150</v>
      </c>
    </row>
    <row r="280" spans="1:4" ht="28" x14ac:dyDescent="0.15">
      <c r="A280" t="str">
        <f>_xlfn.SWITCH(Tabla2[[#This Row],[DATA SENSITIVITY]],1,"Just email address/Online information",20,"SSN/Personal details",300,"Credit card information",4000,"Email password/Health records",50000,"Full bank account details","Ninguna coincidencia")</f>
        <v>Just email address/Online information</v>
      </c>
      <c r="B280" t="str">
        <f>Tabla2[[#This Row],[METHOD OF LEAK]]</f>
        <v>poor security</v>
      </c>
      <c r="C280">
        <f>Tabla2[[#This Row],[YEAR(2)]]</f>
        <v>2018</v>
      </c>
      <c r="D280">
        <f>Tabla2[[#This Row],[NO OF RECORDS STOLEN]]/1000000</f>
        <v>330</v>
      </c>
    </row>
    <row r="281" spans="1:4" ht="28" x14ac:dyDescent="0.15">
      <c r="A281" t="str">
        <f>_xlfn.SWITCH(Tabla2[[#This Row],[DATA SENSITIVITY]],1,"Just email address/Online information",20,"SSN/Personal details",300,"Credit card information",4000,"Email password/Health records",50000,"Full bank account details","Ninguna coincidencia")</f>
        <v>Email password/Health records</v>
      </c>
      <c r="B281" t="str">
        <f>Tabla2[[#This Row],[METHOD OF LEAK]]</f>
        <v>accidentally published</v>
      </c>
      <c r="C281">
        <f>Tabla2[[#This Row],[YEAR(2)]]</f>
        <v>2018</v>
      </c>
      <c r="D281">
        <f>Tabla2[[#This Row],[NO OF RECORDS STOLEN]]/1000000</f>
        <v>0.93400000000000005</v>
      </c>
    </row>
    <row r="282" spans="1:4" ht="28" x14ac:dyDescent="0.15">
      <c r="A282" t="str">
        <f>_xlfn.SWITCH(Tabla2[[#This Row],[DATA SENSITIVITY]],1,"Just email address/Online information",20,"SSN/Personal details",300,"Credit card information",4000,"Email password/Health records",50000,"Full bank account details","Ninguna coincidencia")</f>
        <v>Full bank account details</v>
      </c>
      <c r="B282" t="str">
        <f>Tabla2[[#This Row],[METHOD OF LEAK]]</f>
        <v>poor security</v>
      </c>
      <c r="C282">
        <f>Tabla2[[#This Row],[YEAR(2)]]</f>
        <v>2018</v>
      </c>
      <c r="D282">
        <f>Tabla2[[#This Row],[NO OF RECORDS STOLEN]]/1000000</f>
        <v>100</v>
      </c>
    </row>
    <row r="283" spans="1:4" ht="14" x14ac:dyDescent="0.15">
      <c r="A283" t="str">
        <f>_xlfn.SWITCH(Tabla2[[#This Row],[DATA SENSITIVITY]],1,"Just email address/Online information",20,"SSN/Personal details",300,"Credit card information",4000,"Email password/Health records",50000,"Full bank account details","Ninguna coincidencia")</f>
        <v>Credit card information</v>
      </c>
      <c r="B283" t="str">
        <f>Tabla2[[#This Row],[METHOD OF LEAK]]</f>
        <v>hacked</v>
      </c>
      <c r="C283">
        <f>Tabla2[[#This Row],[YEAR(2)]]</f>
        <v>2018</v>
      </c>
      <c r="D283">
        <f>Tabla2[[#This Row],[NO OF RECORDS STOLEN]]/1000000</f>
        <v>0.04</v>
      </c>
    </row>
    <row r="284" spans="1:4" ht="28" x14ac:dyDescent="0.15">
      <c r="A284" t="str">
        <f>_xlfn.SWITCH(Tabla2[[#This Row],[DATA SENSITIVITY]],1,"Just email address/Online information",20,"SSN/Personal details",300,"Credit card information",4000,"Email password/Health records",50000,"Full bank account details","Ninguna coincidencia")</f>
        <v>Just email address/Online information</v>
      </c>
      <c r="B284" t="str">
        <f>Tabla2[[#This Row],[METHOD OF LEAK]]</f>
        <v>poor security</v>
      </c>
      <c r="C284">
        <f>Tabla2[[#This Row],[YEAR(2)]]</f>
        <v>2018</v>
      </c>
      <c r="D284">
        <f>Tabla2[[#This Row],[NO OF RECORDS STOLEN]]/1000000</f>
        <v>120</v>
      </c>
    </row>
    <row r="285" spans="1:4" ht="14" x14ac:dyDescent="0.15">
      <c r="A285" t="str">
        <f>_xlfn.SWITCH(Tabla2[[#This Row],[DATA SENSITIVITY]],1,"Just email address/Online information",20,"SSN/Personal details",300,"Credit card information",4000,"Email password/Health records",50000,"Full bank account details","Ninguna coincidencia")</f>
        <v>SSN/Personal details</v>
      </c>
      <c r="B285" t="str">
        <f>Tabla2[[#This Row],[METHOD OF LEAK]]</f>
        <v>hacked</v>
      </c>
      <c r="C285">
        <f>Tabla2[[#This Row],[YEAR(2)]]</f>
        <v>2018</v>
      </c>
      <c r="D285">
        <f>Tabla2[[#This Row],[NO OF RECORDS STOLEN]]/1000000</f>
        <v>14</v>
      </c>
    </row>
    <row r="286" spans="1:4" ht="28" x14ac:dyDescent="0.15">
      <c r="A286" t="str">
        <f>_xlfn.SWITCH(Tabla2[[#This Row],[DATA SENSITIVITY]],1,"Just email address/Online information",20,"SSN/Personal details",300,"Credit card information",4000,"Email password/Health records",50000,"Full bank account details","Ninguna coincidencia")</f>
        <v>SSN/Personal details</v>
      </c>
      <c r="B286" t="str">
        <f>Tabla2[[#This Row],[METHOD OF LEAK]]</f>
        <v>poor security</v>
      </c>
      <c r="C286">
        <f>Tabla2[[#This Row],[YEAR(2)]]</f>
        <v>2018</v>
      </c>
      <c r="D286">
        <f>Tabla2[[#This Row],[NO OF RECORDS STOLEN]]/1000000</f>
        <v>14.8</v>
      </c>
    </row>
    <row r="287" spans="1:4" ht="14" x14ac:dyDescent="0.15">
      <c r="A287" t="str">
        <f>_xlfn.SWITCH(Tabla2[[#This Row],[DATA SENSITIVITY]],1,"Just email address/Online information",20,"SSN/Personal details",300,"Credit card information",4000,"Email password/Health records",50000,"Full bank account details","Ninguna coincidencia")</f>
        <v>Just email address/Online information</v>
      </c>
      <c r="B287" t="str">
        <f>Tabla2[[#This Row],[METHOD OF LEAK]]</f>
        <v>hacked</v>
      </c>
      <c r="C287">
        <f>Tabla2[[#This Row],[YEAR(2)]]</f>
        <v>2018</v>
      </c>
      <c r="D287">
        <f>Tabla2[[#This Row],[NO OF RECORDS STOLEN]]/1000000</f>
        <v>2</v>
      </c>
    </row>
    <row r="288" spans="1:4" ht="14" x14ac:dyDescent="0.15">
      <c r="A288" t="str">
        <f>_xlfn.SWITCH(Tabla2[[#This Row],[DATA SENSITIVITY]],1,"Just email address/Online information",20,"SSN/Personal details",300,"Credit card information",4000,"Email password/Health records",50000,"Full bank account details","Ninguna coincidencia")</f>
        <v>Email password/Health records</v>
      </c>
      <c r="B288" t="str">
        <f>Tabla2[[#This Row],[METHOD OF LEAK]]</f>
        <v>hacked</v>
      </c>
      <c r="C288">
        <f>Tabla2[[#This Row],[YEAR(2)]]</f>
        <v>2018</v>
      </c>
      <c r="D288">
        <f>Tabla2[[#This Row],[NO OF RECORDS STOLEN]]/1000000</f>
        <v>0.38</v>
      </c>
    </row>
    <row r="289" spans="1:4" ht="14" x14ac:dyDescent="0.15">
      <c r="A289" t="str">
        <f>_xlfn.SWITCH(Tabla2[[#This Row],[DATA SENSITIVITY]],1,"Just email address/Online information",20,"SSN/Personal details",300,"Credit card information",4000,"Email password/Health records",50000,"Full bank account details","Ninguna coincidencia")</f>
        <v>Credit card information</v>
      </c>
      <c r="B289" t="str">
        <f>Tabla2[[#This Row],[METHOD OF LEAK]]</f>
        <v>hacked</v>
      </c>
      <c r="C289">
        <f>Tabla2[[#This Row],[YEAR(2)]]</f>
        <v>2018</v>
      </c>
      <c r="D289">
        <f>Tabla2[[#This Row],[NO OF RECORDS STOLEN]]/1000000</f>
        <v>45</v>
      </c>
    </row>
    <row r="290" spans="1:4" ht="28" x14ac:dyDescent="0.15">
      <c r="A290" t="str">
        <f>_xlfn.SWITCH(Tabla2[[#This Row],[DATA SENSITIVITY]],1,"Just email address/Online information",20,"SSN/Personal details",300,"Credit card information",4000,"Email password/Health records",50000,"Full bank account details","Ninguna coincidencia")</f>
        <v>Credit card information</v>
      </c>
      <c r="B290" t="str">
        <f>Tabla2[[#This Row],[METHOD OF LEAK]]</f>
        <v>poor security</v>
      </c>
      <c r="C290">
        <f>Tabla2[[#This Row],[YEAR(2)]]</f>
        <v>2018</v>
      </c>
      <c r="D290">
        <f>Tabla2[[#This Row],[NO OF RECORDS STOLEN]]/1000000</f>
        <v>3</v>
      </c>
    </row>
    <row r="291" spans="1:4" ht="14" x14ac:dyDescent="0.15">
      <c r="A291" t="str">
        <f>_xlfn.SWITCH(Tabla2[[#This Row],[DATA SENSITIVITY]],1,"Just email address/Online information",20,"SSN/Personal details",300,"Credit card information",4000,"Email password/Health records",50000,"Full bank account details","Ninguna coincidencia")</f>
        <v>Email password/Health records</v>
      </c>
      <c r="B291" t="str">
        <f>Tabla2[[#This Row],[METHOD OF LEAK]]</f>
        <v>hacked</v>
      </c>
      <c r="C291">
        <f>Tabla2[[#This Row],[YEAR(2)]]</f>
        <v>2018</v>
      </c>
      <c r="D291">
        <f>Tabla2[[#This Row],[NO OF RECORDS STOLEN]]/1000000</f>
        <v>3</v>
      </c>
    </row>
    <row r="292" spans="1:4" ht="14" x14ac:dyDescent="0.15">
      <c r="A292" t="str">
        <f>_xlfn.SWITCH(Tabla2[[#This Row],[DATA SENSITIVITY]],1,"Just email address/Online information",20,"SSN/Personal details",300,"Credit card information",4000,"Email password/Health records",50000,"Full bank account details","Ninguna coincidencia")</f>
        <v>SSN/Personal details</v>
      </c>
      <c r="B292" t="str">
        <f>Tabla2[[#This Row],[METHOD OF LEAK]]</f>
        <v>hacked</v>
      </c>
      <c r="C292">
        <f>Tabla2[[#This Row],[YEAR(2)]]</f>
        <v>2018</v>
      </c>
      <c r="D292">
        <f>Tabla2[[#This Row],[NO OF RECORDS STOLEN]]/1000000</f>
        <v>27</v>
      </c>
    </row>
    <row r="293" spans="1:4" ht="28" x14ac:dyDescent="0.15">
      <c r="A293" t="str">
        <f>_xlfn.SWITCH(Tabla2[[#This Row],[DATA SENSITIVITY]],1,"Just email address/Online information",20,"SSN/Personal details",300,"Credit card information",4000,"Email password/Health records",50000,"Full bank account details","Ninguna coincidencia")</f>
        <v>SSN/Personal details</v>
      </c>
      <c r="B293" t="str">
        <f>Tabla2[[#This Row],[METHOD OF LEAK]]</f>
        <v>poor security</v>
      </c>
      <c r="C293">
        <f>Tabla2[[#This Row],[YEAR(2)]]</f>
        <v>2018</v>
      </c>
      <c r="D293">
        <f>Tabla2[[#This Row],[NO OF RECORDS STOLEN]]/1000000</f>
        <v>48</v>
      </c>
    </row>
    <row r="294" spans="1:4" ht="14" x14ac:dyDescent="0.15">
      <c r="A294" t="str">
        <f>_xlfn.SWITCH(Tabla2[[#This Row],[DATA SENSITIVITY]],1,"Just email address/Online information",20,"SSN/Personal details",300,"Credit card information",4000,"Email password/Health records",50000,"Full bank account details","Ninguna coincidencia")</f>
        <v>SSN/Personal details</v>
      </c>
      <c r="B294" t="str">
        <f>Tabla2[[#This Row],[METHOD OF LEAK]]</f>
        <v>hacked</v>
      </c>
      <c r="C294">
        <f>Tabla2[[#This Row],[YEAR(2)]]</f>
        <v>2018</v>
      </c>
      <c r="D294">
        <f>Tabla2[[#This Row],[NO OF RECORDS STOLEN]]/1000000</f>
        <v>2200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215"/>
  <sheetViews>
    <sheetView workbookViewId="0">
      <pane xSplit="2" ySplit="3" topLeftCell="AB6" activePane="bottomRight" state="frozen"/>
      <selection pane="topRight" activeCell="C1" sqref="C1"/>
      <selection pane="bottomLeft" activeCell="A4" sqref="A4"/>
      <selection pane="bottomRight" activeCell="G4" sqref="G4"/>
    </sheetView>
  </sheetViews>
  <sheetFormatPr baseColWidth="10" defaultColWidth="14.5" defaultRowHeight="12.75" customHeight="1" x14ac:dyDescent="0.15"/>
  <cols>
    <col min="1" max="1" width="34" customWidth="1"/>
    <col min="2" max="2" width="18.5" customWidth="1"/>
    <col min="3" max="3" width="43.5" customWidth="1"/>
    <col min="4" max="4" width="12" customWidth="1"/>
    <col min="5" max="5" width="16.83203125" customWidth="1"/>
    <col min="6" max="6" width="14.83203125" customWidth="1"/>
    <col min="7" max="7" width="17" customWidth="1"/>
    <col min="8" max="8" width="11.5" customWidth="1"/>
    <col min="9" max="9" width="13.5" customWidth="1"/>
    <col min="10" max="10" width="13.83203125" customWidth="1"/>
    <col min="11" max="12" width="17.33203125" customWidth="1"/>
    <col min="13" max="13" width="10" customWidth="1"/>
    <col min="14" max="14" width="2.33203125" customWidth="1"/>
    <col min="15" max="18" width="17.33203125" customWidth="1"/>
    <col min="19" max="19" width="9.5" customWidth="1"/>
    <col min="20" max="20" width="9.33203125" customWidth="1"/>
    <col min="21" max="21" width="8" customWidth="1"/>
    <col min="22" max="24" width="10.5" customWidth="1"/>
    <col min="25" max="25" width="2" customWidth="1"/>
    <col min="26" max="54" width="17.33203125" customWidth="1"/>
  </cols>
  <sheetData>
    <row r="1" spans="1:54" ht="12.75" customHeight="1" x14ac:dyDescent="0.15">
      <c r="A1" s="50" t="s">
        <v>18</v>
      </c>
      <c r="B1" s="51" t="s">
        <v>164</v>
      </c>
      <c r="C1" s="51" t="s">
        <v>168</v>
      </c>
      <c r="D1" s="53" t="s">
        <v>169</v>
      </c>
      <c r="E1" s="53" t="s">
        <v>170</v>
      </c>
      <c r="F1" s="51" t="s">
        <v>171</v>
      </c>
      <c r="G1" s="51" t="s">
        <v>172</v>
      </c>
      <c r="H1" s="51" t="s">
        <v>173</v>
      </c>
      <c r="I1" s="54" t="s">
        <v>176</v>
      </c>
      <c r="J1" s="53" t="s">
        <v>179</v>
      </c>
      <c r="K1" s="55" t="s">
        <v>180</v>
      </c>
      <c r="L1" s="51" t="s">
        <v>181</v>
      </c>
      <c r="M1" s="51" t="s">
        <v>182</v>
      </c>
      <c r="N1" s="56"/>
      <c r="O1" s="57" t="s">
        <v>185</v>
      </c>
      <c r="P1" s="57" t="s">
        <v>187</v>
      </c>
      <c r="Q1" s="57" t="s">
        <v>188</v>
      </c>
      <c r="R1" s="58"/>
      <c r="S1" s="58"/>
      <c r="T1" s="58"/>
      <c r="U1" s="58"/>
      <c r="V1" s="58"/>
      <c r="W1" s="58"/>
      <c r="X1" s="58"/>
      <c r="Y1" s="59"/>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row>
    <row r="2" spans="1:54" ht="12.75" customHeight="1" x14ac:dyDescent="0.15">
      <c r="A2" s="7" t="s">
        <v>0</v>
      </c>
      <c r="B2" s="7" t="s">
        <v>1</v>
      </c>
      <c r="C2" s="7" t="s">
        <v>2</v>
      </c>
      <c r="D2" s="10" t="s">
        <v>3</v>
      </c>
      <c r="E2" s="10" t="s">
        <v>5</v>
      </c>
      <c r="F2" s="9" t="s">
        <v>6</v>
      </c>
      <c r="G2" s="7" t="s">
        <v>7</v>
      </c>
      <c r="H2" s="7" t="s">
        <v>8</v>
      </c>
      <c r="I2" s="11" t="s">
        <v>9</v>
      </c>
      <c r="J2" s="10" t="s">
        <v>10</v>
      </c>
      <c r="K2" s="12" t="s">
        <v>11</v>
      </c>
      <c r="L2" s="7" t="s">
        <v>11</v>
      </c>
      <c r="M2" s="7" t="s">
        <v>12</v>
      </c>
      <c r="N2" s="60"/>
      <c r="O2" s="14" t="s">
        <v>13</v>
      </c>
      <c r="P2" s="14" t="s">
        <v>14</v>
      </c>
      <c r="Q2" s="14" t="s">
        <v>15</v>
      </c>
      <c r="R2" s="7" t="s">
        <v>16</v>
      </c>
      <c r="S2" s="7" t="s">
        <v>11</v>
      </c>
      <c r="T2" s="7" t="s">
        <v>11</v>
      </c>
      <c r="U2" s="15" t="s">
        <v>11</v>
      </c>
      <c r="V2" s="7" t="s">
        <v>11</v>
      </c>
      <c r="W2" s="10" t="s">
        <v>11</v>
      </c>
      <c r="X2" s="10" t="s">
        <v>11</v>
      </c>
      <c r="Y2" s="61"/>
      <c r="Z2" s="7" t="s">
        <v>207</v>
      </c>
      <c r="AA2" s="7" t="s">
        <v>207</v>
      </c>
      <c r="AB2" s="7" t="s">
        <v>207</v>
      </c>
      <c r="AC2" s="7" t="s">
        <v>207</v>
      </c>
      <c r="AD2" s="7" t="s">
        <v>207</v>
      </c>
      <c r="AE2" s="7" t="s">
        <v>207</v>
      </c>
      <c r="AF2" s="7" t="s">
        <v>207</v>
      </c>
      <c r="AG2" s="7" t="s">
        <v>207</v>
      </c>
      <c r="AH2" s="7" t="s">
        <v>207</v>
      </c>
      <c r="AI2" s="7" t="s">
        <v>207</v>
      </c>
      <c r="AJ2" s="17"/>
      <c r="AK2" s="17"/>
      <c r="AL2" s="17"/>
      <c r="AM2" s="17"/>
      <c r="AN2" s="17"/>
      <c r="AO2" s="17"/>
      <c r="AP2" s="17"/>
      <c r="AQ2" s="17"/>
      <c r="AR2" s="17"/>
      <c r="AS2" s="17"/>
      <c r="AT2" s="17"/>
      <c r="AU2" s="17"/>
      <c r="AV2" s="17"/>
      <c r="AW2" s="17"/>
      <c r="AX2" s="17"/>
      <c r="AY2" s="17"/>
      <c r="AZ2" s="17"/>
      <c r="BA2" s="17"/>
      <c r="BB2" s="17"/>
    </row>
    <row r="3" spans="1:54" ht="12.75" customHeight="1" x14ac:dyDescent="0.15">
      <c r="A3" s="62"/>
      <c r="B3" s="17"/>
      <c r="C3" s="20" t="s">
        <v>17</v>
      </c>
      <c r="D3" s="31" t="s">
        <v>388</v>
      </c>
      <c r="E3" s="31" t="s">
        <v>215</v>
      </c>
      <c r="F3" s="17"/>
      <c r="G3" s="17"/>
      <c r="H3" s="17"/>
      <c r="I3" s="33"/>
      <c r="J3" s="32" t="s">
        <v>19</v>
      </c>
      <c r="K3" s="17"/>
      <c r="L3" s="17"/>
      <c r="M3" s="20" t="s">
        <v>20</v>
      </c>
      <c r="N3" s="56"/>
      <c r="O3" s="26"/>
      <c r="P3" s="26"/>
      <c r="Q3" s="26"/>
      <c r="R3" s="27"/>
      <c r="S3" s="17"/>
      <c r="T3" s="17"/>
      <c r="U3" s="28"/>
      <c r="V3" s="17"/>
      <c r="W3" s="29"/>
      <c r="X3" s="22"/>
      <c r="Y3" s="59"/>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row>
    <row r="4" spans="1:54" ht="12.75" customHeight="1" x14ac:dyDescent="0.15">
      <c r="A4" s="10" t="s">
        <v>21</v>
      </c>
      <c r="B4" s="32" t="s">
        <v>22</v>
      </c>
      <c r="C4" s="31" t="s">
        <v>271</v>
      </c>
      <c r="D4" s="31">
        <v>0</v>
      </c>
      <c r="E4" s="32">
        <v>92000000</v>
      </c>
      <c r="F4" s="31" t="s">
        <v>24</v>
      </c>
      <c r="G4" s="31" t="s">
        <v>272</v>
      </c>
      <c r="H4" s="22"/>
      <c r="I4" s="40" t="s">
        <v>273</v>
      </c>
      <c r="J4" s="31">
        <v>1</v>
      </c>
      <c r="K4" s="22"/>
      <c r="L4" s="22"/>
      <c r="M4" s="22"/>
      <c r="N4" s="64"/>
      <c r="O4" s="35" t="s">
        <v>26</v>
      </c>
      <c r="P4" s="35" t="s">
        <v>27</v>
      </c>
      <c r="Q4" s="44"/>
      <c r="R4" s="31" t="s">
        <v>28</v>
      </c>
      <c r="S4" s="17"/>
      <c r="T4" s="22"/>
      <c r="U4" s="22"/>
      <c r="V4" s="22"/>
      <c r="W4" s="22"/>
      <c r="X4" s="22"/>
      <c r="Y4" s="65"/>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row>
    <row r="5" spans="1:54" ht="12.75" customHeight="1" x14ac:dyDescent="0.15">
      <c r="A5" s="10" t="s">
        <v>37</v>
      </c>
      <c r="B5" s="31" t="s">
        <v>38</v>
      </c>
      <c r="C5" s="32" t="s">
        <v>39</v>
      </c>
      <c r="D5" s="31">
        <v>1</v>
      </c>
      <c r="E5" s="32">
        <v>200000</v>
      </c>
      <c r="F5" s="31" t="s">
        <v>32</v>
      </c>
      <c r="G5" s="31" t="s">
        <v>390</v>
      </c>
      <c r="H5" s="22"/>
      <c r="I5" s="31">
        <v>200000</v>
      </c>
      <c r="J5" s="31">
        <v>20</v>
      </c>
      <c r="K5" s="22"/>
      <c r="L5" s="22"/>
      <c r="M5" s="22"/>
      <c r="N5" s="64"/>
      <c r="O5" s="35" t="s">
        <v>41</v>
      </c>
      <c r="P5" s="44"/>
      <c r="Q5" s="44"/>
      <c r="R5" s="22"/>
      <c r="S5" s="22"/>
      <c r="T5" s="22"/>
      <c r="U5" s="22"/>
      <c r="V5" s="22"/>
      <c r="W5" s="22"/>
      <c r="X5" s="22"/>
      <c r="Y5" s="65"/>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row>
    <row r="6" spans="1:54" ht="12.75" customHeight="1" x14ac:dyDescent="0.15">
      <c r="A6" s="10" t="s">
        <v>47</v>
      </c>
      <c r="B6" s="31" t="s">
        <v>48</v>
      </c>
      <c r="C6" s="22"/>
      <c r="D6" s="31">
        <v>1</v>
      </c>
      <c r="E6" s="32">
        <v>125000</v>
      </c>
      <c r="F6" s="31" t="s">
        <v>32</v>
      </c>
      <c r="G6" s="31" t="s">
        <v>49</v>
      </c>
      <c r="H6" s="22"/>
      <c r="I6" s="31">
        <v>125000</v>
      </c>
      <c r="J6" s="31">
        <v>20</v>
      </c>
      <c r="K6" s="22"/>
      <c r="L6" s="22"/>
      <c r="M6" s="22"/>
      <c r="N6" s="64"/>
      <c r="O6" s="35" t="s">
        <v>50</v>
      </c>
      <c r="P6" s="44"/>
      <c r="Q6" s="44"/>
      <c r="R6" s="45" t="s">
        <v>51</v>
      </c>
      <c r="S6" s="22"/>
      <c r="T6" s="22"/>
      <c r="U6" s="22"/>
      <c r="V6" s="22"/>
      <c r="W6" s="22"/>
      <c r="X6" s="22"/>
      <c r="Y6" s="65"/>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row>
    <row r="7" spans="1:54" ht="12.75" customHeight="1" x14ac:dyDescent="0.15">
      <c r="A7" s="10" t="s">
        <v>29</v>
      </c>
      <c r="B7" s="31" t="s">
        <v>30</v>
      </c>
      <c r="C7" s="31" t="s">
        <v>31</v>
      </c>
      <c r="D7" s="31">
        <v>1</v>
      </c>
      <c r="E7" s="40" t="s">
        <v>342</v>
      </c>
      <c r="F7" s="31" t="s">
        <v>32</v>
      </c>
      <c r="G7" s="31" t="s">
        <v>33</v>
      </c>
      <c r="H7" s="31" t="s">
        <v>34</v>
      </c>
      <c r="I7" s="31">
        <v>40000000</v>
      </c>
      <c r="J7" s="31">
        <v>300</v>
      </c>
      <c r="K7" s="33"/>
      <c r="L7" s="22"/>
      <c r="M7" s="22"/>
      <c r="N7" s="64"/>
      <c r="O7" s="35" t="s">
        <v>35</v>
      </c>
      <c r="P7" s="44"/>
      <c r="Q7" s="44"/>
      <c r="R7" s="31" t="s">
        <v>36</v>
      </c>
      <c r="S7" s="22"/>
      <c r="T7" s="22"/>
      <c r="U7" s="22"/>
      <c r="V7" s="22"/>
      <c r="W7" s="22"/>
      <c r="X7" s="22"/>
      <c r="Y7" s="65"/>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row>
    <row r="8" spans="1:54" ht="12.75" customHeight="1" x14ac:dyDescent="0.15">
      <c r="A8" s="10" t="s">
        <v>43</v>
      </c>
      <c r="B8" s="22"/>
      <c r="C8" s="31" t="s">
        <v>44</v>
      </c>
      <c r="D8" s="31">
        <v>1</v>
      </c>
      <c r="E8" s="32">
        <v>3900000</v>
      </c>
      <c r="F8" s="31" t="s">
        <v>32</v>
      </c>
      <c r="G8" s="31" t="s">
        <v>258</v>
      </c>
      <c r="H8" s="31" t="s">
        <v>34</v>
      </c>
      <c r="I8" s="31">
        <v>3900000</v>
      </c>
      <c r="J8" s="31">
        <v>300</v>
      </c>
      <c r="K8" s="22"/>
      <c r="L8" s="22"/>
      <c r="M8" s="22"/>
      <c r="N8" s="64"/>
      <c r="O8" s="36" t="s">
        <v>45</v>
      </c>
      <c r="P8" s="44"/>
      <c r="Q8" s="44"/>
      <c r="R8" s="45" t="s">
        <v>46</v>
      </c>
      <c r="S8" s="22"/>
      <c r="T8" s="22"/>
      <c r="U8" s="22"/>
      <c r="V8" s="22"/>
      <c r="W8" s="22"/>
      <c r="X8" s="22"/>
      <c r="Y8" s="65"/>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row>
    <row r="9" spans="1:54" ht="12.75" customHeight="1" x14ac:dyDescent="0.15">
      <c r="A9" s="10" t="s">
        <v>21</v>
      </c>
      <c r="B9" s="32" t="s">
        <v>22</v>
      </c>
      <c r="C9" s="31" t="s">
        <v>52</v>
      </c>
      <c r="D9" s="31">
        <v>2</v>
      </c>
      <c r="E9" s="32">
        <v>20000000</v>
      </c>
      <c r="F9" s="31" t="s">
        <v>24</v>
      </c>
      <c r="G9" s="31" t="s">
        <v>53</v>
      </c>
      <c r="H9" s="31" t="s">
        <v>34</v>
      </c>
      <c r="I9" s="31">
        <v>20000000</v>
      </c>
      <c r="J9" s="31">
        <v>1</v>
      </c>
      <c r="K9" s="22"/>
      <c r="L9" s="22"/>
      <c r="M9" s="22"/>
      <c r="N9" s="64"/>
      <c r="O9" s="35" t="s">
        <v>54</v>
      </c>
      <c r="P9" s="44"/>
      <c r="Q9" s="44"/>
      <c r="R9" s="31" t="s">
        <v>55</v>
      </c>
      <c r="S9" s="22"/>
      <c r="T9" s="22"/>
      <c r="U9" s="22"/>
      <c r="V9" s="22"/>
      <c r="W9" s="22"/>
      <c r="X9" s="22"/>
      <c r="Y9" s="65"/>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row>
    <row r="10" spans="1:54" ht="12.75" customHeight="1" x14ac:dyDescent="0.15">
      <c r="A10" s="10" t="s">
        <v>62</v>
      </c>
      <c r="B10" s="31" t="s">
        <v>63</v>
      </c>
      <c r="C10" s="22"/>
      <c r="D10" s="31">
        <v>2</v>
      </c>
      <c r="E10" s="32">
        <v>2600000</v>
      </c>
      <c r="F10" s="31" t="s">
        <v>32</v>
      </c>
      <c r="G10" s="31" t="s">
        <v>25</v>
      </c>
      <c r="H10" s="22"/>
      <c r="I10" s="31">
        <v>2600000</v>
      </c>
      <c r="J10" s="31">
        <v>300</v>
      </c>
      <c r="K10" s="22"/>
      <c r="L10" s="22"/>
      <c r="M10" s="22"/>
      <c r="N10" s="64"/>
      <c r="O10" s="35" t="s">
        <v>64</v>
      </c>
      <c r="P10" s="44"/>
      <c r="Q10" s="44"/>
      <c r="R10" s="45" t="s">
        <v>65</v>
      </c>
      <c r="S10" s="22"/>
      <c r="T10" s="22"/>
      <c r="U10" s="22"/>
      <c r="V10" s="22"/>
      <c r="W10" s="22"/>
      <c r="X10" s="22"/>
      <c r="Y10" s="65"/>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row>
    <row r="11" spans="1:54" ht="12.75" customHeight="1" x14ac:dyDescent="0.15">
      <c r="A11" s="10" t="s">
        <v>66</v>
      </c>
      <c r="B11" s="22"/>
      <c r="C11" s="32" t="s">
        <v>67</v>
      </c>
      <c r="D11" s="31">
        <v>2</v>
      </c>
      <c r="E11" s="32">
        <v>200000</v>
      </c>
      <c r="F11" s="31" t="s">
        <v>68</v>
      </c>
      <c r="G11" s="31" t="s">
        <v>390</v>
      </c>
      <c r="H11" s="31" t="s">
        <v>34</v>
      </c>
      <c r="I11" s="31">
        <v>200000</v>
      </c>
      <c r="J11" s="31">
        <v>20</v>
      </c>
      <c r="K11" s="22"/>
      <c r="L11" s="22"/>
      <c r="M11" s="22"/>
      <c r="N11" s="64"/>
      <c r="O11" s="35" t="s">
        <v>69</v>
      </c>
      <c r="P11" s="44"/>
      <c r="Q11" s="44"/>
      <c r="R11" s="22"/>
      <c r="S11" s="22"/>
      <c r="T11" s="22"/>
      <c r="U11" s="22"/>
      <c r="V11" s="22"/>
      <c r="W11" s="22"/>
      <c r="X11" s="22"/>
      <c r="Y11" s="65"/>
      <c r="Z11" s="22"/>
      <c r="AA11" s="22"/>
      <c r="AB11" s="22"/>
      <c r="AC11" s="22"/>
      <c r="AD11" s="22"/>
      <c r="AE11" s="22"/>
      <c r="AF11" s="22"/>
      <c r="AG11" s="22"/>
      <c r="AH11" s="22"/>
      <c r="AI11" s="22"/>
      <c r="AJ11" s="22"/>
      <c r="AK11" s="17"/>
      <c r="AL11" s="17"/>
      <c r="AM11" s="17"/>
      <c r="AN11" s="17"/>
      <c r="AO11" s="17"/>
      <c r="AP11" s="17"/>
      <c r="AQ11" s="17"/>
      <c r="AR11" s="17"/>
      <c r="AS11" s="17"/>
      <c r="AT11" s="17"/>
      <c r="AU11" s="17"/>
      <c r="AV11" s="17"/>
      <c r="AW11" s="17"/>
      <c r="AX11" s="17"/>
      <c r="AY11" s="17"/>
      <c r="AZ11" s="17"/>
      <c r="BA11" s="17"/>
      <c r="BB11" s="17"/>
    </row>
    <row r="12" spans="1:54" ht="12.75" customHeight="1" x14ac:dyDescent="0.15">
      <c r="A12" s="10" t="s">
        <v>56</v>
      </c>
      <c r="B12" s="31" t="s">
        <v>57</v>
      </c>
      <c r="C12" s="31" t="s">
        <v>58</v>
      </c>
      <c r="D12" s="31">
        <v>2</v>
      </c>
      <c r="E12" s="32">
        <v>4000000</v>
      </c>
      <c r="F12" s="31" t="s">
        <v>59</v>
      </c>
      <c r="G12" s="31" t="s">
        <v>33</v>
      </c>
      <c r="H12" s="31" t="s">
        <v>34</v>
      </c>
      <c r="I12" s="31">
        <v>4000000</v>
      </c>
      <c r="J12" s="31">
        <v>1</v>
      </c>
      <c r="K12" s="22"/>
      <c r="L12" s="22"/>
      <c r="M12" s="22"/>
      <c r="N12" s="64"/>
      <c r="O12" s="35" t="s">
        <v>60</v>
      </c>
      <c r="P12" s="44"/>
      <c r="Q12" s="44"/>
      <c r="R12" s="45" t="s">
        <v>61</v>
      </c>
      <c r="S12" s="22"/>
      <c r="T12" s="22"/>
      <c r="U12" s="22"/>
      <c r="V12" s="22"/>
      <c r="W12" s="22"/>
      <c r="X12" s="22"/>
      <c r="Y12" s="65"/>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row>
    <row r="13" spans="1:54" ht="12.75" customHeight="1" x14ac:dyDescent="0.15">
      <c r="A13" s="10" t="s">
        <v>71</v>
      </c>
      <c r="B13" s="22"/>
      <c r="C13" s="31" t="s">
        <v>72</v>
      </c>
      <c r="D13" s="31">
        <v>2</v>
      </c>
      <c r="E13" s="32">
        <v>17000000</v>
      </c>
      <c r="F13" s="31" t="s">
        <v>59</v>
      </c>
      <c r="G13" s="31" t="s">
        <v>258</v>
      </c>
      <c r="H13" s="22"/>
      <c r="I13" s="31">
        <v>17000000</v>
      </c>
      <c r="J13" s="31">
        <v>1</v>
      </c>
      <c r="K13" s="22"/>
      <c r="L13" s="22"/>
      <c r="M13" s="22"/>
      <c r="N13" s="64"/>
      <c r="O13" s="35" t="s">
        <v>73</v>
      </c>
      <c r="P13" s="35" t="s">
        <v>74</v>
      </c>
      <c r="Q13" s="44"/>
      <c r="R13" s="45" t="s">
        <v>75</v>
      </c>
      <c r="S13" s="22"/>
      <c r="T13" s="22"/>
      <c r="U13" s="22"/>
      <c r="V13" s="22"/>
      <c r="W13" s="22"/>
      <c r="X13" s="22"/>
      <c r="Y13" s="65"/>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row>
    <row r="14" spans="1:54" ht="12.75" customHeight="1" x14ac:dyDescent="0.15">
      <c r="A14" s="10" t="s">
        <v>76</v>
      </c>
      <c r="B14" s="22"/>
      <c r="C14" s="31" t="s">
        <v>77</v>
      </c>
      <c r="D14" s="31">
        <v>2</v>
      </c>
      <c r="E14" s="32">
        <v>26500000</v>
      </c>
      <c r="F14" s="31" t="s">
        <v>78</v>
      </c>
      <c r="G14" s="31" t="s">
        <v>293</v>
      </c>
      <c r="H14" s="22"/>
      <c r="I14" s="31">
        <v>26500000</v>
      </c>
      <c r="J14" s="31">
        <v>20</v>
      </c>
      <c r="K14" s="22"/>
      <c r="L14" s="22"/>
      <c r="M14" s="22"/>
      <c r="N14" s="64"/>
      <c r="O14" s="35" t="s">
        <v>79</v>
      </c>
      <c r="P14" s="44"/>
      <c r="Q14" s="44"/>
      <c r="R14" s="29"/>
      <c r="S14" s="17"/>
      <c r="T14" s="22"/>
      <c r="U14" s="22"/>
      <c r="V14" s="22"/>
      <c r="W14" s="22"/>
      <c r="X14" s="22"/>
      <c r="Y14" s="65"/>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row>
    <row r="15" spans="1:54" ht="12.75" customHeight="1" x14ac:dyDescent="0.15">
      <c r="A15" s="10" t="s">
        <v>116</v>
      </c>
      <c r="B15" s="22"/>
      <c r="C15" s="32" t="s">
        <v>117</v>
      </c>
      <c r="D15" s="31">
        <v>3</v>
      </c>
      <c r="E15" s="32">
        <v>160000</v>
      </c>
      <c r="F15" s="31" t="s">
        <v>103</v>
      </c>
      <c r="G15" s="31" t="s">
        <v>390</v>
      </c>
      <c r="H15" s="22"/>
      <c r="I15" s="32">
        <v>160000</v>
      </c>
      <c r="J15" s="31">
        <v>20</v>
      </c>
      <c r="K15" s="22"/>
      <c r="L15" s="22"/>
      <c r="M15" s="22"/>
      <c r="N15" s="64"/>
      <c r="O15" s="35" t="s">
        <v>118</v>
      </c>
      <c r="P15" s="44"/>
      <c r="Q15" s="44"/>
      <c r="R15" s="22"/>
      <c r="S15" s="22"/>
      <c r="T15" s="22"/>
      <c r="U15" s="22"/>
      <c r="V15" s="22"/>
      <c r="W15" s="22"/>
      <c r="X15" s="22"/>
      <c r="Y15" s="65"/>
      <c r="Z15" s="22"/>
      <c r="AA15" s="22"/>
      <c r="AB15" s="22"/>
      <c r="AC15" s="22"/>
      <c r="AD15" s="22"/>
      <c r="AE15" s="22"/>
      <c r="AF15" s="22"/>
      <c r="AG15" s="22"/>
      <c r="AH15" s="22"/>
      <c r="AI15" s="22"/>
      <c r="AJ15" s="22"/>
      <c r="AK15" s="17"/>
      <c r="AL15" s="17"/>
      <c r="AM15" s="17"/>
      <c r="AN15" s="17"/>
      <c r="AO15" s="17"/>
      <c r="AP15" s="17"/>
      <c r="AQ15" s="17"/>
      <c r="AR15" s="17"/>
      <c r="AS15" s="17"/>
      <c r="AT15" s="17"/>
      <c r="AU15" s="17"/>
      <c r="AV15" s="17"/>
      <c r="AW15" s="17"/>
      <c r="AX15" s="17"/>
      <c r="AY15" s="17"/>
      <c r="AZ15" s="17"/>
      <c r="BA15" s="17"/>
      <c r="BB15" s="17"/>
    </row>
    <row r="16" spans="1:54" ht="12.75" customHeight="1" x14ac:dyDescent="0.15">
      <c r="A16" s="10" t="s">
        <v>104</v>
      </c>
      <c r="B16" s="22"/>
      <c r="C16" s="31" t="s">
        <v>105</v>
      </c>
      <c r="D16" s="31">
        <v>3</v>
      </c>
      <c r="E16" s="32">
        <v>1000000</v>
      </c>
      <c r="F16" s="31" t="s">
        <v>32</v>
      </c>
      <c r="G16" s="31" t="s">
        <v>25</v>
      </c>
      <c r="H16" s="31" t="s">
        <v>34</v>
      </c>
      <c r="I16" s="31">
        <v>1000000</v>
      </c>
      <c r="J16" s="31">
        <v>300</v>
      </c>
      <c r="K16" s="22"/>
      <c r="L16" s="22"/>
      <c r="M16" s="22"/>
      <c r="N16" s="64"/>
      <c r="O16" s="35" t="s">
        <v>64</v>
      </c>
      <c r="P16" s="35" t="s">
        <v>106</v>
      </c>
      <c r="Q16" s="44"/>
      <c r="R16" s="45" t="s">
        <v>65</v>
      </c>
      <c r="S16" s="22"/>
      <c r="T16" s="22"/>
      <c r="U16" s="22"/>
      <c r="V16" s="22"/>
      <c r="W16" s="22"/>
      <c r="X16" s="22"/>
      <c r="Y16" s="65"/>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row>
    <row r="17" spans="1:54" ht="12.75" customHeight="1" x14ac:dyDescent="0.15">
      <c r="A17" s="10" t="s">
        <v>111</v>
      </c>
      <c r="B17" s="31" t="s">
        <v>112</v>
      </c>
      <c r="C17" s="31" t="s">
        <v>113</v>
      </c>
      <c r="D17" s="31">
        <v>3</v>
      </c>
      <c r="E17" s="32">
        <v>8637405</v>
      </c>
      <c r="F17" s="31" t="s">
        <v>89</v>
      </c>
      <c r="G17" s="31" t="s">
        <v>25</v>
      </c>
      <c r="H17" s="22"/>
      <c r="I17" s="31">
        <v>8637405</v>
      </c>
      <c r="J17" s="31">
        <v>1</v>
      </c>
      <c r="K17" s="22"/>
      <c r="L17" s="22"/>
      <c r="M17" s="22"/>
      <c r="N17" s="64"/>
      <c r="O17" s="35" t="s">
        <v>114</v>
      </c>
      <c r="P17" s="44"/>
      <c r="Q17" s="44"/>
      <c r="R17" s="45" t="s">
        <v>115</v>
      </c>
      <c r="S17" s="22"/>
      <c r="T17" s="22"/>
      <c r="U17" s="22"/>
      <c r="V17" s="22"/>
      <c r="W17" s="22"/>
      <c r="X17" s="22"/>
      <c r="Y17" s="65"/>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row>
    <row r="18" spans="1:54" ht="12.75" customHeight="1" x14ac:dyDescent="0.15">
      <c r="A18" s="10" t="s">
        <v>124</v>
      </c>
      <c r="B18" s="22"/>
      <c r="C18" s="32" t="s">
        <v>125</v>
      </c>
      <c r="D18" s="31">
        <v>3</v>
      </c>
      <c r="E18" s="32">
        <v>3000000</v>
      </c>
      <c r="F18" s="31" t="s">
        <v>103</v>
      </c>
      <c r="G18" s="31" t="s">
        <v>390</v>
      </c>
      <c r="H18" s="22"/>
      <c r="I18" s="32">
        <v>3000000</v>
      </c>
      <c r="J18" s="31">
        <v>20</v>
      </c>
      <c r="K18" s="22"/>
      <c r="L18" s="22"/>
      <c r="M18" s="22"/>
      <c r="N18" s="64"/>
      <c r="O18" s="35" t="s">
        <v>126</v>
      </c>
      <c r="P18" s="44"/>
      <c r="Q18" s="44"/>
      <c r="R18" s="22"/>
      <c r="S18" s="22"/>
      <c r="T18" s="22"/>
      <c r="U18" s="22"/>
      <c r="V18" s="22"/>
      <c r="W18" s="22"/>
      <c r="X18" s="22"/>
      <c r="Y18" s="65"/>
      <c r="Z18" s="22"/>
      <c r="AA18" s="22"/>
      <c r="AB18" s="22"/>
      <c r="AC18" s="22"/>
      <c r="AD18" s="22"/>
      <c r="AE18" s="22"/>
      <c r="AF18" s="22"/>
      <c r="AG18" s="22"/>
      <c r="AH18" s="22"/>
      <c r="AI18" s="22"/>
      <c r="AJ18" s="22"/>
      <c r="AK18" s="17"/>
      <c r="AL18" s="17"/>
      <c r="AM18" s="17"/>
      <c r="AN18" s="17"/>
      <c r="AO18" s="17"/>
      <c r="AP18" s="17"/>
      <c r="AQ18" s="17"/>
      <c r="AR18" s="17"/>
      <c r="AS18" s="17"/>
      <c r="AT18" s="17"/>
      <c r="AU18" s="17"/>
      <c r="AV18" s="17"/>
      <c r="AW18" s="17"/>
      <c r="AX18" s="17"/>
      <c r="AY18" s="17"/>
      <c r="AZ18" s="17"/>
      <c r="BA18" s="17"/>
      <c r="BB18" s="17"/>
    </row>
    <row r="19" spans="1:54" ht="12.75" customHeight="1" x14ac:dyDescent="0.15">
      <c r="A19" s="10" t="s">
        <v>128</v>
      </c>
      <c r="B19" s="31" t="s">
        <v>129</v>
      </c>
      <c r="C19" s="33"/>
      <c r="D19" s="31">
        <v>3</v>
      </c>
      <c r="E19" s="32">
        <v>3000000</v>
      </c>
      <c r="F19" s="31" t="s">
        <v>103</v>
      </c>
      <c r="G19" s="31" t="s">
        <v>390</v>
      </c>
      <c r="H19" s="22"/>
      <c r="I19" s="31">
        <v>3000000</v>
      </c>
      <c r="J19" s="31">
        <v>20</v>
      </c>
      <c r="K19" s="22"/>
      <c r="L19" s="22"/>
      <c r="M19" s="22"/>
      <c r="N19" s="64"/>
      <c r="O19" s="35" t="s">
        <v>126</v>
      </c>
      <c r="P19" s="44"/>
      <c r="Q19" s="44"/>
      <c r="R19" s="22"/>
      <c r="S19" s="22"/>
      <c r="T19" s="22"/>
      <c r="U19" s="22"/>
      <c r="V19" s="22"/>
      <c r="W19" s="22"/>
      <c r="X19" s="22"/>
      <c r="Y19" s="65"/>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row>
    <row r="20" spans="1:54" ht="12.75" customHeight="1" x14ac:dyDescent="0.15">
      <c r="A20" s="10" t="s">
        <v>107</v>
      </c>
      <c r="B20" s="31" t="s">
        <v>108</v>
      </c>
      <c r="C20" s="33"/>
      <c r="D20" s="31">
        <v>3</v>
      </c>
      <c r="E20" s="32">
        <v>8500000</v>
      </c>
      <c r="F20" s="31" t="s">
        <v>32</v>
      </c>
      <c r="G20" s="31" t="s">
        <v>25</v>
      </c>
      <c r="H20" s="22"/>
      <c r="I20" s="31">
        <v>8500000</v>
      </c>
      <c r="J20" s="31">
        <v>300</v>
      </c>
      <c r="K20" s="22"/>
      <c r="L20" s="22"/>
      <c r="M20" s="22"/>
      <c r="N20" s="64"/>
      <c r="O20" s="35" t="s">
        <v>109</v>
      </c>
      <c r="P20" s="44"/>
      <c r="Q20" s="44"/>
      <c r="R20" s="22"/>
      <c r="S20" s="22"/>
      <c r="T20" s="22"/>
      <c r="U20" s="22"/>
      <c r="V20" s="22"/>
      <c r="W20" s="22"/>
      <c r="X20" s="22"/>
      <c r="Y20" s="65"/>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row>
    <row r="21" spans="1:54" ht="12.75" customHeight="1" x14ac:dyDescent="0.15">
      <c r="A21" s="10" t="s">
        <v>120</v>
      </c>
      <c r="B21" s="22"/>
      <c r="C21" s="31" t="s">
        <v>121</v>
      </c>
      <c r="D21" s="31">
        <v>3</v>
      </c>
      <c r="E21" s="32">
        <v>800000</v>
      </c>
      <c r="F21" s="31" t="s">
        <v>89</v>
      </c>
      <c r="G21" s="31" t="s">
        <v>293</v>
      </c>
      <c r="H21" s="22"/>
      <c r="I21" s="31">
        <v>800000</v>
      </c>
      <c r="J21" s="31">
        <v>20</v>
      </c>
      <c r="K21" s="22"/>
      <c r="L21" s="22"/>
      <c r="M21" s="22"/>
      <c r="N21" s="64"/>
      <c r="O21" s="35" t="s">
        <v>122</v>
      </c>
      <c r="P21" s="44"/>
      <c r="Q21" s="44"/>
      <c r="R21" s="45" t="s">
        <v>123</v>
      </c>
      <c r="S21" s="22"/>
      <c r="T21" s="22"/>
      <c r="U21" s="22"/>
      <c r="V21" s="22"/>
      <c r="W21" s="22"/>
      <c r="X21" s="22"/>
      <c r="Y21" s="65"/>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row>
    <row r="22" spans="1:54" ht="12.75" customHeight="1" x14ac:dyDescent="0.15">
      <c r="A22" s="10" t="s">
        <v>86</v>
      </c>
      <c r="B22" s="31" t="s">
        <v>87</v>
      </c>
      <c r="C22" s="20" t="s">
        <v>88</v>
      </c>
      <c r="D22" s="31">
        <v>3</v>
      </c>
      <c r="E22" s="32">
        <v>4200000</v>
      </c>
      <c r="F22" s="31" t="s">
        <v>89</v>
      </c>
      <c r="G22" s="31" t="s">
        <v>33</v>
      </c>
      <c r="H22" s="22"/>
      <c r="I22" s="31">
        <v>4200000</v>
      </c>
      <c r="J22" s="31">
        <v>300</v>
      </c>
      <c r="K22" s="22"/>
      <c r="L22" s="22"/>
      <c r="M22" s="22"/>
      <c r="N22" s="64"/>
      <c r="O22" s="35" t="s">
        <v>64</v>
      </c>
      <c r="P22" s="44"/>
      <c r="Q22" s="44"/>
      <c r="R22" s="45" t="s">
        <v>65</v>
      </c>
      <c r="S22" s="22"/>
      <c r="T22" s="22"/>
      <c r="U22" s="22"/>
      <c r="V22" s="22"/>
      <c r="W22" s="22"/>
      <c r="X22" s="22"/>
      <c r="Y22" s="65"/>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row>
    <row r="23" spans="1:54" ht="12.75" customHeight="1" x14ac:dyDescent="0.15">
      <c r="A23" s="66" t="s">
        <v>81</v>
      </c>
      <c r="B23" s="31" t="s">
        <v>82</v>
      </c>
      <c r="C23" s="31" t="s">
        <v>83</v>
      </c>
      <c r="D23" s="31">
        <v>3</v>
      </c>
      <c r="E23" s="32">
        <v>1600000</v>
      </c>
      <c r="F23" s="31" t="s">
        <v>24</v>
      </c>
      <c r="G23" s="31" t="s">
        <v>33</v>
      </c>
      <c r="H23" s="31" t="s">
        <v>34</v>
      </c>
      <c r="I23" s="31">
        <v>1600000</v>
      </c>
      <c r="J23" s="31">
        <v>20</v>
      </c>
      <c r="K23" s="22"/>
      <c r="L23" s="22"/>
      <c r="M23" s="22"/>
      <c r="N23" s="64"/>
      <c r="O23" s="35" t="s">
        <v>84</v>
      </c>
      <c r="P23" s="44"/>
      <c r="Q23" s="44"/>
      <c r="R23" s="45" t="s">
        <v>85</v>
      </c>
      <c r="S23" s="22"/>
      <c r="T23" s="22"/>
      <c r="U23" s="22"/>
      <c r="V23" s="22"/>
      <c r="W23" s="22"/>
      <c r="X23" s="22"/>
      <c r="Y23" s="65"/>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row>
    <row r="24" spans="1:54" ht="12.75" customHeight="1" x14ac:dyDescent="0.15">
      <c r="A24" s="10" t="s">
        <v>90</v>
      </c>
      <c r="B24" s="31" t="s">
        <v>91</v>
      </c>
      <c r="C24" s="31" t="s">
        <v>92</v>
      </c>
      <c r="D24" s="31">
        <v>3</v>
      </c>
      <c r="E24" s="32">
        <v>6300000</v>
      </c>
      <c r="F24" s="31" t="s">
        <v>32</v>
      </c>
      <c r="G24" s="31" t="s">
        <v>33</v>
      </c>
      <c r="H24" s="22"/>
      <c r="I24" s="31">
        <v>6300000</v>
      </c>
      <c r="J24" s="31">
        <v>1</v>
      </c>
      <c r="K24" s="22"/>
      <c r="L24" s="22"/>
      <c r="M24" s="22"/>
      <c r="N24" s="64"/>
      <c r="O24" s="35" t="s">
        <v>93</v>
      </c>
      <c r="P24" s="44"/>
      <c r="Q24" s="44"/>
      <c r="R24" s="45" t="s">
        <v>94</v>
      </c>
      <c r="S24" s="22"/>
      <c r="T24" s="22"/>
      <c r="U24" s="22"/>
      <c r="V24" s="22"/>
      <c r="W24" s="22"/>
      <c r="X24" s="22"/>
      <c r="Y24" s="65"/>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row>
    <row r="25" spans="1:54" ht="12.75" customHeight="1" x14ac:dyDescent="0.15">
      <c r="A25" s="10" t="s">
        <v>101</v>
      </c>
      <c r="B25" s="22"/>
      <c r="C25" s="45" t="s">
        <v>102</v>
      </c>
      <c r="D25" s="31">
        <v>3</v>
      </c>
      <c r="E25" s="32">
        <v>89000</v>
      </c>
      <c r="F25" s="31" t="s">
        <v>103</v>
      </c>
      <c r="G25" s="31" t="s">
        <v>25</v>
      </c>
      <c r="H25" s="22"/>
      <c r="I25" s="31">
        <v>89000</v>
      </c>
      <c r="J25" s="31">
        <v>20</v>
      </c>
      <c r="K25" s="22"/>
      <c r="L25" s="22"/>
      <c r="M25" s="22"/>
      <c r="N25" s="64"/>
      <c r="O25" s="35" t="s">
        <v>64</v>
      </c>
      <c r="P25" s="44"/>
      <c r="Q25" s="44"/>
      <c r="R25" s="45" t="s">
        <v>65</v>
      </c>
      <c r="S25" s="22"/>
      <c r="T25" s="22"/>
      <c r="U25" s="22"/>
      <c r="V25" s="22"/>
      <c r="W25" s="22"/>
      <c r="X25" s="22"/>
      <c r="Y25" s="65"/>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row>
    <row r="26" spans="1:54" ht="12.75" customHeight="1" x14ac:dyDescent="0.15">
      <c r="A26" s="10" t="s">
        <v>95</v>
      </c>
      <c r="B26" s="31" t="s">
        <v>96</v>
      </c>
      <c r="C26" s="31" t="s">
        <v>97</v>
      </c>
      <c r="D26" s="31">
        <v>3</v>
      </c>
      <c r="E26" s="32">
        <v>94000000</v>
      </c>
      <c r="F26" s="31" t="s">
        <v>89</v>
      </c>
      <c r="G26" s="31" t="s">
        <v>33</v>
      </c>
      <c r="H26" s="22"/>
      <c r="I26" s="31">
        <v>94000000</v>
      </c>
      <c r="J26" s="31">
        <v>300</v>
      </c>
      <c r="K26" s="22"/>
      <c r="L26" s="22"/>
      <c r="M26" s="22"/>
      <c r="N26" s="64"/>
      <c r="O26" s="35" t="s">
        <v>98</v>
      </c>
      <c r="P26" s="35" t="s">
        <v>99</v>
      </c>
      <c r="Q26" s="44"/>
      <c r="R26" s="45" t="s">
        <v>100</v>
      </c>
      <c r="S26" s="22"/>
      <c r="T26" s="22"/>
      <c r="U26" s="22"/>
      <c r="V26" s="22"/>
      <c r="W26" s="22"/>
      <c r="X26" s="22"/>
      <c r="Y26" s="65"/>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row>
    <row r="27" spans="1:54" ht="12.75" customHeight="1" x14ac:dyDescent="0.15">
      <c r="A27" s="10" t="s">
        <v>130</v>
      </c>
      <c r="B27" s="31" t="s">
        <v>131</v>
      </c>
      <c r="C27" s="31" t="s">
        <v>132</v>
      </c>
      <c r="D27" s="31">
        <v>3</v>
      </c>
      <c r="E27" s="32">
        <v>25000000</v>
      </c>
      <c r="F27" s="31" t="s">
        <v>103</v>
      </c>
      <c r="G27" s="31" t="s">
        <v>258</v>
      </c>
      <c r="H27" s="22"/>
      <c r="I27" s="31">
        <v>25000000</v>
      </c>
      <c r="J27" s="31">
        <v>1</v>
      </c>
      <c r="K27" s="22"/>
      <c r="L27" s="22"/>
      <c r="M27" s="17"/>
      <c r="N27" s="64"/>
      <c r="O27" s="35" t="s">
        <v>133</v>
      </c>
      <c r="P27" s="44"/>
      <c r="Q27" s="44"/>
      <c r="R27" s="45" t="s">
        <v>127</v>
      </c>
      <c r="S27" s="22"/>
      <c r="T27" s="22"/>
      <c r="U27" s="22"/>
      <c r="V27" s="22"/>
      <c r="W27" s="22"/>
      <c r="X27" s="22"/>
      <c r="Y27" s="65"/>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row>
    <row r="28" spans="1:54" ht="12.75" customHeight="1" x14ac:dyDescent="0.15">
      <c r="A28" s="10" t="s">
        <v>190</v>
      </c>
      <c r="B28" s="22"/>
      <c r="C28" s="31" t="s">
        <v>191</v>
      </c>
      <c r="D28" s="31">
        <v>4</v>
      </c>
      <c r="E28" s="32">
        <v>113000</v>
      </c>
      <c r="F28" s="31" t="s">
        <v>59</v>
      </c>
      <c r="G28" s="31" t="s">
        <v>293</v>
      </c>
      <c r="H28" s="31" t="s">
        <v>34</v>
      </c>
      <c r="I28" s="31">
        <v>113000</v>
      </c>
      <c r="J28" s="31">
        <v>1</v>
      </c>
      <c r="K28" s="22"/>
      <c r="L28" s="22"/>
      <c r="M28" s="22"/>
      <c r="N28" s="64"/>
      <c r="O28" s="35" t="s">
        <v>64</v>
      </c>
      <c r="P28" s="44"/>
      <c r="Q28" s="44"/>
      <c r="R28" s="45" t="s">
        <v>65</v>
      </c>
      <c r="S28" s="22"/>
      <c r="T28" s="22"/>
      <c r="U28" s="22"/>
      <c r="V28" s="22"/>
      <c r="W28" s="22"/>
      <c r="X28" s="22"/>
      <c r="Y28" s="65"/>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row>
    <row r="29" spans="1:54" ht="12.75" customHeight="1" x14ac:dyDescent="0.15">
      <c r="A29" s="46" t="s">
        <v>155</v>
      </c>
      <c r="B29" s="20" t="s">
        <v>156</v>
      </c>
      <c r="C29" s="17"/>
      <c r="D29" s="31">
        <v>4</v>
      </c>
      <c r="E29" s="40" t="s">
        <v>305</v>
      </c>
      <c r="F29" s="20" t="s">
        <v>24</v>
      </c>
      <c r="G29" s="20" t="s">
        <v>33</v>
      </c>
      <c r="H29" s="17"/>
      <c r="I29" s="31">
        <v>18000000</v>
      </c>
      <c r="J29" s="31">
        <v>300</v>
      </c>
      <c r="K29" s="48"/>
      <c r="L29" s="17"/>
      <c r="M29" s="17"/>
      <c r="N29" s="56"/>
      <c r="O29" s="36" t="s">
        <v>157</v>
      </c>
      <c r="P29" s="26"/>
      <c r="Q29" s="26"/>
      <c r="R29" s="17"/>
      <c r="S29" s="17"/>
      <c r="T29" s="17"/>
      <c r="U29" s="28"/>
      <c r="V29" s="17"/>
      <c r="W29" s="17"/>
      <c r="X29" s="22"/>
      <c r="Y29" s="59"/>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row>
    <row r="30" spans="1:54" ht="12.75" customHeight="1" x14ac:dyDescent="0.15">
      <c r="A30" s="10" t="s">
        <v>203</v>
      </c>
      <c r="B30" s="31" t="s">
        <v>204</v>
      </c>
      <c r="C30" s="31" t="s">
        <v>205</v>
      </c>
      <c r="D30" s="31">
        <v>4</v>
      </c>
      <c r="E30" s="32">
        <v>12500000</v>
      </c>
      <c r="F30" s="31" t="s">
        <v>32</v>
      </c>
      <c r="G30" s="31" t="s">
        <v>258</v>
      </c>
      <c r="H30" s="22"/>
      <c r="I30" s="31">
        <v>12500000</v>
      </c>
      <c r="J30" s="31">
        <v>1</v>
      </c>
      <c r="K30" s="22"/>
      <c r="L30" s="22"/>
      <c r="M30" s="22"/>
      <c r="N30" s="64"/>
      <c r="O30" s="35" t="s">
        <v>206</v>
      </c>
      <c r="P30" s="44"/>
      <c r="Q30" s="44"/>
      <c r="R30" s="45" t="s">
        <v>65</v>
      </c>
      <c r="S30" s="17"/>
      <c r="T30" s="22"/>
      <c r="U30" s="22"/>
      <c r="V30" s="22"/>
      <c r="W30" s="22"/>
      <c r="X30" s="22"/>
      <c r="Y30" s="65"/>
      <c r="Z30" s="29"/>
      <c r="AA30" s="29"/>
      <c r="AB30" s="29"/>
      <c r="AC30" s="29"/>
      <c r="AD30" s="29"/>
      <c r="AE30" s="29"/>
      <c r="AF30" s="29"/>
      <c r="AG30" s="22"/>
      <c r="AH30" s="22"/>
      <c r="AI30" s="22"/>
      <c r="AJ30" s="22"/>
      <c r="AK30" s="22"/>
      <c r="AL30" s="22"/>
      <c r="AM30" s="22"/>
      <c r="AN30" s="22"/>
      <c r="AO30" s="22"/>
      <c r="AP30" s="22"/>
      <c r="AQ30" s="22"/>
      <c r="AR30" s="22"/>
      <c r="AS30" s="22"/>
      <c r="AT30" s="22"/>
      <c r="AU30" s="22"/>
      <c r="AV30" s="22"/>
      <c r="AW30" s="22"/>
      <c r="AX30" s="22"/>
      <c r="AY30" s="22"/>
      <c r="AZ30" s="22"/>
      <c r="BA30" s="22"/>
      <c r="BB30" s="22"/>
    </row>
    <row r="31" spans="1:54" ht="12.75" customHeight="1" x14ac:dyDescent="0.15">
      <c r="A31" s="10" t="s">
        <v>151</v>
      </c>
      <c r="B31" s="22"/>
      <c r="C31" s="31" t="s">
        <v>152</v>
      </c>
      <c r="D31" s="31">
        <v>4</v>
      </c>
      <c r="E31" s="32">
        <v>6000000</v>
      </c>
      <c r="F31" s="31" t="s">
        <v>103</v>
      </c>
      <c r="G31" s="31" t="s">
        <v>53</v>
      </c>
      <c r="H31" s="22"/>
      <c r="I31" s="31">
        <v>6000000</v>
      </c>
      <c r="J31" s="31">
        <v>1</v>
      </c>
      <c r="K31" s="22"/>
      <c r="L31" s="22"/>
      <c r="M31" s="22"/>
      <c r="N31" s="64"/>
      <c r="O31" s="35" t="s">
        <v>153</v>
      </c>
      <c r="P31" s="35" t="s">
        <v>154</v>
      </c>
      <c r="Q31" s="44"/>
      <c r="R31" s="45" t="s">
        <v>127</v>
      </c>
      <c r="S31" s="22"/>
      <c r="T31" s="22"/>
      <c r="U31" s="22"/>
      <c r="V31" s="22"/>
      <c r="W31" s="22"/>
      <c r="X31" s="22"/>
      <c r="Y31" s="65"/>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row>
    <row r="32" spans="1:54" ht="12.75" customHeight="1" x14ac:dyDescent="0.15">
      <c r="A32" s="10" t="s">
        <v>148</v>
      </c>
      <c r="B32" s="31" t="s">
        <v>149</v>
      </c>
      <c r="C32" s="22"/>
      <c r="D32" s="31">
        <v>4</v>
      </c>
      <c r="E32" s="32">
        <v>5000000</v>
      </c>
      <c r="F32" s="31" t="s">
        <v>32</v>
      </c>
      <c r="G32" s="31" t="s">
        <v>33</v>
      </c>
      <c r="H32" s="22"/>
      <c r="I32" s="31">
        <v>5000000</v>
      </c>
      <c r="J32" s="31">
        <v>1</v>
      </c>
      <c r="K32" s="22"/>
      <c r="L32" s="22"/>
      <c r="M32" s="22"/>
      <c r="N32" s="64"/>
      <c r="O32" s="35" t="s">
        <v>150</v>
      </c>
      <c r="P32" s="44"/>
      <c r="Q32" s="44"/>
      <c r="R32" s="45" t="s">
        <v>28</v>
      </c>
      <c r="S32" s="22"/>
      <c r="T32" s="22"/>
      <c r="U32" s="22"/>
      <c r="V32" s="22"/>
      <c r="W32" s="22"/>
      <c r="X32" s="22"/>
      <c r="Y32" s="65"/>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row>
    <row r="33" spans="1:54" ht="12.75" customHeight="1" x14ac:dyDescent="0.15">
      <c r="A33" s="10" t="s">
        <v>159</v>
      </c>
      <c r="B33" s="31" t="s">
        <v>160</v>
      </c>
      <c r="C33" s="31" t="s">
        <v>161</v>
      </c>
      <c r="D33" s="31">
        <v>4</v>
      </c>
      <c r="E33" s="32">
        <v>11100000</v>
      </c>
      <c r="F33" s="31" t="s">
        <v>162</v>
      </c>
      <c r="G33" s="31" t="s">
        <v>25</v>
      </c>
      <c r="H33" s="22"/>
      <c r="I33" s="31">
        <v>11100000</v>
      </c>
      <c r="J33" s="31">
        <v>20</v>
      </c>
      <c r="K33" s="22"/>
      <c r="L33" s="22"/>
      <c r="M33" s="22"/>
      <c r="N33" s="64"/>
      <c r="O33" s="35" t="s">
        <v>73</v>
      </c>
      <c r="P33" s="35" t="s">
        <v>163</v>
      </c>
      <c r="Q33" s="44"/>
      <c r="R33" s="45" t="s">
        <v>75</v>
      </c>
      <c r="S33" s="22"/>
      <c r="T33" s="22"/>
      <c r="U33" s="22"/>
      <c r="V33" s="22"/>
      <c r="W33" s="22"/>
      <c r="X33" s="22"/>
      <c r="Y33" s="65"/>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row>
    <row r="34" spans="1:54" ht="12.75" customHeight="1" x14ac:dyDescent="0.15">
      <c r="A34" s="10" t="s">
        <v>134</v>
      </c>
      <c r="B34" s="31" t="s">
        <v>135</v>
      </c>
      <c r="C34" s="31" t="s">
        <v>136</v>
      </c>
      <c r="D34" s="31">
        <v>4</v>
      </c>
      <c r="E34" s="32">
        <v>1600000</v>
      </c>
      <c r="F34" s="31" t="s">
        <v>103</v>
      </c>
      <c r="G34" s="31" t="s">
        <v>53</v>
      </c>
      <c r="H34" s="31" t="s">
        <v>34</v>
      </c>
      <c r="I34" s="31">
        <v>1600000</v>
      </c>
      <c r="J34" s="31">
        <v>20</v>
      </c>
      <c r="K34" s="22"/>
      <c r="L34" s="22"/>
      <c r="M34" s="22"/>
      <c r="N34" s="64"/>
      <c r="O34" s="35" t="s">
        <v>64</v>
      </c>
      <c r="P34" s="35" t="s">
        <v>137</v>
      </c>
      <c r="Q34" s="44"/>
      <c r="R34" s="45" t="s">
        <v>65</v>
      </c>
      <c r="S34" s="22"/>
      <c r="T34" s="22"/>
      <c r="U34" s="22"/>
      <c r="V34" s="22"/>
      <c r="W34" s="22"/>
      <c r="X34" s="22"/>
      <c r="Y34" s="65"/>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row>
    <row r="35" spans="1:54" ht="12.75" customHeight="1" x14ac:dyDescent="0.15">
      <c r="A35" s="10" t="s">
        <v>138</v>
      </c>
      <c r="B35" s="22"/>
      <c r="C35" s="31" t="s">
        <v>139</v>
      </c>
      <c r="D35" s="31">
        <v>4</v>
      </c>
      <c r="E35" s="32">
        <v>3950000</v>
      </c>
      <c r="F35" s="31" t="s">
        <v>103</v>
      </c>
      <c r="G35" s="31" t="s">
        <v>53</v>
      </c>
      <c r="H35" s="31" t="s">
        <v>34</v>
      </c>
      <c r="I35" s="31">
        <v>3950000</v>
      </c>
      <c r="J35" s="31">
        <v>20</v>
      </c>
      <c r="K35" s="22"/>
      <c r="L35" s="22"/>
      <c r="M35" s="22"/>
      <c r="N35" s="64"/>
      <c r="O35" s="35" t="s">
        <v>140</v>
      </c>
      <c r="P35" s="44"/>
      <c r="Q35" s="44"/>
      <c r="R35" s="45" t="s">
        <v>141</v>
      </c>
      <c r="S35" s="22"/>
      <c r="T35" s="22"/>
      <c r="U35" s="22"/>
      <c r="V35" s="22"/>
      <c r="W35" s="22"/>
      <c r="X35" s="22"/>
      <c r="Y35" s="65"/>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row>
    <row r="36" spans="1:54" ht="12.75" customHeight="1" x14ac:dyDescent="0.15">
      <c r="A36" s="10" t="s">
        <v>142</v>
      </c>
      <c r="B36" s="31" t="s">
        <v>143</v>
      </c>
      <c r="C36" s="31" t="s">
        <v>144</v>
      </c>
      <c r="D36" s="31">
        <v>4</v>
      </c>
      <c r="E36" s="32">
        <v>1500000</v>
      </c>
      <c r="F36" s="31" t="s">
        <v>32</v>
      </c>
      <c r="G36" s="31" t="s">
        <v>33</v>
      </c>
      <c r="H36" s="22"/>
      <c r="I36" s="31">
        <v>1500000</v>
      </c>
      <c r="J36" s="40" t="s">
        <v>145</v>
      </c>
      <c r="K36" s="22"/>
      <c r="L36" s="22"/>
      <c r="M36" s="22"/>
      <c r="N36" s="64"/>
      <c r="O36" s="35" t="s">
        <v>146</v>
      </c>
      <c r="P36" s="44"/>
      <c r="Q36" s="44"/>
      <c r="R36" s="45" t="s">
        <v>147</v>
      </c>
      <c r="S36" s="22"/>
      <c r="T36" s="22"/>
      <c r="U36" s="22"/>
      <c r="V36" s="29"/>
      <c r="W36" s="22"/>
      <c r="X36" s="22"/>
      <c r="Y36" s="65"/>
      <c r="Z36" s="22"/>
      <c r="AA36" s="22"/>
      <c r="AB36" s="22"/>
      <c r="AC36" s="22"/>
      <c r="AD36" s="22"/>
      <c r="AE36" s="22"/>
      <c r="AF36" s="22"/>
      <c r="AG36" s="17"/>
      <c r="AH36" s="17"/>
      <c r="AI36" s="17"/>
      <c r="AJ36" s="17"/>
      <c r="AK36" s="17"/>
      <c r="AL36" s="17"/>
      <c r="AM36" s="22"/>
      <c r="AN36" s="22"/>
      <c r="AO36" s="22"/>
      <c r="AP36" s="22"/>
      <c r="AQ36" s="22"/>
      <c r="AR36" s="22"/>
      <c r="AS36" s="22"/>
      <c r="AT36" s="22"/>
      <c r="AU36" s="22"/>
      <c r="AV36" s="22"/>
      <c r="AW36" s="22"/>
      <c r="AX36" s="22"/>
      <c r="AY36" s="22"/>
      <c r="AZ36" s="22"/>
      <c r="BA36" s="22"/>
      <c r="BB36" s="22"/>
    </row>
    <row r="37" spans="1:54" ht="12.75" customHeight="1" x14ac:dyDescent="0.15">
      <c r="A37" s="10" t="s">
        <v>165</v>
      </c>
      <c r="B37" s="17"/>
      <c r="C37" s="31" t="s">
        <v>166</v>
      </c>
      <c r="D37" s="31">
        <v>4</v>
      </c>
      <c r="E37" s="32">
        <v>50500</v>
      </c>
      <c r="F37" s="31" t="s">
        <v>103</v>
      </c>
      <c r="G37" s="31" t="s">
        <v>390</v>
      </c>
      <c r="H37" s="22"/>
      <c r="I37" s="31">
        <v>50000</v>
      </c>
      <c r="J37" s="31">
        <v>20</v>
      </c>
      <c r="K37" s="22"/>
      <c r="L37" s="22"/>
      <c r="M37" s="22"/>
      <c r="N37" s="64"/>
      <c r="O37" s="35" t="s">
        <v>167</v>
      </c>
      <c r="P37" s="44"/>
      <c r="Q37" s="44"/>
      <c r="R37" s="22"/>
      <c r="S37" s="22"/>
      <c r="T37" s="22"/>
      <c r="U37" s="22"/>
      <c r="V37" s="22"/>
      <c r="W37" s="22"/>
      <c r="X37" s="22"/>
      <c r="Y37" s="65"/>
      <c r="Z37" s="22"/>
      <c r="AA37" s="22"/>
      <c r="AB37" s="22"/>
      <c r="AC37" s="22"/>
      <c r="AD37" s="22"/>
      <c r="AE37" s="22"/>
      <c r="AF37" s="22"/>
      <c r="AG37" s="22"/>
      <c r="AH37" s="22"/>
      <c r="AI37" s="22"/>
      <c r="AJ37" s="22"/>
      <c r="AK37" s="17"/>
      <c r="AL37" s="17"/>
      <c r="AM37" s="17"/>
      <c r="AN37" s="17"/>
      <c r="AO37" s="17"/>
      <c r="AP37" s="17"/>
      <c r="AQ37" s="17"/>
      <c r="AR37" s="17"/>
      <c r="AS37" s="17"/>
      <c r="AT37" s="17"/>
      <c r="AU37" s="17"/>
      <c r="AV37" s="17"/>
      <c r="AW37" s="17"/>
      <c r="AX37" s="17"/>
      <c r="AY37" s="17"/>
      <c r="AZ37" s="17"/>
      <c r="BA37" s="17"/>
      <c r="BB37" s="17"/>
    </row>
    <row r="38" spans="1:54" ht="12.75" customHeight="1" x14ac:dyDescent="0.15">
      <c r="A38" s="10" t="s">
        <v>174</v>
      </c>
      <c r="B38" s="22"/>
      <c r="C38" s="31" t="s">
        <v>175</v>
      </c>
      <c r="D38" s="31">
        <v>4</v>
      </c>
      <c r="E38" s="32">
        <v>72000</v>
      </c>
      <c r="F38" s="31" t="s">
        <v>177</v>
      </c>
      <c r="G38" s="31" t="s">
        <v>293</v>
      </c>
      <c r="H38" s="22"/>
      <c r="I38" s="31">
        <v>72000</v>
      </c>
      <c r="J38" s="31">
        <v>20</v>
      </c>
      <c r="K38" s="17"/>
      <c r="L38" s="22"/>
      <c r="M38" s="22"/>
      <c r="N38" s="64"/>
      <c r="O38" s="35" t="s">
        <v>64</v>
      </c>
      <c r="P38" s="35" t="s">
        <v>178</v>
      </c>
      <c r="Q38" s="44"/>
      <c r="R38" s="45" t="s">
        <v>65</v>
      </c>
      <c r="S38" s="22"/>
      <c r="T38" s="22"/>
      <c r="U38" s="22"/>
      <c r="V38" s="29"/>
      <c r="W38" s="29"/>
      <c r="X38" s="22"/>
      <c r="Y38" s="65"/>
      <c r="Z38" s="22"/>
      <c r="AA38" s="22"/>
      <c r="AB38" s="22"/>
      <c r="AC38" s="22"/>
      <c r="AD38" s="17"/>
      <c r="AE38" s="17"/>
      <c r="AF38" s="22"/>
      <c r="AG38" s="22"/>
      <c r="AH38" s="22"/>
      <c r="AI38" s="22"/>
      <c r="AJ38" s="22"/>
      <c r="AK38" s="22"/>
      <c r="AL38" s="22"/>
      <c r="AM38" s="22"/>
      <c r="AN38" s="22"/>
      <c r="AO38" s="22"/>
      <c r="AP38" s="22"/>
      <c r="AQ38" s="22"/>
      <c r="AR38" s="22"/>
      <c r="AS38" s="22"/>
      <c r="AT38" s="22"/>
      <c r="AU38" s="22"/>
      <c r="AV38" s="22"/>
      <c r="AW38" s="22"/>
      <c r="AX38" s="22"/>
      <c r="AY38" s="22"/>
      <c r="AZ38" s="22"/>
      <c r="BA38" s="22"/>
      <c r="BB38" s="22"/>
    </row>
    <row r="39" spans="1:54" ht="12.75" customHeight="1" x14ac:dyDescent="0.15">
      <c r="A39" s="10" t="s">
        <v>192</v>
      </c>
      <c r="B39" s="22"/>
      <c r="C39" s="31" t="s">
        <v>193</v>
      </c>
      <c r="D39" s="31">
        <v>4</v>
      </c>
      <c r="E39" s="32">
        <v>97000</v>
      </c>
      <c r="F39" s="31" t="s">
        <v>89</v>
      </c>
      <c r="G39" s="31" t="s">
        <v>293</v>
      </c>
      <c r="H39" s="31" t="s">
        <v>34</v>
      </c>
      <c r="I39" s="31">
        <v>97000</v>
      </c>
      <c r="J39" s="31">
        <v>20</v>
      </c>
      <c r="K39" s="22"/>
      <c r="L39" s="22"/>
      <c r="M39" s="22"/>
      <c r="N39" s="64"/>
      <c r="O39" s="35" t="s">
        <v>64</v>
      </c>
      <c r="P39" s="35" t="s">
        <v>194</v>
      </c>
      <c r="Q39" s="44"/>
      <c r="R39" s="45" t="s">
        <v>65</v>
      </c>
      <c r="S39" s="22"/>
      <c r="T39" s="22"/>
      <c r="U39" s="22"/>
      <c r="V39" s="29"/>
      <c r="W39" s="29"/>
      <c r="X39" s="22"/>
      <c r="Y39" s="65"/>
      <c r="Z39" s="22"/>
      <c r="AA39" s="22"/>
      <c r="AB39" s="22"/>
      <c r="AC39" s="22"/>
      <c r="AD39" s="17"/>
      <c r="AE39" s="17"/>
      <c r="AF39" s="22"/>
      <c r="AG39" s="22"/>
      <c r="AH39" s="22"/>
      <c r="AI39" s="22"/>
      <c r="AJ39" s="22"/>
      <c r="AK39" s="22"/>
      <c r="AL39" s="22"/>
      <c r="AM39" s="22"/>
      <c r="AN39" s="22"/>
      <c r="AO39" s="22"/>
      <c r="AP39" s="22"/>
      <c r="AQ39" s="22"/>
      <c r="AR39" s="22"/>
      <c r="AS39" s="22"/>
      <c r="AT39" s="22"/>
      <c r="AU39" s="22"/>
      <c r="AV39" s="22"/>
      <c r="AW39" s="22"/>
      <c r="AX39" s="22"/>
      <c r="AY39" s="22"/>
      <c r="AZ39" s="22"/>
      <c r="BA39" s="22"/>
      <c r="BB39" s="22"/>
    </row>
    <row r="40" spans="1:54" ht="12.75" customHeight="1" x14ac:dyDescent="0.15">
      <c r="A40" s="10" t="s">
        <v>183</v>
      </c>
      <c r="B40" s="22"/>
      <c r="C40" s="32" t="s">
        <v>184</v>
      </c>
      <c r="D40" s="31">
        <v>4</v>
      </c>
      <c r="E40" s="32">
        <v>84000</v>
      </c>
      <c r="F40" s="31" t="s">
        <v>103</v>
      </c>
      <c r="G40" s="31" t="s">
        <v>390</v>
      </c>
      <c r="H40" s="22"/>
      <c r="I40" s="31">
        <v>84000</v>
      </c>
      <c r="J40" s="31">
        <v>20</v>
      </c>
      <c r="K40" s="22"/>
      <c r="L40" s="22"/>
      <c r="M40" s="22"/>
      <c r="N40" s="64"/>
      <c r="O40" s="35" t="s">
        <v>186</v>
      </c>
      <c r="P40" s="44"/>
      <c r="Q40" s="44"/>
      <c r="R40" s="22"/>
      <c r="S40" s="22"/>
      <c r="T40" s="22"/>
      <c r="U40" s="22"/>
      <c r="V40" s="22"/>
      <c r="W40" s="22"/>
      <c r="X40" s="22"/>
      <c r="Y40" s="65"/>
      <c r="Z40" s="22"/>
      <c r="AA40" s="22"/>
      <c r="AB40" s="22"/>
      <c r="AC40" s="22"/>
      <c r="AD40" s="22"/>
      <c r="AE40" s="22"/>
      <c r="AF40" s="22"/>
      <c r="AG40" s="22"/>
      <c r="AH40" s="22"/>
      <c r="AI40" s="22"/>
      <c r="AJ40" s="22"/>
      <c r="AK40" s="17"/>
      <c r="AL40" s="17"/>
      <c r="AM40" s="17"/>
      <c r="AN40" s="17"/>
      <c r="AO40" s="17"/>
      <c r="AP40" s="17"/>
      <c r="AQ40" s="17"/>
      <c r="AR40" s="17"/>
      <c r="AS40" s="17"/>
      <c r="AT40" s="17"/>
      <c r="AU40" s="17"/>
      <c r="AV40" s="17"/>
      <c r="AW40" s="17"/>
      <c r="AX40" s="17"/>
      <c r="AY40" s="17"/>
      <c r="AZ40" s="17"/>
      <c r="BA40" s="17"/>
      <c r="BB40" s="17"/>
    </row>
    <row r="41" spans="1:54" ht="12.75" customHeight="1" x14ac:dyDescent="0.15">
      <c r="A41" s="10" t="s">
        <v>195</v>
      </c>
      <c r="B41" s="22"/>
      <c r="C41" s="32" t="s">
        <v>196</v>
      </c>
      <c r="D41" s="31">
        <v>4</v>
      </c>
      <c r="E41" s="32">
        <v>1700000</v>
      </c>
      <c r="F41" s="31" t="s">
        <v>103</v>
      </c>
      <c r="G41" s="31" t="s">
        <v>390</v>
      </c>
      <c r="H41" s="31" t="s">
        <v>34</v>
      </c>
      <c r="I41" s="31">
        <v>1700000</v>
      </c>
      <c r="J41" s="31">
        <v>50000</v>
      </c>
      <c r="K41" s="22"/>
      <c r="L41" s="22"/>
      <c r="M41" s="22"/>
      <c r="N41" s="64"/>
      <c r="O41" s="35" t="s">
        <v>197</v>
      </c>
      <c r="P41" s="44"/>
      <c r="Q41" s="44"/>
      <c r="R41" s="22"/>
      <c r="S41" s="22"/>
      <c r="T41" s="22"/>
      <c r="U41" s="22"/>
      <c r="V41" s="22"/>
      <c r="W41" s="22"/>
      <c r="X41" s="22"/>
      <c r="Y41" s="65"/>
      <c r="Z41" s="22"/>
      <c r="AA41" s="22"/>
      <c r="AB41" s="22"/>
      <c r="AC41" s="22"/>
      <c r="AD41" s="22"/>
      <c r="AE41" s="22"/>
      <c r="AF41" s="22"/>
      <c r="AG41" s="22"/>
      <c r="AH41" s="22"/>
      <c r="AI41" s="22"/>
      <c r="AJ41" s="22"/>
      <c r="AK41" s="17"/>
      <c r="AL41" s="17"/>
      <c r="AM41" s="17"/>
      <c r="AN41" s="17"/>
      <c r="AO41" s="17"/>
      <c r="AP41" s="17"/>
      <c r="AQ41" s="17"/>
      <c r="AR41" s="17"/>
      <c r="AS41" s="17"/>
      <c r="AT41" s="17"/>
      <c r="AU41" s="17"/>
      <c r="AV41" s="17"/>
      <c r="AW41" s="17"/>
      <c r="AX41" s="17"/>
      <c r="AY41" s="17"/>
      <c r="AZ41" s="17"/>
      <c r="BA41" s="17"/>
      <c r="BB41" s="17"/>
    </row>
    <row r="42" spans="1:54" ht="12.75" customHeight="1" x14ac:dyDescent="0.15">
      <c r="A42" s="10" t="s">
        <v>198</v>
      </c>
      <c r="B42" s="22"/>
      <c r="C42" s="31" t="s">
        <v>199</v>
      </c>
      <c r="D42" s="31">
        <v>4</v>
      </c>
      <c r="E42" s="32">
        <v>2100000</v>
      </c>
      <c r="F42" s="31" t="s">
        <v>177</v>
      </c>
      <c r="G42" s="31" t="s">
        <v>293</v>
      </c>
      <c r="H42" s="22"/>
      <c r="I42" s="31">
        <v>2100000</v>
      </c>
      <c r="J42" s="31">
        <v>300</v>
      </c>
      <c r="K42" s="22"/>
      <c r="L42" s="22"/>
      <c r="M42" s="22"/>
      <c r="N42" s="64"/>
      <c r="O42" s="35" t="s">
        <v>64</v>
      </c>
      <c r="P42" s="44"/>
      <c r="Q42" s="44"/>
      <c r="R42" s="45" t="s">
        <v>65</v>
      </c>
      <c r="S42" s="22"/>
      <c r="T42" s="22"/>
      <c r="U42" s="22"/>
      <c r="V42" s="29"/>
      <c r="W42" s="22"/>
      <c r="X42" s="22"/>
      <c r="Y42" s="65"/>
      <c r="Z42" s="22"/>
      <c r="AA42" s="22"/>
      <c r="AB42" s="22"/>
      <c r="AC42" s="22"/>
      <c r="AD42" s="22"/>
      <c r="AE42" s="17"/>
      <c r="AF42" s="17"/>
      <c r="AG42" s="17"/>
      <c r="AH42" s="17"/>
      <c r="AI42" s="22"/>
      <c r="AJ42" s="22"/>
      <c r="AK42" s="22"/>
      <c r="AL42" s="22"/>
      <c r="AM42" s="22"/>
      <c r="AN42" s="22"/>
      <c r="AO42" s="22"/>
      <c r="AP42" s="22"/>
      <c r="AQ42" s="22"/>
      <c r="AR42" s="22"/>
      <c r="AS42" s="22"/>
      <c r="AT42" s="22"/>
      <c r="AU42" s="22"/>
      <c r="AV42" s="22"/>
      <c r="AW42" s="22"/>
      <c r="AX42" s="22"/>
      <c r="AY42" s="22"/>
      <c r="AZ42" s="22"/>
      <c r="BA42" s="22"/>
      <c r="BB42" s="22"/>
    </row>
    <row r="43" spans="1:54" ht="12.75" customHeight="1" x14ac:dyDescent="0.15">
      <c r="A43" s="10" t="s">
        <v>200</v>
      </c>
      <c r="B43" s="31" t="s">
        <v>201</v>
      </c>
      <c r="C43" s="31" t="s">
        <v>202</v>
      </c>
      <c r="D43" s="31">
        <v>4</v>
      </c>
      <c r="E43" s="32">
        <v>2200000</v>
      </c>
      <c r="F43" s="31" t="s">
        <v>177</v>
      </c>
      <c r="G43" s="31" t="s">
        <v>390</v>
      </c>
      <c r="H43" s="31" t="s">
        <v>34</v>
      </c>
      <c r="I43" s="31">
        <v>2200000</v>
      </c>
      <c r="J43" s="31">
        <v>4000</v>
      </c>
      <c r="K43" s="22"/>
      <c r="L43" s="22"/>
      <c r="M43" s="22"/>
      <c r="N43" s="64"/>
      <c r="O43" s="35" t="s">
        <v>64</v>
      </c>
      <c r="P43" s="44"/>
      <c r="Q43" s="44"/>
      <c r="R43" s="45" t="s">
        <v>65</v>
      </c>
      <c r="S43" s="22"/>
      <c r="T43" s="22"/>
      <c r="U43" s="22"/>
      <c r="V43" s="22"/>
      <c r="W43" s="22"/>
      <c r="X43" s="22"/>
      <c r="Y43" s="65"/>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row>
    <row r="44" spans="1:54" ht="12.75" customHeight="1" x14ac:dyDescent="0.15">
      <c r="A44" s="7" t="s">
        <v>247</v>
      </c>
      <c r="B44" s="22"/>
      <c r="C44" s="31" t="s">
        <v>248</v>
      </c>
      <c r="D44" s="31">
        <v>5</v>
      </c>
      <c r="E44" s="32">
        <v>344579</v>
      </c>
      <c r="F44" s="31" t="s">
        <v>213</v>
      </c>
      <c r="G44" s="31" t="s">
        <v>258</v>
      </c>
      <c r="H44" s="31" t="s">
        <v>34</v>
      </c>
      <c r="I44" s="31">
        <v>344579</v>
      </c>
      <c r="J44" s="31">
        <v>4000</v>
      </c>
      <c r="K44" s="33"/>
      <c r="L44" s="22"/>
      <c r="M44" s="17"/>
      <c r="N44" s="56"/>
      <c r="O44" s="36" t="s">
        <v>249</v>
      </c>
      <c r="P44" s="36" t="s">
        <v>251</v>
      </c>
      <c r="Q44" s="26"/>
      <c r="R44" s="17"/>
      <c r="S44" s="17"/>
      <c r="T44" s="17"/>
      <c r="U44" s="28"/>
      <c r="V44" s="17"/>
      <c r="W44" s="17"/>
      <c r="X44" s="22"/>
      <c r="Y44" s="59"/>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row>
    <row r="45" spans="1:54" ht="12.75" customHeight="1" x14ac:dyDescent="0.15">
      <c r="A45" s="7" t="s">
        <v>257</v>
      </c>
      <c r="B45" s="22"/>
      <c r="C45" s="31" t="s">
        <v>259</v>
      </c>
      <c r="D45" s="31">
        <v>5</v>
      </c>
      <c r="E45" s="32">
        <v>1220000</v>
      </c>
      <c r="F45" s="31" t="s">
        <v>213</v>
      </c>
      <c r="G45" s="31" t="s">
        <v>293</v>
      </c>
      <c r="H45" s="22"/>
      <c r="I45" s="31">
        <v>1220000</v>
      </c>
      <c r="J45" s="40" t="s">
        <v>145</v>
      </c>
      <c r="K45" s="33"/>
      <c r="L45" s="22"/>
      <c r="M45" s="17"/>
      <c r="N45" s="56"/>
      <c r="O45" s="36" t="s">
        <v>260</v>
      </c>
      <c r="P45" s="36" t="s">
        <v>251</v>
      </c>
      <c r="Q45" s="26"/>
      <c r="R45" s="17"/>
      <c r="S45" s="17"/>
      <c r="T45" s="17"/>
      <c r="U45" s="17"/>
      <c r="V45" s="17"/>
      <c r="W45" s="17"/>
      <c r="X45" s="22"/>
      <c r="Y45" s="59"/>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row>
    <row r="46" spans="1:54" ht="12.75" customHeight="1" x14ac:dyDescent="0.15">
      <c r="A46" s="10" t="s">
        <v>253</v>
      </c>
      <c r="B46" s="31" t="s">
        <v>254</v>
      </c>
      <c r="C46" s="31" t="s">
        <v>255</v>
      </c>
      <c r="D46" s="31">
        <v>5</v>
      </c>
      <c r="E46" s="32">
        <v>1023209</v>
      </c>
      <c r="F46" s="31" t="s">
        <v>213</v>
      </c>
      <c r="G46" s="31" t="s">
        <v>258</v>
      </c>
      <c r="H46" s="31" t="s">
        <v>34</v>
      </c>
      <c r="I46" s="31">
        <v>1023209</v>
      </c>
      <c r="J46" s="31">
        <v>20</v>
      </c>
      <c r="K46" s="22"/>
      <c r="L46" s="17"/>
      <c r="M46" s="22"/>
      <c r="N46" s="64"/>
      <c r="O46" s="35" t="s">
        <v>256</v>
      </c>
      <c r="P46" s="35" t="s">
        <v>251</v>
      </c>
      <c r="Q46" s="44"/>
      <c r="R46" s="45" t="s">
        <v>65</v>
      </c>
      <c r="S46" s="17"/>
      <c r="T46" s="22"/>
      <c r="U46" s="22"/>
      <c r="V46" s="22"/>
      <c r="W46" s="22"/>
      <c r="X46" s="22"/>
      <c r="Y46" s="65"/>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row>
    <row r="47" spans="1:54" ht="12.75" customHeight="1" x14ac:dyDescent="0.15">
      <c r="A47" s="10" t="s">
        <v>223</v>
      </c>
      <c r="B47" s="31" t="s">
        <v>224</v>
      </c>
      <c r="C47" s="31" t="s">
        <v>225</v>
      </c>
      <c r="D47" s="31">
        <v>5</v>
      </c>
      <c r="E47" s="32">
        <v>5000000</v>
      </c>
      <c r="F47" s="31" t="s">
        <v>32</v>
      </c>
      <c r="G47" s="31" t="s">
        <v>33</v>
      </c>
      <c r="H47" s="31" t="s">
        <v>34</v>
      </c>
      <c r="I47" s="31">
        <v>5000000</v>
      </c>
      <c r="J47" s="31">
        <v>1</v>
      </c>
      <c r="K47" s="22"/>
      <c r="L47" s="22"/>
      <c r="M47" s="22"/>
      <c r="N47" s="64"/>
      <c r="O47" s="35" t="s">
        <v>226</v>
      </c>
      <c r="P47" s="44"/>
      <c r="Q47" s="44"/>
      <c r="R47" s="45" t="s">
        <v>61</v>
      </c>
      <c r="S47" s="22"/>
      <c r="T47" s="22"/>
      <c r="U47" s="22"/>
      <c r="V47" s="22"/>
      <c r="W47" s="22"/>
      <c r="X47" s="22"/>
      <c r="Y47" s="65"/>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row>
    <row r="48" spans="1:54" ht="12.75" customHeight="1" x14ac:dyDescent="0.15">
      <c r="A48" s="10" t="s">
        <v>261</v>
      </c>
      <c r="B48" s="31" t="s">
        <v>262</v>
      </c>
      <c r="C48" s="31" t="s">
        <v>263</v>
      </c>
      <c r="D48" s="31">
        <v>5</v>
      </c>
      <c r="E48" s="32">
        <v>1500000</v>
      </c>
      <c r="F48" s="31" t="s">
        <v>213</v>
      </c>
      <c r="G48" s="31" t="s">
        <v>258</v>
      </c>
      <c r="H48" s="31" t="s">
        <v>34</v>
      </c>
      <c r="I48" s="31">
        <v>1500000</v>
      </c>
      <c r="J48" s="31">
        <v>4000</v>
      </c>
      <c r="K48" s="22"/>
      <c r="L48" s="22"/>
      <c r="M48" s="22"/>
      <c r="N48" s="64"/>
      <c r="O48" s="35" t="s">
        <v>64</v>
      </c>
      <c r="P48" s="44"/>
      <c r="Q48" s="44"/>
      <c r="R48" s="45" t="s">
        <v>65</v>
      </c>
      <c r="S48" s="22"/>
      <c r="T48" s="22"/>
      <c r="U48" s="22"/>
      <c r="V48" s="22"/>
      <c r="W48" s="22"/>
      <c r="X48" s="22"/>
      <c r="Y48" s="65"/>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row>
    <row r="49" spans="1:54" ht="12.75" customHeight="1" x14ac:dyDescent="0.15">
      <c r="A49" s="10" t="s">
        <v>235</v>
      </c>
      <c r="B49" s="31" t="s">
        <v>236</v>
      </c>
      <c r="C49" s="31" t="s">
        <v>237</v>
      </c>
      <c r="D49" s="31">
        <v>5</v>
      </c>
      <c r="E49" s="32">
        <v>130000000</v>
      </c>
      <c r="F49" s="31" t="s">
        <v>32</v>
      </c>
      <c r="G49" s="31" t="s">
        <v>33</v>
      </c>
      <c r="H49" s="31" t="s">
        <v>34</v>
      </c>
      <c r="I49" s="31">
        <v>130000000</v>
      </c>
      <c r="J49" s="31">
        <v>300</v>
      </c>
      <c r="K49" s="22"/>
      <c r="L49" s="22"/>
      <c r="M49" s="22"/>
      <c r="N49" s="64"/>
      <c r="O49" s="35" t="s">
        <v>484</v>
      </c>
      <c r="P49" s="35" t="s">
        <v>452</v>
      </c>
      <c r="Q49" s="44"/>
      <c r="R49" s="45" t="s">
        <v>239</v>
      </c>
      <c r="S49" s="22"/>
      <c r="T49" s="22"/>
      <c r="U49" s="22"/>
      <c r="V49" s="22"/>
      <c r="W49" s="22"/>
      <c r="X49" s="22"/>
      <c r="Y49" s="65"/>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row>
    <row r="50" spans="1:54" ht="12.75" customHeight="1" x14ac:dyDescent="0.15">
      <c r="A50" s="10" t="s">
        <v>216</v>
      </c>
      <c r="B50" s="31" t="s">
        <v>217</v>
      </c>
      <c r="C50" s="31" t="s">
        <v>218</v>
      </c>
      <c r="D50" s="31">
        <v>5</v>
      </c>
      <c r="E50" s="32">
        <v>573000</v>
      </c>
      <c r="F50" s="31" t="s">
        <v>219</v>
      </c>
      <c r="G50" s="31" t="s">
        <v>33</v>
      </c>
      <c r="H50" s="22"/>
      <c r="I50" s="31">
        <v>573000</v>
      </c>
      <c r="J50" s="31">
        <v>300</v>
      </c>
      <c r="K50" s="22"/>
      <c r="L50" s="22"/>
      <c r="M50" s="22"/>
      <c r="N50" s="64"/>
      <c r="O50" s="35" t="s">
        <v>220</v>
      </c>
      <c r="P50" s="35" t="s">
        <v>222</v>
      </c>
      <c r="Q50" s="44"/>
      <c r="R50" s="45" t="s">
        <v>65</v>
      </c>
      <c r="S50" s="17"/>
      <c r="T50" s="22"/>
      <c r="U50" s="22"/>
      <c r="V50" s="22"/>
      <c r="W50" s="22"/>
      <c r="X50" s="22"/>
      <c r="Y50" s="65"/>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row>
    <row r="51" spans="1:54" ht="12.75" customHeight="1" x14ac:dyDescent="0.15">
      <c r="A51" s="10" t="s">
        <v>230</v>
      </c>
      <c r="B51" s="31" t="s">
        <v>231</v>
      </c>
      <c r="C51" s="31" t="s">
        <v>232</v>
      </c>
      <c r="D51" s="31">
        <v>5</v>
      </c>
      <c r="E51" s="32">
        <v>32000000</v>
      </c>
      <c r="F51" s="31" t="s">
        <v>233</v>
      </c>
      <c r="G51" s="31" t="s">
        <v>33</v>
      </c>
      <c r="H51" s="31" t="s">
        <v>34</v>
      </c>
      <c r="I51" s="31">
        <v>32000000</v>
      </c>
      <c r="J51" s="31">
        <v>4000</v>
      </c>
      <c r="K51" s="22"/>
      <c r="L51" s="22"/>
      <c r="M51" s="22"/>
      <c r="N51" s="64"/>
      <c r="O51" s="35" t="s">
        <v>234</v>
      </c>
      <c r="P51" s="44"/>
      <c r="Q51" s="44"/>
      <c r="R51" s="45" t="s">
        <v>55</v>
      </c>
      <c r="S51" s="22"/>
      <c r="T51" s="22"/>
      <c r="U51" s="22"/>
      <c r="V51" s="22"/>
      <c r="W51" s="22"/>
      <c r="X51" s="22"/>
      <c r="Y51" s="65"/>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row>
    <row r="52" spans="1:54" ht="12.75" customHeight="1" x14ac:dyDescent="0.15">
      <c r="A52" s="10" t="s">
        <v>208</v>
      </c>
      <c r="B52" s="31" t="s">
        <v>209</v>
      </c>
      <c r="C52" s="22"/>
      <c r="D52" s="31">
        <v>5</v>
      </c>
      <c r="E52" s="32">
        <v>160000</v>
      </c>
      <c r="F52" s="31" t="s">
        <v>177</v>
      </c>
      <c r="G52" s="31" t="s">
        <v>33</v>
      </c>
      <c r="H52" s="22"/>
      <c r="I52" s="31">
        <v>160000</v>
      </c>
      <c r="J52" s="31">
        <v>300</v>
      </c>
      <c r="K52" s="22"/>
      <c r="L52" s="22"/>
      <c r="M52" s="22"/>
      <c r="N52" s="64"/>
      <c r="O52" s="35" t="s">
        <v>210</v>
      </c>
      <c r="P52" s="44"/>
      <c r="Q52" s="44"/>
      <c r="R52" s="45" t="s">
        <v>65</v>
      </c>
      <c r="S52" s="22"/>
      <c r="T52" s="22"/>
      <c r="U52" s="22"/>
      <c r="V52" s="22"/>
      <c r="W52" s="22"/>
      <c r="X52" s="22"/>
      <c r="Y52" s="65"/>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row>
    <row r="53" spans="1:54" ht="12.75" customHeight="1" x14ac:dyDescent="0.15">
      <c r="A53" s="10" t="s">
        <v>242</v>
      </c>
      <c r="B53" s="22"/>
      <c r="C53" s="20" t="s">
        <v>243</v>
      </c>
      <c r="D53" s="31">
        <v>5</v>
      </c>
      <c r="E53" s="32">
        <v>72000</v>
      </c>
      <c r="F53" s="31" t="s">
        <v>244</v>
      </c>
      <c r="G53" s="31" t="s">
        <v>258</v>
      </c>
      <c r="H53" s="31" t="s">
        <v>34</v>
      </c>
      <c r="I53" s="31">
        <v>72000</v>
      </c>
      <c r="J53" s="31">
        <v>20</v>
      </c>
      <c r="K53" s="22"/>
      <c r="L53" s="22"/>
      <c r="M53" s="22"/>
      <c r="N53" s="64"/>
      <c r="O53" s="35" t="s">
        <v>64</v>
      </c>
      <c r="P53" s="44"/>
      <c r="Q53" s="44"/>
      <c r="R53" s="45" t="s">
        <v>65</v>
      </c>
      <c r="S53" s="22"/>
      <c r="T53" s="22"/>
      <c r="U53" s="22"/>
      <c r="V53" s="22"/>
      <c r="W53" s="22"/>
      <c r="X53" s="22"/>
      <c r="Y53" s="65"/>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row>
    <row r="54" spans="1:54" ht="12.75" customHeight="1" x14ac:dyDescent="0.15">
      <c r="A54" s="10" t="s">
        <v>266</v>
      </c>
      <c r="B54" s="22"/>
      <c r="C54" s="31" t="s">
        <v>267</v>
      </c>
      <c r="D54" s="31">
        <v>5</v>
      </c>
      <c r="E54" s="32">
        <v>76000000</v>
      </c>
      <c r="F54" s="31" t="s">
        <v>244</v>
      </c>
      <c r="G54" s="31" t="s">
        <v>258</v>
      </c>
      <c r="H54" s="31" t="s">
        <v>34</v>
      </c>
      <c r="I54" s="31">
        <v>76000000</v>
      </c>
      <c r="J54" s="31">
        <v>20</v>
      </c>
      <c r="K54" s="22"/>
      <c r="L54" s="22"/>
      <c r="M54" s="22"/>
      <c r="N54" s="64"/>
      <c r="O54" s="35" t="s">
        <v>269</v>
      </c>
      <c r="P54" s="44"/>
      <c r="Q54" s="44"/>
      <c r="R54" s="45" t="s">
        <v>65</v>
      </c>
      <c r="S54" s="22"/>
      <c r="T54" s="22"/>
      <c r="U54" s="22"/>
      <c r="V54" s="22"/>
      <c r="W54" s="22"/>
      <c r="X54" s="22"/>
      <c r="Y54" s="65"/>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row>
    <row r="55" spans="1:54" ht="12.75" customHeight="1" x14ac:dyDescent="0.15">
      <c r="A55" s="10" t="s">
        <v>245</v>
      </c>
      <c r="B55" s="22"/>
      <c r="C55" s="31" t="s">
        <v>246</v>
      </c>
      <c r="D55" s="31">
        <v>5</v>
      </c>
      <c r="E55" s="32">
        <v>131000</v>
      </c>
      <c r="F55" s="31" t="s">
        <v>244</v>
      </c>
      <c r="G55" s="31" t="s">
        <v>293</v>
      </c>
      <c r="H55" s="31" t="s">
        <v>34</v>
      </c>
      <c r="I55" s="31">
        <v>131000</v>
      </c>
      <c r="J55" s="31">
        <v>20</v>
      </c>
      <c r="K55" s="22"/>
      <c r="L55" s="22"/>
      <c r="M55" s="22"/>
      <c r="N55" s="64"/>
      <c r="O55" s="35" t="s">
        <v>64</v>
      </c>
      <c r="P55" s="44"/>
      <c r="Q55" s="44"/>
      <c r="R55" s="45" t="s">
        <v>65</v>
      </c>
      <c r="S55" s="22"/>
      <c r="T55" s="22"/>
      <c r="U55" s="22"/>
      <c r="V55" s="22"/>
      <c r="W55" s="22"/>
      <c r="X55" s="22"/>
      <c r="Y55" s="65"/>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row>
    <row r="56" spans="1:54" ht="12.75" customHeight="1" x14ac:dyDescent="0.15">
      <c r="A56" s="10" t="s">
        <v>227</v>
      </c>
      <c r="B56" s="22"/>
      <c r="C56" s="31" t="s">
        <v>228</v>
      </c>
      <c r="D56" s="31">
        <v>5</v>
      </c>
      <c r="E56" s="32">
        <v>8257378</v>
      </c>
      <c r="F56" s="31" t="s">
        <v>229</v>
      </c>
      <c r="G56" s="31" t="s">
        <v>33</v>
      </c>
      <c r="H56" s="31" t="s">
        <v>34</v>
      </c>
      <c r="I56" s="31">
        <v>8257378</v>
      </c>
      <c r="J56" s="31">
        <v>4000</v>
      </c>
      <c r="K56" s="22"/>
      <c r="L56" s="22"/>
      <c r="M56" s="22"/>
      <c r="N56" s="64"/>
      <c r="O56" s="35" t="s">
        <v>64</v>
      </c>
      <c r="P56" s="44"/>
      <c r="Q56" s="44"/>
      <c r="R56" s="45" t="s">
        <v>65</v>
      </c>
      <c r="S56" s="22"/>
      <c r="T56" s="29"/>
      <c r="U56" s="22"/>
      <c r="V56" s="22"/>
      <c r="W56" s="22"/>
      <c r="X56" s="22"/>
      <c r="Y56" s="65"/>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row>
    <row r="57" spans="1:54" ht="12.75" customHeight="1" x14ac:dyDescent="0.15">
      <c r="A57" s="10" t="s">
        <v>211</v>
      </c>
      <c r="B57" s="22"/>
      <c r="C57" s="31" t="s">
        <v>212</v>
      </c>
      <c r="D57" s="31">
        <v>5</v>
      </c>
      <c r="E57" s="32">
        <v>531400</v>
      </c>
      <c r="F57" s="31" t="s">
        <v>213</v>
      </c>
      <c r="G57" s="31" t="s">
        <v>33</v>
      </c>
      <c r="H57" s="31" t="s">
        <v>34</v>
      </c>
      <c r="I57" s="31">
        <v>531400</v>
      </c>
      <c r="J57" s="31">
        <v>20</v>
      </c>
      <c r="K57" s="22"/>
      <c r="L57" s="22"/>
      <c r="M57" s="22"/>
      <c r="N57" s="64"/>
      <c r="O57" s="35" t="s">
        <v>64</v>
      </c>
      <c r="P57" s="44"/>
      <c r="Q57" s="44"/>
      <c r="R57" s="45" t="s">
        <v>65</v>
      </c>
      <c r="S57" s="22"/>
      <c r="T57" s="22"/>
      <c r="U57" s="22"/>
      <c r="V57" s="22"/>
      <c r="W57" s="22"/>
      <c r="X57" s="22"/>
      <c r="Y57" s="65"/>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row>
    <row r="58" spans="1:54" ht="12.75" customHeight="1" x14ac:dyDescent="0.15">
      <c r="A58" s="7" t="s">
        <v>264</v>
      </c>
      <c r="B58" s="22"/>
      <c r="C58" s="31" t="s">
        <v>265</v>
      </c>
      <c r="D58" s="31">
        <v>6</v>
      </c>
      <c r="E58" s="32">
        <v>156000</v>
      </c>
      <c r="F58" s="31" t="s">
        <v>213</v>
      </c>
      <c r="G58" s="31" t="s">
        <v>33</v>
      </c>
      <c r="H58" s="22"/>
      <c r="I58" s="31">
        <v>156000</v>
      </c>
      <c r="J58" s="31">
        <v>4000</v>
      </c>
      <c r="K58" s="33"/>
      <c r="L58" s="22"/>
      <c r="M58" s="22"/>
      <c r="N58" s="64"/>
      <c r="O58" s="36" t="s">
        <v>268</v>
      </c>
      <c r="P58" s="36" t="s">
        <v>251</v>
      </c>
      <c r="Q58" s="26"/>
      <c r="R58" s="17"/>
      <c r="S58" s="22"/>
      <c r="T58" s="22"/>
      <c r="U58" s="28"/>
      <c r="V58" s="17"/>
      <c r="W58" s="17"/>
      <c r="X58" s="22"/>
      <c r="Y58" s="59"/>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row>
    <row r="59" spans="1:54" ht="12.75" customHeight="1" x14ac:dyDescent="0.15">
      <c r="A59" s="10" t="s">
        <v>190</v>
      </c>
      <c r="B59" s="31" t="s">
        <v>274</v>
      </c>
      <c r="C59" s="31" t="s">
        <v>275</v>
      </c>
      <c r="D59" s="31">
        <v>6</v>
      </c>
      <c r="E59" s="32">
        <v>114000</v>
      </c>
      <c r="F59" s="31" t="s">
        <v>59</v>
      </c>
      <c r="G59" s="31" t="s">
        <v>33</v>
      </c>
      <c r="H59" s="31" t="s">
        <v>34</v>
      </c>
      <c r="I59" s="31">
        <v>114000</v>
      </c>
      <c r="J59" s="31">
        <v>1</v>
      </c>
      <c r="K59" s="22"/>
      <c r="L59" s="22"/>
      <c r="M59" s="22"/>
      <c r="N59" s="64"/>
      <c r="O59" s="35" t="s">
        <v>276</v>
      </c>
      <c r="P59" s="44"/>
      <c r="Q59" s="44"/>
      <c r="R59" s="45" t="s">
        <v>239</v>
      </c>
      <c r="S59" s="22"/>
      <c r="T59" s="22"/>
      <c r="U59" s="22"/>
      <c r="V59" s="22"/>
      <c r="W59" s="22"/>
      <c r="X59" s="22"/>
      <c r="Y59" s="65"/>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row>
    <row r="60" spans="1:54" ht="12.75" customHeight="1" x14ac:dyDescent="0.15">
      <c r="A60" s="10" t="s">
        <v>298</v>
      </c>
      <c r="B60" s="31" t="s">
        <v>299</v>
      </c>
      <c r="C60" s="31" t="s">
        <v>300</v>
      </c>
      <c r="D60" s="31">
        <v>6</v>
      </c>
      <c r="E60" s="32">
        <v>2300000</v>
      </c>
      <c r="F60" s="31" t="s">
        <v>24</v>
      </c>
      <c r="G60" s="31" t="s">
        <v>33</v>
      </c>
      <c r="H60" s="22"/>
      <c r="I60" s="31">
        <v>2300000</v>
      </c>
      <c r="J60" s="31">
        <v>300</v>
      </c>
      <c r="K60" s="22"/>
      <c r="L60" s="22"/>
      <c r="M60" s="22"/>
      <c r="N60" s="64"/>
      <c r="O60" s="35" t="s">
        <v>64</v>
      </c>
      <c r="P60" s="44"/>
      <c r="Q60" s="44"/>
      <c r="R60" s="45" t="s">
        <v>65</v>
      </c>
      <c r="S60" s="22"/>
      <c r="T60" s="22"/>
      <c r="U60" s="22"/>
      <c r="V60" s="22"/>
      <c r="W60" s="22"/>
      <c r="X60" s="22"/>
      <c r="Y60" s="65"/>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row>
    <row r="61" spans="1:54" ht="12.75" customHeight="1" x14ac:dyDescent="0.15">
      <c r="A61" s="10" t="s">
        <v>309</v>
      </c>
      <c r="B61" s="22"/>
      <c r="C61" s="32" t="s">
        <v>303</v>
      </c>
      <c r="D61" s="31">
        <v>6</v>
      </c>
      <c r="E61" s="32">
        <v>392000</v>
      </c>
      <c r="F61" s="31" t="s">
        <v>103</v>
      </c>
      <c r="G61" s="31" t="s">
        <v>25</v>
      </c>
      <c r="H61" s="22"/>
      <c r="I61" s="31">
        <v>392000</v>
      </c>
      <c r="J61" s="31">
        <v>20</v>
      </c>
      <c r="K61" s="22"/>
      <c r="L61" s="22"/>
      <c r="M61" s="22"/>
      <c r="N61" s="64"/>
      <c r="O61" s="35" t="s">
        <v>310</v>
      </c>
      <c r="P61" s="44"/>
      <c r="Q61" s="44"/>
      <c r="R61" s="22"/>
      <c r="S61" s="22"/>
      <c r="T61" s="22"/>
      <c r="U61" s="22"/>
      <c r="V61" s="22"/>
      <c r="W61" s="22"/>
      <c r="X61" s="22"/>
      <c r="Y61" s="65"/>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row>
    <row r="62" spans="1:54" ht="12.75" customHeight="1" x14ac:dyDescent="0.15">
      <c r="A62" s="7" t="s">
        <v>312</v>
      </c>
      <c r="B62" s="20" t="s">
        <v>313</v>
      </c>
      <c r="C62" s="22"/>
      <c r="D62" s="31">
        <v>6</v>
      </c>
      <c r="E62" s="32">
        <v>105470</v>
      </c>
      <c r="F62" s="31" t="s">
        <v>213</v>
      </c>
      <c r="G62" s="31" t="s">
        <v>293</v>
      </c>
      <c r="H62" s="22"/>
      <c r="I62" s="31">
        <v>105470</v>
      </c>
      <c r="J62" s="31">
        <v>20</v>
      </c>
      <c r="K62" s="33"/>
      <c r="L62" s="22"/>
      <c r="M62" s="22"/>
      <c r="N62" s="64"/>
      <c r="O62" s="36" t="s">
        <v>314</v>
      </c>
      <c r="P62" s="36" t="s">
        <v>251</v>
      </c>
      <c r="Q62" s="26"/>
      <c r="R62" s="17"/>
      <c r="S62" s="22"/>
      <c r="T62" s="22"/>
      <c r="U62" s="28"/>
      <c r="V62" s="17"/>
      <c r="W62" s="17"/>
      <c r="X62" s="22"/>
      <c r="Y62" s="59"/>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row>
    <row r="63" spans="1:54" ht="12.75" customHeight="1" x14ac:dyDescent="0.15">
      <c r="A63" s="10" t="s">
        <v>362</v>
      </c>
      <c r="B63" s="31" t="s">
        <v>363</v>
      </c>
      <c r="C63" s="31" t="s">
        <v>364</v>
      </c>
      <c r="D63" s="31">
        <v>6</v>
      </c>
      <c r="E63" s="32">
        <v>3300000</v>
      </c>
      <c r="F63" s="31" t="s">
        <v>32</v>
      </c>
      <c r="G63" s="31" t="s">
        <v>390</v>
      </c>
      <c r="H63" s="31" t="s">
        <v>34</v>
      </c>
      <c r="I63" s="31">
        <v>3300000</v>
      </c>
      <c r="J63" s="31">
        <v>20</v>
      </c>
      <c r="K63" s="22"/>
      <c r="L63" s="22"/>
      <c r="M63" s="22"/>
      <c r="N63" s="64"/>
      <c r="O63" s="36" t="s">
        <v>365</v>
      </c>
      <c r="P63" s="44"/>
      <c r="Q63" s="44"/>
      <c r="R63" s="45" t="s">
        <v>65</v>
      </c>
      <c r="S63" s="22"/>
      <c r="T63" s="22"/>
      <c r="U63" s="22"/>
      <c r="V63" s="22"/>
      <c r="W63" s="22"/>
      <c r="X63" s="22"/>
      <c r="Y63" s="65"/>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row>
    <row r="64" spans="1:54" ht="12.75" customHeight="1" x14ac:dyDescent="0.15">
      <c r="A64" s="10" t="s">
        <v>301</v>
      </c>
      <c r="B64" s="31" t="s">
        <v>302</v>
      </c>
      <c r="C64" s="32" t="s">
        <v>303</v>
      </c>
      <c r="D64" s="31">
        <v>6</v>
      </c>
      <c r="E64" s="32">
        <v>251000</v>
      </c>
      <c r="F64" s="31" t="s">
        <v>103</v>
      </c>
      <c r="G64" s="31" t="s">
        <v>25</v>
      </c>
      <c r="H64" s="22"/>
      <c r="I64" s="31">
        <v>251000</v>
      </c>
      <c r="J64" s="31">
        <v>50000</v>
      </c>
      <c r="K64" s="22"/>
      <c r="L64" s="22"/>
      <c r="M64" s="22"/>
      <c r="N64" s="64"/>
      <c r="O64" s="35" t="s">
        <v>304</v>
      </c>
      <c r="P64" s="44"/>
      <c r="Q64" s="44"/>
      <c r="R64" s="22"/>
      <c r="S64" s="22"/>
      <c r="T64" s="22"/>
      <c r="U64" s="22"/>
      <c r="V64" s="22"/>
      <c r="W64" s="22"/>
      <c r="X64" s="22"/>
      <c r="Y64" s="65"/>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row>
    <row r="65" spans="1:54" ht="12.75" customHeight="1" x14ac:dyDescent="0.15">
      <c r="A65" s="7" t="s">
        <v>320</v>
      </c>
      <c r="B65" s="31" t="s">
        <v>321</v>
      </c>
      <c r="C65" s="31" t="s">
        <v>322</v>
      </c>
      <c r="D65" s="31">
        <v>6</v>
      </c>
      <c r="E65" s="32">
        <v>180111</v>
      </c>
      <c r="F65" s="31" t="s">
        <v>213</v>
      </c>
      <c r="G65" s="31" t="s">
        <v>390</v>
      </c>
      <c r="H65" s="22"/>
      <c r="I65" s="31">
        <v>180111</v>
      </c>
      <c r="J65" s="31">
        <v>4000</v>
      </c>
      <c r="K65" s="33"/>
      <c r="L65" s="22"/>
      <c r="M65" s="17"/>
      <c r="N65" s="56"/>
      <c r="O65" s="36" t="s">
        <v>324</v>
      </c>
      <c r="P65" s="36" t="s">
        <v>251</v>
      </c>
      <c r="Q65" s="26"/>
      <c r="R65" s="17"/>
      <c r="S65" s="17"/>
      <c r="T65" s="17"/>
      <c r="U65" s="28"/>
      <c r="V65" s="17"/>
      <c r="W65" s="17"/>
      <c r="X65" s="22"/>
      <c r="Y65" s="59"/>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row>
    <row r="66" spans="1:54" ht="12.75" customHeight="1" x14ac:dyDescent="0.15">
      <c r="A66" s="66" t="s">
        <v>292</v>
      </c>
      <c r="B66" s="31" t="s">
        <v>294</v>
      </c>
      <c r="C66" s="31" t="s">
        <v>295</v>
      </c>
      <c r="D66" s="31">
        <v>6</v>
      </c>
      <c r="E66" s="32">
        <v>1500000</v>
      </c>
      <c r="F66" s="31" t="s">
        <v>24</v>
      </c>
      <c r="G66" s="31" t="s">
        <v>33</v>
      </c>
      <c r="H66" s="22"/>
      <c r="I66" s="31">
        <v>1500000</v>
      </c>
      <c r="J66" s="31">
        <v>20</v>
      </c>
      <c r="K66" s="22"/>
      <c r="L66" s="22"/>
      <c r="M66" s="22"/>
      <c r="N66" s="64"/>
      <c r="O66" s="35" t="s">
        <v>296</v>
      </c>
      <c r="P66" s="35" t="s">
        <v>297</v>
      </c>
      <c r="Q66" s="44"/>
      <c r="R66" s="45" t="s">
        <v>239</v>
      </c>
      <c r="S66" s="22"/>
      <c r="T66" s="22"/>
      <c r="U66" s="22"/>
      <c r="V66" s="22"/>
      <c r="W66" s="22"/>
      <c r="X66" s="22"/>
      <c r="Y66" s="65"/>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row>
    <row r="67" spans="1:54" ht="12.75" customHeight="1" x14ac:dyDescent="0.15">
      <c r="A67" s="10" t="s">
        <v>356</v>
      </c>
      <c r="B67" s="22"/>
      <c r="C67" s="31" t="s">
        <v>358</v>
      </c>
      <c r="D67" s="31">
        <v>6</v>
      </c>
      <c r="E67" s="32">
        <v>2600000</v>
      </c>
      <c r="F67" s="31" t="s">
        <v>32</v>
      </c>
      <c r="G67" s="31" t="s">
        <v>258</v>
      </c>
      <c r="H67" s="31" t="s">
        <v>34</v>
      </c>
      <c r="I67" s="31">
        <v>2600000</v>
      </c>
      <c r="J67" s="31">
        <v>300</v>
      </c>
      <c r="K67" s="22"/>
      <c r="L67" s="22"/>
      <c r="M67" s="22"/>
      <c r="N67" s="64"/>
      <c r="O67" s="35" t="s">
        <v>360</v>
      </c>
      <c r="P67" s="44"/>
      <c r="Q67" s="44"/>
      <c r="R67" s="45" t="s">
        <v>65</v>
      </c>
      <c r="S67" s="17"/>
      <c r="T67" s="22"/>
      <c r="U67" s="22"/>
      <c r="V67" s="22"/>
      <c r="W67" s="22"/>
      <c r="X67" s="22"/>
      <c r="Y67" s="65"/>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row>
    <row r="68" spans="1:54" ht="12.75" customHeight="1" x14ac:dyDescent="0.15">
      <c r="A68" s="7" t="s">
        <v>316</v>
      </c>
      <c r="B68" s="22"/>
      <c r="C68" s="31" t="s">
        <v>317</v>
      </c>
      <c r="D68" s="31">
        <v>6</v>
      </c>
      <c r="E68" s="32">
        <v>130495</v>
      </c>
      <c r="F68" s="31" t="s">
        <v>213</v>
      </c>
      <c r="G68" s="31" t="s">
        <v>258</v>
      </c>
      <c r="H68" s="22"/>
      <c r="I68" s="31">
        <v>130495</v>
      </c>
      <c r="J68" s="31">
        <v>4000</v>
      </c>
      <c r="K68" s="33"/>
      <c r="L68" s="22"/>
      <c r="M68" s="22"/>
      <c r="N68" s="64"/>
      <c r="O68" s="36" t="s">
        <v>318</v>
      </c>
      <c r="P68" s="36" t="s">
        <v>251</v>
      </c>
      <c r="Q68" s="26"/>
      <c r="R68" s="17"/>
      <c r="S68" s="22"/>
      <c r="T68" s="22"/>
      <c r="U68" s="28"/>
      <c r="V68" s="17"/>
      <c r="W68" s="17"/>
      <c r="X68" s="22"/>
      <c r="Y68" s="59"/>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row>
    <row r="69" spans="1:54" ht="12.75" customHeight="1" x14ac:dyDescent="0.15">
      <c r="A69" s="7" t="s">
        <v>354</v>
      </c>
      <c r="B69" s="31" t="s">
        <v>355</v>
      </c>
      <c r="C69" s="22"/>
      <c r="D69" s="31">
        <v>6</v>
      </c>
      <c r="E69" s="32">
        <v>1700000</v>
      </c>
      <c r="F69" s="31" t="s">
        <v>213</v>
      </c>
      <c r="G69" s="31" t="s">
        <v>258</v>
      </c>
      <c r="H69" s="22"/>
      <c r="I69" s="31">
        <v>1700000</v>
      </c>
      <c r="J69" s="31">
        <v>4000</v>
      </c>
      <c r="K69" s="33"/>
      <c r="L69" s="22"/>
      <c r="M69" s="17"/>
      <c r="N69" s="56"/>
      <c r="O69" s="36" t="s">
        <v>251</v>
      </c>
      <c r="P69" s="26"/>
      <c r="Q69" s="26"/>
      <c r="R69" s="17"/>
      <c r="S69" s="17"/>
      <c r="T69" s="17"/>
      <c r="U69" s="28"/>
      <c r="V69" s="17"/>
      <c r="W69" s="17"/>
      <c r="X69" s="22"/>
      <c r="Y69" s="59"/>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row>
    <row r="70" spans="1:54" ht="13" x14ac:dyDescent="0.15">
      <c r="A70" s="10" t="s">
        <v>289</v>
      </c>
      <c r="B70" s="22"/>
      <c r="C70" s="22"/>
      <c r="D70" s="31">
        <v>6</v>
      </c>
      <c r="E70" s="32">
        <v>760000</v>
      </c>
      <c r="F70" s="31" t="s">
        <v>177</v>
      </c>
      <c r="G70" s="31" t="s">
        <v>33</v>
      </c>
      <c r="H70" s="22"/>
      <c r="I70" s="31">
        <v>760000</v>
      </c>
      <c r="J70" s="31">
        <v>20</v>
      </c>
      <c r="K70" s="22"/>
      <c r="L70" s="22"/>
      <c r="M70" s="22"/>
      <c r="N70" s="64"/>
      <c r="O70" s="35" t="s">
        <v>64</v>
      </c>
      <c r="P70" s="44"/>
      <c r="Q70" s="44"/>
      <c r="R70" s="45" t="s">
        <v>65</v>
      </c>
      <c r="S70" s="22"/>
      <c r="T70" s="22"/>
      <c r="U70" s="22"/>
      <c r="V70" s="22"/>
      <c r="W70" s="22"/>
      <c r="X70" s="22"/>
      <c r="Y70" s="65"/>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row>
    <row r="71" spans="1:54" ht="52" x14ac:dyDescent="0.15">
      <c r="A71" s="7" t="s">
        <v>285</v>
      </c>
      <c r="B71" s="22"/>
      <c r="C71" s="31" t="s">
        <v>286</v>
      </c>
      <c r="D71" s="31">
        <v>6</v>
      </c>
      <c r="E71" s="32">
        <v>515000</v>
      </c>
      <c r="F71" s="31" t="s">
        <v>213</v>
      </c>
      <c r="G71" s="31" t="s">
        <v>33</v>
      </c>
      <c r="H71" s="22"/>
      <c r="I71" s="31">
        <v>515000</v>
      </c>
      <c r="J71" s="31">
        <v>4000</v>
      </c>
      <c r="K71" s="33"/>
      <c r="L71" s="22"/>
      <c r="M71" s="17"/>
      <c r="N71" s="56"/>
      <c r="O71" s="36" t="s">
        <v>251</v>
      </c>
      <c r="P71" s="26"/>
      <c r="Q71" s="26"/>
      <c r="R71" s="17"/>
      <c r="S71" s="17"/>
      <c r="T71" s="17"/>
      <c r="U71" s="28"/>
      <c r="V71" s="17"/>
      <c r="W71" s="17"/>
      <c r="X71" s="22"/>
      <c r="Y71" s="59"/>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row>
    <row r="72" spans="1:54" ht="65" x14ac:dyDescent="0.15">
      <c r="A72" s="7" t="s">
        <v>277</v>
      </c>
      <c r="B72" s="22"/>
      <c r="C72" s="32" t="s">
        <v>278</v>
      </c>
      <c r="D72" s="31">
        <v>6</v>
      </c>
      <c r="E72" s="32">
        <v>231400</v>
      </c>
      <c r="F72" s="31" t="s">
        <v>213</v>
      </c>
      <c r="G72" s="31" t="s">
        <v>33</v>
      </c>
      <c r="H72" s="31" t="s">
        <v>34</v>
      </c>
      <c r="I72" s="31">
        <v>231400</v>
      </c>
      <c r="J72" s="31">
        <v>20</v>
      </c>
      <c r="K72" s="33"/>
      <c r="L72" s="22"/>
      <c r="M72" s="17"/>
      <c r="N72" s="56"/>
      <c r="O72" s="36" t="s">
        <v>279</v>
      </c>
      <c r="P72" s="36" t="s">
        <v>251</v>
      </c>
      <c r="Q72" s="26"/>
      <c r="R72" s="17"/>
      <c r="S72" s="17"/>
      <c r="T72" s="17"/>
      <c r="U72" s="17"/>
      <c r="V72" s="17"/>
      <c r="W72" s="17"/>
      <c r="X72" s="22"/>
      <c r="Y72" s="59"/>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row>
    <row r="73" spans="1:54" ht="130" x14ac:dyDescent="0.15">
      <c r="A73" s="10" t="s">
        <v>352</v>
      </c>
      <c r="B73" s="22"/>
      <c r="C73" s="31" t="s">
        <v>353</v>
      </c>
      <c r="D73" s="31">
        <v>6</v>
      </c>
      <c r="E73" s="32">
        <v>800000</v>
      </c>
      <c r="F73" s="31" t="s">
        <v>213</v>
      </c>
      <c r="G73" s="31" t="s">
        <v>258</v>
      </c>
      <c r="H73" s="22"/>
      <c r="I73" s="31">
        <v>800000</v>
      </c>
      <c r="J73" s="31">
        <v>50000</v>
      </c>
      <c r="K73" s="22"/>
      <c r="L73" s="22"/>
      <c r="M73" s="22"/>
      <c r="N73" s="64"/>
      <c r="O73" s="35" t="s">
        <v>64</v>
      </c>
      <c r="P73" s="44"/>
      <c r="Q73" s="44"/>
      <c r="R73" s="45" t="s">
        <v>65</v>
      </c>
      <c r="S73" s="22"/>
      <c r="T73" s="22"/>
      <c r="U73" s="22"/>
      <c r="V73" s="22"/>
      <c r="W73" s="22"/>
      <c r="X73" s="22"/>
      <c r="Y73" s="65"/>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row>
    <row r="74" spans="1:54" ht="26" x14ac:dyDescent="0.15">
      <c r="A74" s="7" t="s">
        <v>348</v>
      </c>
      <c r="B74" s="31" t="s">
        <v>349</v>
      </c>
      <c r="C74" s="22"/>
      <c r="D74" s="31">
        <v>6</v>
      </c>
      <c r="E74" s="32">
        <v>398000</v>
      </c>
      <c r="F74" s="31" t="s">
        <v>213</v>
      </c>
      <c r="G74" s="31" t="s">
        <v>390</v>
      </c>
      <c r="H74" s="22"/>
      <c r="I74" s="31">
        <v>398000</v>
      </c>
      <c r="J74" s="31">
        <v>4000</v>
      </c>
      <c r="K74" s="33"/>
      <c r="L74" s="22"/>
      <c r="M74" s="17"/>
      <c r="N74" s="56"/>
      <c r="O74" s="36" t="s">
        <v>251</v>
      </c>
      <c r="P74" s="26"/>
      <c r="Q74" s="26"/>
      <c r="R74" s="17"/>
      <c r="S74" s="17"/>
      <c r="T74" s="17"/>
      <c r="U74" s="28"/>
      <c r="V74" s="17"/>
      <c r="W74" s="17"/>
      <c r="X74" s="22"/>
      <c r="Y74" s="59"/>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row>
    <row r="75" spans="1:54" ht="91" x14ac:dyDescent="0.15">
      <c r="A75" s="10" t="s">
        <v>280</v>
      </c>
      <c r="B75" s="22"/>
      <c r="C75" s="31" t="s">
        <v>281</v>
      </c>
      <c r="D75" s="31">
        <v>6</v>
      </c>
      <c r="E75" s="32">
        <v>400000</v>
      </c>
      <c r="F75" s="31" t="s">
        <v>32</v>
      </c>
      <c r="G75" s="31" t="s">
        <v>33</v>
      </c>
      <c r="H75" s="22"/>
      <c r="I75" s="31">
        <v>400000</v>
      </c>
      <c r="J75" s="31">
        <v>300</v>
      </c>
      <c r="K75" s="22"/>
      <c r="L75" s="22"/>
      <c r="M75" s="22"/>
      <c r="N75" s="64"/>
      <c r="O75" s="35" t="s">
        <v>64</v>
      </c>
      <c r="P75" s="44"/>
      <c r="Q75" s="44"/>
      <c r="R75" s="45" t="s">
        <v>65</v>
      </c>
      <c r="S75" s="22"/>
      <c r="T75" s="22"/>
      <c r="U75" s="22"/>
      <c r="V75" s="22"/>
      <c r="W75" s="22"/>
      <c r="X75" s="22"/>
      <c r="Y75" s="65"/>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row>
    <row r="76" spans="1:54" ht="26" x14ac:dyDescent="0.15">
      <c r="A76" s="10" t="s">
        <v>266</v>
      </c>
      <c r="B76" s="20" t="s">
        <v>306</v>
      </c>
      <c r="C76" s="20" t="s">
        <v>307</v>
      </c>
      <c r="D76" s="31">
        <v>6</v>
      </c>
      <c r="E76" s="32">
        <v>260000</v>
      </c>
      <c r="F76" s="31" t="s">
        <v>244</v>
      </c>
      <c r="G76" s="31" t="s">
        <v>25</v>
      </c>
      <c r="H76" s="31" t="s">
        <v>34</v>
      </c>
      <c r="I76" s="31">
        <v>260000</v>
      </c>
      <c r="J76" s="31">
        <v>50000</v>
      </c>
      <c r="K76" s="22"/>
      <c r="L76" s="17"/>
      <c r="M76" s="22"/>
      <c r="N76" s="64"/>
      <c r="O76" s="35" t="s">
        <v>308</v>
      </c>
      <c r="P76" s="44"/>
      <c r="Q76" s="44"/>
      <c r="R76" s="45" t="s">
        <v>239</v>
      </c>
      <c r="S76" s="22"/>
      <c r="T76" s="22"/>
      <c r="U76" s="22"/>
      <c r="V76" s="22"/>
      <c r="W76" s="22"/>
      <c r="X76" s="22"/>
      <c r="Y76" s="65"/>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row>
    <row r="77" spans="1:54" ht="13" x14ac:dyDescent="0.15">
      <c r="A77" s="10" t="s">
        <v>270</v>
      </c>
      <c r="B77" s="22"/>
      <c r="C77" s="22"/>
      <c r="D77" s="31">
        <v>6</v>
      </c>
      <c r="E77" s="32">
        <v>43000</v>
      </c>
      <c r="F77" s="31" t="s">
        <v>177</v>
      </c>
      <c r="G77" s="31" t="s">
        <v>53</v>
      </c>
      <c r="H77" s="22"/>
      <c r="I77" s="31">
        <v>43000</v>
      </c>
      <c r="J77" s="31">
        <v>20</v>
      </c>
      <c r="K77" s="22"/>
      <c r="L77" s="22"/>
      <c r="M77" s="22"/>
      <c r="N77" s="64"/>
      <c r="O77" s="35" t="s">
        <v>64</v>
      </c>
      <c r="P77" s="44"/>
      <c r="Q77" s="44"/>
      <c r="R77" s="45" t="s">
        <v>65</v>
      </c>
      <c r="S77" s="22"/>
      <c r="T77" s="22"/>
      <c r="U77" s="22"/>
      <c r="V77" s="22"/>
      <c r="W77" s="22"/>
      <c r="X77" s="22"/>
      <c r="Y77" s="65"/>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row>
    <row r="78" spans="1:54" ht="13" x14ac:dyDescent="0.15">
      <c r="A78" s="66" t="s">
        <v>457</v>
      </c>
      <c r="B78" s="22"/>
      <c r="C78" s="31" t="s">
        <v>458</v>
      </c>
      <c r="D78" s="31">
        <v>7</v>
      </c>
      <c r="E78" s="32">
        <v>10000000</v>
      </c>
      <c r="F78" s="31" t="s">
        <v>24</v>
      </c>
      <c r="G78" s="31" t="s">
        <v>33</v>
      </c>
      <c r="H78" s="22"/>
      <c r="I78" s="31">
        <v>10000000</v>
      </c>
      <c r="J78" s="31">
        <v>1</v>
      </c>
      <c r="K78" s="33"/>
      <c r="L78" s="22"/>
      <c r="M78" s="22"/>
      <c r="N78" s="64"/>
      <c r="O78" s="35" t="s">
        <v>459</v>
      </c>
      <c r="P78" s="44"/>
      <c r="Q78" s="44"/>
      <c r="R78" s="22"/>
      <c r="S78" s="22"/>
      <c r="T78" s="22"/>
      <c r="U78" s="22"/>
      <c r="V78" s="22"/>
      <c r="W78" s="22"/>
      <c r="X78" s="22"/>
      <c r="Y78" s="65"/>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row>
    <row r="79" spans="1:54" ht="65" x14ac:dyDescent="0.15">
      <c r="A79" s="7" t="s">
        <v>240</v>
      </c>
      <c r="B79" s="22"/>
      <c r="C79" s="31" t="s">
        <v>241</v>
      </c>
      <c r="D79" s="31">
        <v>7</v>
      </c>
      <c r="E79" s="32">
        <v>175350</v>
      </c>
      <c r="F79" s="31" t="s">
        <v>213</v>
      </c>
      <c r="G79" s="31" t="s">
        <v>49</v>
      </c>
      <c r="H79" s="22"/>
      <c r="I79" s="31">
        <v>175350</v>
      </c>
      <c r="J79" s="31">
        <v>4000</v>
      </c>
      <c r="K79" s="33"/>
      <c r="L79" s="22"/>
      <c r="M79" s="22"/>
      <c r="N79" s="64"/>
      <c r="O79" s="35" t="s">
        <v>250</v>
      </c>
      <c r="P79" s="36" t="s">
        <v>251</v>
      </c>
      <c r="Q79" s="26"/>
      <c r="R79" s="17"/>
      <c r="S79" s="22"/>
      <c r="T79" s="22"/>
      <c r="U79" s="28"/>
      <c r="V79" s="17"/>
      <c r="W79" s="17"/>
      <c r="X79" s="22"/>
      <c r="Y79" s="59"/>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row>
    <row r="80" spans="1:54" ht="26" x14ac:dyDescent="0.15">
      <c r="A80" s="10" t="s">
        <v>326</v>
      </c>
      <c r="B80" s="31" t="s">
        <v>327</v>
      </c>
      <c r="C80" s="31" t="s">
        <v>328</v>
      </c>
      <c r="D80" s="31">
        <v>7</v>
      </c>
      <c r="E80" s="32">
        <v>200000</v>
      </c>
      <c r="F80" s="31" t="s">
        <v>329</v>
      </c>
      <c r="G80" s="31" t="s">
        <v>33</v>
      </c>
      <c r="H80" s="22"/>
      <c r="I80" s="31">
        <v>200000</v>
      </c>
      <c r="J80" s="31">
        <v>1</v>
      </c>
      <c r="K80" s="22"/>
      <c r="L80" s="22"/>
      <c r="M80" s="22"/>
      <c r="N80" s="64"/>
      <c r="O80" s="35" t="s">
        <v>330</v>
      </c>
      <c r="P80" s="44"/>
      <c r="Q80" s="44"/>
      <c r="R80" s="45" t="s">
        <v>123</v>
      </c>
      <c r="S80" s="17"/>
      <c r="T80" s="22"/>
      <c r="U80" s="22"/>
      <c r="V80" s="22"/>
      <c r="W80" s="22"/>
      <c r="X80" s="22"/>
      <c r="Y80" s="65"/>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row>
    <row r="81" spans="1:54" ht="13" x14ac:dyDescent="0.15">
      <c r="A81" s="10" t="s">
        <v>454</v>
      </c>
      <c r="B81" s="22"/>
      <c r="C81" s="22"/>
      <c r="D81" s="31">
        <v>7</v>
      </c>
      <c r="E81" s="32">
        <v>6000000</v>
      </c>
      <c r="F81" s="31" t="s">
        <v>24</v>
      </c>
      <c r="G81" s="31" t="s">
        <v>33</v>
      </c>
      <c r="H81" s="22"/>
      <c r="I81" s="31">
        <v>6000000</v>
      </c>
      <c r="J81" s="31">
        <v>1</v>
      </c>
      <c r="K81" s="33"/>
      <c r="L81" s="22"/>
      <c r="M81" s="22"/>
      <c r="N81" s="64"/>
      <c r="O81" s="35" t="s">
        <v>455</v>
      </c>
      <c r="P81" s="44"/>
      <c r="Q81" s="44"/>
      <c r="R81" s="22"/>
      <c r="S81" s="22"/>
      <c r="T81" s="22"/>
      <c r="U81" s="22"/>
      <c r="V81" s="22"/>
      <c r="W81" s="22"/>
      <c r="X81" s="22"/>
      <c r="Y81" s="65"/>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row>
    <row r="82" spans="1:54" ht="39" x14ac:dyDescent="0.15">
      <c r="A82" s="10" t="s">
        <v>43</v>
      </c>
      <c r="B82" s="22"/>
      <c r="C82" s="31" t="s">
        <v>357</v>
      </c>
      <c r="D82" s="31">
        <v>7</v>
      </c>
      <c r="E82" s="32">
        <v>360083</v>
      </c>
      <c r="F82" s="31" t="s">
        <v>32</v>
      </c>
      <c r="G82" s="31" t="s">
        <v>33</v>
      </c>
      <c r="H82" s="22"/>
      <c r="I82" s="31">
        <v>360083</v>
      </c>
      <c r="J82" s="31">
        <v>300</v>
      </c>
      <c r="K82" s="22"/>
      <c r="L82" s="22"/>
      <c r="M82" s="22"/>
      <c r="N82" s="64"/>
      <c r="O82" s="35" t="s">
        <v>359</v>
      </c>
      <c r="P82" s="44"/>
      <c r="Q82" s="44"/>
      <c r="R82" s="45" t="s">
        <v>123</v>
      </c>
      <c r="S82" s="22"/>
      <c r="T82" s="22"/>
      <c r="U82" s="22"/>
      <c r="V82" s="22"/>
      <c r="W82" s="22"/>
      <c r="X82" s="22"/>
      <c r="Y82" s="65"/>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row>
    <row r="83" spans="1:54" ht="65" x14ac:dyDescent="0.15">
      <c r="A83" s="10" t="s">
        <v>62</v>
      </c>
      <c r="B83" s="31" t="s">
        <v>488</v>
      </c>
      <c r="C83" s="32" t="s">
        <v>489</v>
      </c>
      <c r="D83" s="31">
        <v>7</v>
      </c>
      <c r="E83" s="32">
        <v>2500000</v>
      </c>
      <c r="F83" s="31" t="s">
        <v>32</v>
      </c>
      <c r="G83" s="31" t="s">
        <v>25</v>
      </c>
      <c r="H83" s="22"/>
      <c r="I83" s="31">
        <v>2500000</v>
      </c>
      <c r="J83" s="31">
        <v>20</v>
      </c>
      <c r="K83" s="22"/>
      <c r="L83" s="22"/>
      <c r="M83" s="22"/>
      <c r="N83" s="64"/>
      <c r="O83" s="35" t="s">
        <v>490</v>
      </c>
      <c r="P83" s="44"/>
      <c r="Q83" s="44"/>
      <c r="R83" s="22"/>
      <c r="S83" s="22"/>
      <c r="T83" s="22"/>
      <c r="U83" s="22"/>
      <c r="V83" s="22"/>
      <c r="W83" s="22"/>
      <c r="X83" s="22"/>
      <c r="Y83" s="65"/>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row>
    <row r="84" spans="1:54" ht="39" x14ac:dyDescent="0.15">
      <c r="A84" s="7" t="s">
        <v>393</v>
      </c>
      <c r="B84" s="31" t="s">
        <v>394</v>
      </c>
      <c r="C84" s="32" t="s">
        <v>395</v>
      </c>
      <c r="D84" s="31">
        <v>7</v>
      </c>
      <c r="E84" s="32">
        <v>514330</v>
      </c>
      <c r="F84" s="31" t="s">
        <v>213</v>
      </c>
      <c r="G84" s="31" t="s">
        <v>293</v>
      </c>
      <c r="H84" s="22"/>
      <c r="I84" s="31">
        <v>514330</v>
      </c>
      <c r="J84" s="31">
        <v>4000</v>
      </c>
      <c r="K84" s="33"/>
      <c r="L84" s="22"/>
      <c r="M84" s="17"/>
      <c r="N84" s="56"/>
      <c r="O84" s="36" t="s">
        <v>396</v>
      </c>
      <c r="P84" s="36" t="s">
        <v>251</v>
      </c>
      <c r="Q84" s="26"/>
      <c r="R84" s="17"/>
      <c r="S84" s="17"/>
      <c r="T84" s="17"/>
      <c r="U84" s="28"/>
      <c r="V84" s="17"/>
      <c r="W84" s="17"/>
      <c r="X84" s="22"/>
      <c r="Y84" s="59"/>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row>
    <row r="85" spans="1:54" ht="26" x14ac:dyDescent="0.15">
      <c r="A85" s="10" t="s">
        <v>473</v>
      </c>
      <c r="B85" s="20" t="s">
        <v>475</v>
      </c>
      <c r="C85" s="31" t="s">
        <v>476</v>
      </c>
      <c r="D85" s="31">
        <v>7</v>
      </c>
      <c r="E85" s="40" t="s">
        <v>477</v>
      </c>
      <c r="F85" s="31" t="s">
        <v>213</v>
      </c>
      <c r="G85" s="31" t="s">
        <v>258</v>
      </c>
      <c r="H85" s="22"/>
      <c r="I85" s="31">
        <v>1900000</v>
      </c>
      <c r="J85" s="40" t="s">
        <v>432</v>
      </c>
      <c r="K85" s="17"/>
      <c r="L85" s="22"/>
      <c r="M85" s="22"/>
      <c r="N85" s="64"/>
      <c r="O85" s="35" t="s">
        <v>64</v>
      </c>
      <c r="P85" s="35" t="s">
        <v>251</v>
      </c>
      <c r="Q85" s="44"/>
      <c r="R85" s="45" t="s">
        <v>65</v>
      </c>
      <c r="S85" s="22"/>
      <c r="T85" s="22"/>
      <c r="U85" s="22"/>
      <c r="V85" s="22"/>
      <c r="W85" s="22"/>
      <c r="X85" s="22"/>
      <c r="Y85" s="65"/>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row>
    <row r="86" spans="1:54" ht="39" x14ac:dyDescent="0.15">
      <c r="A86" s="10" t="s">
        <v>419</v>
      </c>
      <c r="B86" s="17"/>
      <c r="C86" s="31" t="s">
        <v>420</v>
      </c>
      <c r="D86" s="31">
        <v>7</v>
      </c>
      <c r="E86" s="32">
        <v>283000</v>
      </c>
      <c r="F86" s="31" t="s">
        <v>89</v>
      </c>
      <c r="G86" s="31" t="s">
        <v>49</v>
      </c>
      <c r="H86" s="31" t="s">
        <v>34</v>
      </c>
      <c r="I86" s="31">
        <v>283000</v>
      </c>
      <c r="J86" s="31">
        <v>20</v>
      </c>
      <c r="K86" s="22"/>
      <c r="L86" s="22"/>
      <c r="M86" s="22"/>
      <c r="N86" s="64"/>
      <c r="O86" s="35" t="s">
        <v>422</v>
      </c>
      <c r="P86" s="44"/>
      <c r="Q86" s="44"/>
      <c r="R86" s="22"/>
      <c r="S86" s="22"/>
      <c r="T86" s="22"/>
      <c r="U86" s="22"/>
      <c r="V86" s="22"/>
      <c r="W86" s="22"/>
      <c r="X86" s="22"/>
      <c r="Y86" s="65"/>
      <c r="Z86" s="22"/>
      <c r="AA86" s="22"/>
      <c r="AB86" s="22"/>
      <c r="AC86" s="22"/>
      <c r="AD86" s="22"/>
      <c r="AE86" s="22"/>
      <c r="AF86" s="22"/>
      <c r="AG86" s="22"/>
      <c r="AH86" s="22"/>
      <c r="AI86" s="22"/>
      <c r="AJ86" s="22"/>
      <c r="AK86" s="17"/>
      <c r="AL86" s="17"/>
      <c r="AM86" s="17"/>
      <c r="AN86" s="17"/>
      <c r="AO86" s="17"/>
      <c r="AP86" s="17"/>
      <c r="AQ86" s="17"/>
      <c r="AR86" s="17"/>
      <c r="AS86" s="17"/>
      <c r="AT86" s="17"/>
      <c r="AU86" s="17"/>
      <c r="AV86" s="17"/>
      <c r="AW86" s="17"/>
      <c r="AX86" s="17"/>
      <c r="AY86" s="17"/>
      <c r="AZ86" s="17"/>
      <c r="BA86" s="17"/>
      <c r="BB86" s="17"/>
    </row>
    <row r="87" spans="1:54" ht="52" x14ac:dyDescent="0.15">
      <c r="A87" s="10" t="s">
        <v>405</v>
      </c>
      <c r="B87" s="31" t="s">
        <v>406</v>
      </c>
      <c r="C87" s="31" t="s">
        <v>407</v>
      </c>
      <c r="D87" s="31">
        <v>7</v>
      </c>
      <c r="E87" s="32">
        <v>210000</v>
      </c>
      <c r="F87" s="31" t="s">
        <v>103</v>
      </c>
      <c r="G87" s="31" t="s">
        <v>49</v>
      </c>
      <c r="H87" s="31" t="s">
        <v>34</v>
      </c>
      <c r="I87" s="31">
        <v>210000</v>
      </c>
      <c r="J87" s="31">
        <v>50000</v>
      </c>
      <c r="K87" s="22"/>
      <c r="L87" s="22"/>
      <c r="M87" s="22"/>
      <c r="N87" s="64"/>
      <c r="O87" s="35" t="s">
        <v>64</v>
      </c>
      <c r="P87" s="44"/>
      <c r="Q87" s="44"/>
      <c r="R87" s="45" t="s">
        <v>65</v>
      </c>
      <c r="S87" s="22"/>
      <c r="T87" s="22"/>
      <c r="U87" s="22"/>
      <c r="V87" s="22"/>
      <c r="W87" s="22"/>
      <c r="X87" s="22"/>
      <c r="Y87" s="65"/>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row>
    <row r="88" spans="1:54" ht="65" x14ac:dyDescent="0.15">
      <c r="A88" s="7" t="s">
        <v>494</v>
      </c>
      <c r="B88" s="31" t="s">
        <v>495</v>
      </c>
      <c r="C88" s="31" t="s">
        <v>496</v>
      </c>
      <c r="D88" s="31">
        <v>7</v>
      </c>
      <c r="E88" s="32">
        <v>102153</v>
      </c>
      <c r="F88" s="31" t="s">
        <v>213</v>
      </c>
      <c r="G88" s="31" t="s">
        <v>390</v>
      </c>
      <c r="H88" s="22"/>
      <c r="I88" s="31">
        <v>102153</v>
      </c>
      <c r="J88" s="31">
        <v>20</v>
      </c>
      <c r="K88" s="33"/>
      <c r="L88" s="22"/>
      <c r="M88" s="22"/>
      <c r="N88" s="64"/>
      <c r="O88" s="36" t="s">
        <v>497</v>
      </c>
      <c r="P88" s="36" t="s">
        <v>251</v>
      </c>
      <c r="Q88" s="26"/>
      <c r="R88" s="17"/>
      <c r="S88" s="22"/>
      <c r="T88" s="22"/>
      <c r="U88" s="28"/>
      <c r="V88" s="17"/>
      <c r="W88" s="17"/>
      <c r="X88" s="22"/>
      <c r="Y88" s="59"/>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row>
    <row r="89" spans="1:54" ht="65" x14ac:dyDescent="0.15">
      <c r="A89" s="10" t="s">
        <v>492</v>
      </c>
      <c r="B89" s="22"/>
      <c r="C89" s="31" t="s">
        <v>493</v>
      </c>
      <c r="D89" s="31">
        <v>7</v>
      </c>
      <c r="E89" s="32">
        <v>34000</v>
      </c>
      <c r="F89" s="31" t="s">
        <v>32</v>
      </c>
      <c r="G89" s="31" t="s">
        <v>258</v>
      </c>
      <c r="H89" s="31" t="s">
        <v>34</v>
      </c>
      <c r="I89" s="31">
        <v>34000</v>
      </c>
      <c r="J89" s="31">
        <v>300</v>
      </c>
      <c r="K89" s="22"/>
      <c r="L89" s="22"/>
      <c r="M89" s="22"/>
      <c r="N89" s="64"/>
      <c r="O89" s="35" t="s">
        <v>64</v>
      </c>
      <c r="P89" s="44"/>
      <c r="Q89" s="44"/>
      <c r="R89" s="45" t="s">
        <v>65</v>
      </c>
      <c r="S89" s="22"/>
      <c r="T89" s="22"/>
      <c r="U89" s="22"/>
      <c r="V89" s="22"/>
      <c r="W89" s="22"/>
      <c r="X89" s="22"/>
      <c r="Y89" s="65"/>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row>
    <row r="90" spans="1:54" ht="39" x14ac:dyDescent="0.15">
      <c r="A90" s="7" t="s">
        <v>510</v>
      </c>
      <c r="B90" s="31" t="s">
        <v>511</v>
      </c>
      <c r="C90" s="31" t="s">
        <v>513</v>
      </c>
      <c r="D90" s="31">
        <v>7</v>
      </c>
      <c r="E90" s="32">
        <v>1055489</v>
      </c>
      <c r="F90" s="31" t="s">
        <v>213</v>
      </c>
      <c r="G90" s="31" t="s">
        <v>258</v>
      </c>
      <c r="H90" s="22"/>
      <c r="I90" s="31">
        <v>1055489</v>
      </c>
      <c r="J90" s="31">
        <v>4000</v>
      </c>
      <c r="K90" s="33"/>
      <c r="L90" s="22"/>
      <c r="M90" s="17"/>
      <c r="N90" s="56"/>
      <c r="O90" s="36" t="s">
        <v>514</v>
      </c>
      <c r="P90" s="36" t="s">
        <v>251</v>
      </c>
      <c r="Q90" s="26"/>
      <c r="R90" s="17"/>
      <c r="S90" s="17"/>
      <c r="T90" s="17"/>
      <c r="U90" s="28"/>
      <c r="V90" s="17"/>
      <c r="W90" s="17"/>
      <c r="X90" s="22"/>
      <c r="Y90" s="59"/>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row>
    <row r="91" spans="1:54" ht="52" x14ac:dyDescent="0.15">
      <c r="A91" s="10" t="s">
        <v>461</v>
      </c>
      <c r="B91" s="31" t="s">
        <v>462</v>
      </c>
      <c r="C91" s="32" t="s">
        <v>463</v>
      </c>
      <c r="D91" s="31">
        <v>7</v>
      </c>
      <c r="E91" s="32">
        <v>13200000</v>
      </c>
      <c r="F91" s="31" t="s">
        <v>24</v>
      </c>
      <c r="G91" s="31" t="s">
        <v>33</v>
      </c>
      <c r="H91" s="22"/>
      <c r="I91" s="31">
        <v>13200000</v>
      </c>
      <c r="J91" s="31">
        <v>20</v>
      </c>
      <c r="K91" s="22"/>
      <c r="L91" s="22"/>
      <c r="M91" s="22"/>
      <c r="N91" s="64"/>
      <c r="O91" s="35" t="s">
        <v>464</v>
      </c>
      <c r="P91" s="44"/>
      <c r="Q91" s="44"/>
      <c r="R91" s="22"/>
      <c r="S91" s="22"/>
      <c r="T91" s="22"/>
      <c r="U91" s="22"/>
      <c r="V91" s="22"/>
      <c r="W91" s="22"/>
      <c r="X91" s="22"/>
      <c r="Y91" s="65"/>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row>
    <row r="92" spans="1:54" ht="39" x14ac:dyDescent="0.15">
      <c r="A92" s="10" t="s">
        <v>541</v>
      </c>
      <c r="B92" s="31" t="s">
        <v>542</v>
      </c>
      <c r="C92" s="31" t="s">
        <v>543</v>
      </c>
      <c r="D92" s="31">
        <v>7</v>
      </c>
      <c r="E92" s="32">
        <v>8300000</v>
      </c>
      <c r="F92" s="31" t="s">
        <v>213</v>
      </c>
      <c r="G92" s="31" t="s">
        <v>258</v>
      </c>
      <c r="H92" s="31" t="s">
        <v>34</v>
      </c>
      <c r="I92" s="31">
        <v>8300000</v>
      </c>
      <c r="J92" s="31">
        <v>4000</v>
      </c>
      <c r="K92" s="22"/>
      <c r="L92" s="22"/>
      <c r="M92" s="22"/>
      <c r="N92" s="64"/>
      <c r="O92" s="35" t="s">
        <v>544</v>
      </c>
      <c r="P92" s="44"/>
      <c r="Q92" s="44"/>
      <c r="R92" s="45" t="s">
        <v>545</v>
      </c>
      <c r="S92" s="22"/>
      <c r="T92" s="22"/>
      <c r="U92" s="22"/>
      <c r="V92" s="22"/>
      <c r="W92" s="22"/>
      <c r="X92" s="22"/>
      <c r="Y92" s="65"/>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row>
    <row r="93" spans="1:54" ht="91" x14ac:dyDescent="0.15">
      <c r="A93" s="10" t="s">
        <v>439</v>
      </c>
      <c r="B93" s="22"/>
      <c r="C93" s="31" t="s">
        <v>557</v>
      </c>
      <c r="D93" s="31">
        <v>7</v>
      </c>
      <c r="E93" s="32">
        <v>1000000</v>
      </c>
      <c r="F93" s="31" t="s">
        <v>103</v>
      </c>
      <c r="G93" s="31" t="s">
        <v>49</v>
      </c>
      <c r="H93" s="22"/>
      <c r="I93" s="31">
        <v>1000000</v>
      </c>
      <c r="J93" s="31">
        <v>20</v>
      </c>
      <c r="K93" s="17"/>
      <c r="L93" s="22"/>
      <c r="M93" s="22"/>
      <c r="N93" s="64"/>
      <c r="O93" s="35" t="s">
        <v>64</v>
      </c>
      <c r="P93" s="44"/>
      <c r="Q93" s="44"/>
      <c r="R93" s="45" t="s">
        <v>65</v>
      </c>
      <c r="S93" s="22"/>
      <c r="T93" s="22"/>
      <c r="U93" s="22"/>
      <c r="V93" s="22"/>
      <c r="W93" s="22"/>
      <c r="X93" s="22"/>
      <c r="Y93" s="65"/>
      <c r="Z93" s="22"/>
      <c r="AA93" s="22"/>
      <c r="AB93" s="22"/>
      <c r="AC93" s="22"/>
      <c r="AD93" s="22"/>
      <c r="AE93" s="22"/>
      <c r="AF93" s="22"/>
      <c r="AG93" s="22"/>
      <c r="AH93" s="17"/>
      <c r="AI93" s="17"/>
      <c r="AJ93" s="22"/>
      <c r="AK93" s="22"/>
      <c r="AL93" s="22"/>
      <c r="AM93" s="22"/>
      <c r="AN93" s="22"/>
      <c r="AO93" s="22"/>
      <c r="AP93" s="22"/>
      <c r="AQ93" s="22"/>
      <c r="AR93" s="22"/>
      <c r="AS93" s="22"/>
      <c r="AT93" s="22"/>
      <c r="AU93" s="22"/>
      <c r="AV93" s="22"/>
      <c r="AW93" s="22"/>
      <c r="AX93" s="22"/>
      <c r="AY93" s="22"/>
      <c r="AZ93" s="22"/>
      <c r="BA93" s="22"/>
      <c r="BB93" s="22"/>
    </row>
    <row r="94" spans="1:54" ht="26" x14ac:dyDescent="0.15">
      <c r="A94" s="10" t="s">
        <v>391</v>
      </c>
      <c r="B94" s="31" t="s">
        <v>392</v>
      </c>
      <c r="C94" s="22"/>
      <c r="D94" s="31">
        <v>7</v>
      </c>
      <c r="E94" s="32">
        <v>200000</v>
      </c>
      <c r="F94" s="31" t="s">
        <v>89</v>
      </c>
      <c r="G94" s="31" t="s">
        <v>33</v>
      </c>
      <c r="H94" s="22"/>
      <c r="I94" s="31">
        <v>200000</v>
      </c>
      <c r="J94" s="31">
        <v>300</v>
      </c>
      <c r="K94" s="22"/>
      <c r="L94" s="22"/>
      <c r="M94" s="22"/>
      <c r="N94" s="64"/>
      <c r="O94" s="35" t="s">
        <v>64</v>
      </c>
      <c r="P94" s="44"/>
      <c r="Q94" s="44"/>
      <c r="R94" s="45" t="s">
        <v>65</v>
      </c>
      <c r="S94" s="22"/>
      <c r="T94" s="22"/>
      <c r="U94" s="22"/>
      <c r="V94" s="22"/>
      <c r="W94" s="22"/>
      <c r="X94" s="22"/>
      <c r="Y94" s="65"/>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row>
    <row r="95" spans="1:54" ht="13" x14ac:dyDescent="0.15">
      <c r="A95" s="7" t="s">
        <v>387</v>
      </c>
      <c r="B95" s="22"/>
      <c r="C95" s="22"/>
      <c r="D95" s="31">
        <v>7</v>
      </c>
      <c r="E95" s="32">
        <v>180000</v>
      </c>
      <c r="F95" s="31" t="s">
        <v>103</v>
      </c>
      <c r="G95" s="31" t="s">
        <v>33</v>
      </c>
      <c r="H95" s="22"/>
      <c r="I95" s="31">
        <v>180000</v>
      </c>
      <c r="J95" s="31">
        <v>1</v>
      </c>
      <c r="K95" s="33"/>
      <c r="L95" s="22"/>
      <c r="M95" s="22"/>
      <c r="N95" s="64"/>
      <c r="O95" s="35" t="s">
        <v>389</v>
      </c>
      <c r="P95" s="44"/>
      <c r="Q95" s="26"/>
      <c r="R95" s="17"/>
      <c r="S95" s="22"/>
      <c r="T95" s="22"/>
      <c r="U95" s="28"/>
      <c r="V95" s="17"/>
      <c r="W95" s="17"/>
      <c r="X95" s="22"/>
      <c r="Y95" s="59"/>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row>
    <row r="96" spans="1:54" ht="52" x14ac:dyDescent="0.15">
      <c r="A96" s="10" t="s">
        <v>441</v>
      </c>
      <c r="B96" s="22"/>
      <c r="C96" s="31" t="s">
        <v>442</v>
      </c>
      <c r="D96" s="31">
        <v>7</v>
      </c>
      <c r="E96" s="32">
        <v>1290755</v>
      </c>
      <c r="F96" s="31" t="s">
        <v>329</v>
      </c>
      <c r="G96" s="31" t="s">
        <v>33</v>
      </c>
      <c r="H96" s="22"/>
      <c r="I96" s="31">
        <v>1290755</v>
      </c>
      <c r="J96" s="31">
        <v>4000</v>
      </c>
      <c r="K96" s="22"/>
      <c r="L96" s="22"/>
      <c r="M96" s="22"/>
      <c r="N96" s="64"/>
      <c r="O96" s="35" t="s">
        <v>443</v>
      </c>
      <c r="P96" s="44"/>
      <c r="Q96" s="44"/>
      <c r="R96" s="45" t="s">
        <v>100</v>
      </c>
      <c r="S96" s="22"/>
      <c r="T96" s="22"/>
      <c r="U96" s="22"/>
      <c r="V96" s="22"/>
      <c r="W96" s="22"/>
      <c r="X96" s="22"/>
      <c r="Y96" s="65"/>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row>
    <row r="97" spans="1:54" ht="39" x14ac:dyDescent="0.15">
      <c r="A97" s="68" t="s">
        <v>466</v>
      </c>
      <c r="B97" s="22"/>
      <c r="C97" s="31" t="s">
        <v>467</v>
      </c>
      <c r="D97" s="31">
        <v>7</v>
      </c>
      <c r="E97" s="32">
        <v>24600000</v>
      </c>
      <c r="F97" s="31" t="s">
        <v>329</v>
      </c>
      <c r="G97" s="31" t="s">
        <v>33</v>
      </c>
      <c r="H97" s="22"/>
      <c r="I97" s="31">
        <v>24600000</v>
      </c>
      <c r="J97" s="31">
        <v>300</v>
      </c>
      <c r="K97" s="22"/>
      <c r="L97" s="22"/>
      <c r="M97" s="22"/>
      <c r="N97" s="64"/>
      <c r="O97" s="35" t="s">
        <v>468</v>
      </c>
      <c r="P97" s="44"/>
      <c r="Q97" s="44"/>
      <c r="R97" s="45" t="s">
        <v>61</v>
      </c>
      <c r="S97" s="22"/>
      <c r="T97" s="22"/>
      <c r="U97" s="22"/>
      <c r="V97" s="22"/>
      <c r="W97" s="22"/>
      <c r="X97" s="22"/>
      <c r="Y97" s="65"/>
      <c r="Z97" s="22"/>
      <c r="AA97" s="22"/>
      <c r="AB97" s="22"/>
      <c r="AC97" s="22"/>
      <c r="AD97" s="22"/>
      <c r="AE97" s="69"/>
      <c r="AF97" s="70"/>
      <c r="AG97" s="22"/>
      <c r="AH97" s="22"/>
      <c r="AI97" s="22"/>
      <c r="AJ97" s="22"/>
      <c r="AK97" s="22"/>
      <c r="AL97" s="22"/>
      <c r="AM97" s="22"/>
      <c r="AN97" s="22"/>
      <c r="AO97" s="22"/>
      <c r="AP97" s="22"/>
      <c r="AQ97" s="22"/>
      <c r="AR97" s="22"/>
      <c r="AS97" s="22"/>
      <c r="AT97" s="22"/>
      <c r="AU97" s="22"/>
      <c r="AV97" s="22"/>
      <c r="AW97" s="22"/>
      <c r="AX97" s="22"/>
      <c r="AY97" s="22"/>
      <c r="AZ97" s="22"/>
      <c r="BA97" s="22"/>
      <c r="BB97" s="22"/>
    </row>
    <row r="98" spans="1:54" ht="65" x14ac:dyDescent="0.15">
      <c r="A98" s="68" t="s">
        <v>435</v>
      </c>
      <c r="B98" s="22"/>
      <c r="C98" s="31" t="s">
        <v>436</v>
      </c>
      <c r="D98" s="31">
        <v>7</v>
      </c>
      <c r="E98" s="32">
        <v>1000000</v>
      </c>
      <c r="F98" s="31" t="s">
        <v>24</v>
      </c>
      <c r="G98" s="31" t="s">
        <v>33</v>
      </c>
      <c r="H98" s="31" t="s">
        <v>34</v>
      </c>
      <c r="I98" s="31">
        <v>1000000</v>
      </c>
      <c r="J98" s="31">
        <v>1</v>
      </c>
      <c r="K98" s="22"/>
      <c r="L98" s="22"/>
      <c r="M98" s="22"/>
      <c r="N98" s="64"/>
      <c r="O98" s="35" t="s">
        <v>437</v>
      </c>
      <c r="P98" s="44"/>
      <c r="Q98" s="44"/>
      <c r="R98" s="45" t="s">
        <v>438</v>
      </c>
      <c r="S98" s="22"/>
      <c r="T98" s="22"/>
      <c r="U98" s="22"/>
      <c r="V98" s="22"/>
      <c r="W98" s="22"/>
      <c r="X98" s="22"/>
      <c r="Y98" s="65"/>
      <c r="Z98" s="22"/>
      <c r="AA98" s="22"/>
      <c r="AB98" s="22"/>
      <c r="AC98" s="22"/>
      <c r="AD98" s="22"/>
      <c r="AE98" s="69"/>
      <c r="AF98" s="70"/>
      <c r="AG98" s="22"/>
      <c r="AH98" s="22"/>
      <c r="AI98" s="22"/>
      <c r="AJ98" s="22"/>
      <c r="AK98" s="22"/>
      <c r="AL98" s="22"/>
      <c r="AM98" s="22"/>
      <c r="AN98" s="22"/>
      <c r="AO98" s="22"/>
      <c r="AP98" s="22"/>
      <c r="AQ98" s="22"/>
      <c r="AR98" s="22"/>
      <c r="AS98" s="22"/>
      <c r="AT98" s="22"/>
      <c r="AU98" s="22"/>
      <c r="AV98" s="22"/>
      <c r="AW98" s="22"/>
      <c r="AX98" s="22"/>
      <c r="AY98" s="22"/>
      <c r="AZ98" s="22"/>
      <c r="BA98" s="22"/>
      <c r="BB98" s="22"/>
    </row>
    <row r="99" spans="1:54" ht="39" x14ac:dyDescent="0.15">
      <c r="A99" s="68" t="s">
        <v>485</v>
      </c>
      <c r="B99" s="22"/>
      <c r="C99" s="31" t="s">
        <v>486</v>
      </c>
      <c r="D99" s="31">
        <v>7</v>
      </c>
      <c r="E99" s="32">
        <v>77000000</v>
      </c>
      <c r="F99" s="31" t="s">
        <v>329</v>
      </c>
      <c r="G99" s="31" t="s">
        <v>33</v>
      </c>
      <c r="H99" s="31" t="s">
        <v>34</v>
      </c>
      <c r="I99" s="31">
        <v>77000000</v>
      </c>
      <c r="J99" s="31">
        <v>1</v>
      </c>
      <c r="K99" s="22"/>
      <c r="L99" s="22"/>
      <c r="M99" s="22"/>
      <c r="N99" s="64"/>
      <c r="O99" s="35" t="s">
        <v>487</v>
      </c>
      <c r="P99" s="44"/>
      <c r="Q99" s="44"/>
      <c r="R99" s="45" t="s">
        <v>438</v>
      </c>
      <c r="S99" s="22"/>
      <c r="T99" s="22"/>
      <c r="U99" s="22"/>
      <c r="V99" s="22"/>
      <c r="W99" s="22"/>
      <c r="X99" s="22"/>
      <c r="Y99" s="65"/>
      <c r="Z99" s="22"/>
      <c r="AA99" s="22"/>
      <c r="AB99" s="22"/>
      <c r="AC99" s="22"/>
      <c r="AD99" s="22"/>
      <c r="AE99" s="69"/>
      <c r="AF99" s="70"/>
      <c r="AG99" s="22"/>
      <c r="AH99" s="22"/>
      <c r="AI99" s="22"/>
      <c r="AJ99" s="22"/>
      <c r="AK99" s="22"/>
      <c r="AL99" s="22"/>
      <c r="AM99" s="22"/>
      <c r="AN99" s="22"/>
      <c r="AO99" s="22"/>
      <c r="AP99" s="22"/>
      <c r="AQ99" s="22"/>
      <c r="AR99" s="22"/>
      <c r="AS99" s="22"/>
      <c r="AT99" s="22"/>
      <c r="AU99" s="22"/>
      <c r="AV99" s="22"/>
      <c r="AW99" s="22"/>
      <c r="AX99" s="22"/>
      <c r="AY99" s="22"/>
      <c r="AZ99" s="22"/>
      <c r="BA99" s="22"/>
      <c r="BB99" s="22"/>
    </row>
    <row r="100" spans="1:54" ht="52" x14ac:dyDescent="0.15">
      <c r="A100" s="71" t="s">
        <v>411</v>
      </c>
      <c r="B100" s="22"/>
      <c r="C100" s="31" t="s">
        <v>413</v>
      </c>
      <c r="D100" s="31">
        <v>7</v>
      </c>
      <c r="E100" s="32">
        <v>300000</v>
      </c>
      <c r="F100" s="31" t="s">
        <v>213</v>
      </c>
      <c r="G100" s="31" t="s">
        <v>33</v>
      </c>
      <c r="H100" s="22"/>
      <c r="I100" s="31">
        <v>300000</v>
      </c>
      <c r="J100" s="31">
        <v>20</v>
      </c>
      <c r="K100" s="33"/>
      <c r="L100" s="22"/>
      <c r="M100" s="22"/>
      <c r="N100" s="64"/>
      <c r="O100" s="35" t="s">
        <v>64</v>
      </c>
      <c r="P100" s="44"/>
      <c r="Q100" s="26"/>
      <c r="R100" s="17"/>
      <c r="S100" s="22"/>
      <c r="T100" s="22"/>
      <c r="U100" s="28"/>
      <c r="V100" s="17"/>
      <c r="W100" s="17"/>
      <c r="X100" s="22"/>
      <c r="Y100" s="59"/>
      <c r="Z100" s="17"/>
      <c r="AA100" s="17"/>
      <c r="AB100" s="17"/>
      <c r="AC100" s="17"/>
      <c r="AD100" s="17"/>
      <c r="AE100" s="72"/>
      <c r="AF100" s="73"/>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row>
    <row r="101" spans="1:54" ht="39" x14ac:dyDescent="0.15">
      <c r="A101" s="71" t="s">
        <v>501</v>
      </c>
      <c r="B101" s="22"/>
      <c r="C101" s="31" t="s">
        <v>502</v>
      </c>
      <c r="D101" s="31">
        <v>7</v>
      </c>
      <c r="E101" s="32">
        <v>400000</v>
      </c>
      <c r="F101" s="31" t="s">
        <v>213</v>
      </c>
      <c r="G101" s="31" t="s">
        <v>293</v>
      </c>
      <c r="H101" s="22"/>
      <c r="I101" s="31">
        <v>400000</v>
      </c>
      <c r="J101" s="31">
        <v>4000</v>
      </c>
      <c r="K101" s="33"/>
      <c r="L101" s="22"/>
      <c r="M101" s="17"/>
      <c r="N101" s="56"/>
      <c r="O101" s="36" t="s">
        <v>622</v>
      </c>
      <c r="P101" s="36" t="s">
        <v>251</v>
      </c>
      <c r="Q101" s="26"/>
      <c r="R101" s="17"/>
      <c r="S101" s="17"/>
      <c r="T101" s="17"/>
      <c r="U101" s="28"/>
      <c r="V101" s="17"/>
      <c r="W101" s="17"/>
      <c r="X101" s="22"/>
      <c r="Y101" s="59"/>
      <c r="Z101" s="17"/>
      <c r="AA101" s="17"/>
      <c r="AB101" s="17"/>
      <c r="AC101" s="17"/>
      <c r="AD101" s="17"/>
      <c r="AE101" s="72"/>
      <c r="AF101" s="73"/>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row>
    <row r="102" spans="1:54" ht="52" x14ac:dyDescent="0.15">
      <c r="A102" s="68" t="s">
        <v>367</v>
      </c>
      <c r="B102" s="22"/>
      <c r="C102" s="31" t="s">
        <v>368</v>
      </c>
      <c r="D102" s="31">
        <v>7</v>
      </c>
      <c r="E102" s="32">
        <v>3500000</v>
      </c>
      <c r="F102" s="31" t="s">
        <v>103</v>
      </c>
      <c r="G102" s="31" t="s">
        <v>53</v>
      </c>
      <c r="H102" s="22"/>
      <c r="I102" s="31">
        <v>3500000</v>
      </c>
      <c r="J102" s="31">
        <v>20</v>
      </c>
      <c r="K102" s="22"/>
      <c r="L102" s="22"/>
      <c r="M102" s="22"/>
      <c r="N102" s="64"/>
      <c r="O102" s="35" t="s">
        <v>371</v>
      </c>
      <c r="P102" s="44"/>
      <c r="Q102" s="44"/>
      <c r="R102" s="45" t="s">
        <v>372</v>
      </c>
      <c r="S102" s="22"/>
      <c r="T102" s="22"/>
      <c r="U102" s="22"/>
      <c r="V102" s="22"/>
      <c r="W102" s="22"/>
      <c r="X102" s="22"/>
      <c r="Y102" s="65"/>
      <c r="Z102" s="22"/>
      <c r="AA102" s="22"/>
      <c r="AB102" s="22"/>
      <c r="AC102" s="22"/>
      <c r="AD102" s="22"/>
      <c r="AE102" s="69"/>
      <c r="AF102" s="70"/>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row>
    <row r="103" spans="1:54" ht="65" x14ac:dyDescent="0.15">
      <c r="A103" s="68" t="s">
        <v>480</v>
      </c>
      <c r="B103" s="31" t="s">
        <v>481</v>
      </c>
      <c r="C103" s="32" t="s">
        <v>482</v>
      </c>
      <c r="D103" s="31">
        <v>7</v>
      </c>
      <c r="E103" s="32">
        <v>35000000</v>
      </c>
      <c r="F103" s="31" t="s">
        <v>24</v>
      </c>
      <c r="G103" s="31" t="s">
        <v>33</v>
      </c>
      <c r="H103" s="22"/>
      <c r="I103" s="31">
        <v>35000000</v>
      </c>
      <c r="J103" s="31">
        <v>300</v>
      </c>
      <c r="K103" s="22"/>
      <c r="L103" s="22"/>
      <c r="M103" s="22"/>
      <c r="N103" s="64"/>
      <c r="O103" s="35" t="s">
        <v>483</v>
      </c>
      <c r="P103" s="44"/>
      <c r="Q103" s="44"/>
      <c r="R103" s="22"/>
      <c r="S103" s="22"/>
      <c r="T103" s="22"/>
      <c r="U103" s="22"/>
      <c r="V103" s="22"/>
      <c r="W103" s="22"/>
      <c r="X103" s="22"/>
      <c r="Y103" s="65"/>
      <c r="Z103" s="22"/>
      <c r="AA103" s="22"/>
      <c r="AB103" s="22"/>
      <c r="AC103" s="22"/>
      <c r="AD103" s="22"/>
      <c r="AE103" s="69"/>
      <c r="AF103" s="70"/>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row>
    <row r="104" spans="1:54" ht="104" x14ac:dyDescent="0.15">
      <c r="A104" s="10" t="s">
        <v>426</v>
      </c>
      <c r="B104" s="31" t="s">
        <v>633</v>
      </c>
      <c r="C104" s="31" t="s">
        <v>634</v>
      </c>
      <c r="D104" s="31">
        <v>7</v>
      </c>
      <c r="E104" s="32">
        <v>935000</v>
      </c>
      <c r="F104" s="31" t="s">
        <v>244</v>
      </c>
      <c r="G104" s="31" t="s">
        <v>53</v>
      </c>
      <c r="H104" s="22"/>
      <c r="I104" s="31">
        <v>935000</v>
      </c>
      <c r="J104" s="40" t="s">
        <v>432</v>
      </c>
      <c r="K104" s="22"/>
      <c r="L104" s="22"/>
      <c r="M104" s="22"/>
      <c r="N104" s="64"/>
      <c r="O104" s="35" t="s">
        <v>433</v>
      </c>
      <c r="P104" s="44"/>
      <c r="Q104" s="44"/>
      <c r="R104" s="45" t="s">
        <v>46</v>
      </c>
      <c r="S104" s="22"/>
      <c r="T104" s="22"/>
      <c r="U104" s="22"/>
      <c r="V104" s="22"/>
      <c r="W104" s="22"/>
      <c r="X104" s="22"/>
      <c r="Y104" s="65"/>
      <c r="Z104" s="22"/>
      <c r="AA104" s="22"/>
      <c r="AB104" s="22"/>
      <c r="AC104" s="22"/>
      <c r="AD104" s="22"/>
      <c r="AE104" s="69"/>
      <c r="AF104" s="70"/>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row>
    <row r="105" spans="1:54" ht="78" x14ac:dyDescent="0.15">
      <c r="A105" s="7" t="s">
        <v>522</v>
      </c>
      <c r="B105" s="22"/>
      <c r="C105" s="31" t="s">
        <v>523</v>
      </c>
      <c r="D105" s="31">
        <v>7</v>
      </c>
      <c r="E105" s="33">
        <f>943434+3300000</f>
        <v>4243434</v>
      </c>
      <c r="F105" s="31" t="s">
        <v>213</v>
      </c>
      <c r="G105" s="31" t="s">
        <v>293</v>
      </c>
      <c r="H105" s="22"/>
      <c r="I105" s="31">
        <v>4243434</v>
      </c>
      <c r="J105" s="31">
        <v>20</v>
      </c>
      <c r="K105" s="33"/>
      <c r="L105" s="22"/>
      <c r="M105" s="17"/>
      <c r="N105" s="56"/>
      <c r="O105" s="36" t="s">
        <v>530</v>
      </c>
      <c r="P105" s="36" t="s">
        <v>251</v>
      </c>
      <c r="Q105" s="26"/>
      <c r="R105" s="17"/>
      <c r="S105" s="17"/>
      <c r="T105" s="17"/>
      <c r="U105" s="28"/>
      <c r="V105" s="17"/>
      <c r="W105" s="17"/>
      <c r="X105" s="22"/>
      <c r="Y105" s="59"/>
      <c r="Z105" s="17"/>
      <c r="AA105" s="17"/>
      <c r="AB105" s="17"/>
      <c r="AC105" s="17"/>
      <c r="AD105" s="17"/>
      <c r="AE105" s="72"/>
      <c r="AF105" s="73"/>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row>
    <row r="106" spans="1:54" ht="39" x14ac:dyDescent="0.15">
      <c r="A106" s="10" t="s">
        <v>470</v>
      </c>
      <c r="B106" s="31" t="s">
        <v>471</v>
      </c>
      <c r="C106" s="32" t="s">
        <v>472</v>
      </c>
      <c r="D106" s="31">
        <v>7</v>
      </c>
      <c r="E106" s="32">
        <v>28000000</v>
      </c>
      <c r="F106" s="31" t="s">
        <v>24</v>
      </c>
      <c r="G106" s="31" t="s">
        <v>33</v>
      </c>
      <c r="H106" s="22"/>
      <c r="I106" s="31">
        <v>28000000</v>
      </c>
      <c r="J106" s="31">
        <v>1</v>
      </c>
      <c r="K106" s="22"/>
      <c r="L106" s="22"/>
      <c r="M106" s="22"/>
      <c r="N106" s="64"/>
      <c r="O106" s="35" t="s">
        <v>474</v>
      </c>
      <c r="P106" s="44"/>
      <c r="Q106" s="44"/>
      <c r="R106" s="22"/>
      <c r="S106" s="22"/>
      <c r="T106" s="22"/>
      <c r="U106" s="22"/>
      <c r="V106" s="22"/>
      <c r="W106" s="22"/>
      <c r="X106" s="22"/>
      <c r="Y106" s="65"/>
      <c r="Z106" s="22"/>
      <c r="AA106" s="22"/>
      <c r="AB106" s="22"/>
      <c r="AC106" s="22"/>
      <c r="AD106" s="22"/>
      <c r="AE106" s="69"/>
      <c r="AF106" s="70"/>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row>
    <row r="107" spans="1:54" ht="65" x14ac:dyDescent="0.15">
      <c r="A107" s="10" t="s">
        <v>531</v>
      </c>
      <c r="B107" s="31" t="s">
        <v>532</v>
      </c>
      <c r="C107" s="31" t="s">
        <v>533</v>
      </c>
      <c r="D107" s="31">
        <v>7</v>
      </c>
      <c r="E107" s="32">
        <v>4901432</v>
      </c>
      <c r="F107" s="31" t="s">
        <v>535</v>
      </c>
      <c r="G107" s="31" t="s">
        <v>293</v>
      </c>
      <c r="H107" s="22"/>
      <c r="I107" s="31">
        <v>4901432</v>
      </c>
      <c r="J107" s="31">
        <v>4000</v>
      </c>
      <c r="K107" s="22"/>
      <c r="L107" s="22"/>
      <c r="M107" s="22"/>
      <c r="N107" s="64"/>
      <c r="O107" s="35" t="s">
        <v>64</v>
      </c>
      <c r="P107" s="44"/>
      <c r="Q107" s="44"/>
      <c r="R107" s="45" t="s">
        <v>65</v>
      </c>
      <c r="S107" s="22"/>
      <c r="T107" s="22"/>
      <c r="U107" s="22"/>
      <c r="V107" s="22"/>
      <c r="W107" s="22"/>
      <c r="X107" s="22"/>
      <c r="Y107" s="65"/>
      <c r="Z107" s="22"/>
      <c r="AA107" s="22"/>
      <c r="AB107" s="22"/>
      <c r="AC107" s="22"/>
      <c r="AD107" s="22"/>
      <c r="AE107" s="69"/>
      <c r="AF107" s="70"/>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row>
    <row r="108" spans="1:54" ht="13" x14ac:dyDescent="0.15">
      <c r="A108" s="71" t="s">
        <v>381</v>
      </c>
      <c r="B108" s="22"/>
      <c r="C108" s="22"/>
      <c r="D108" s="31">
        <v>7</v>
      </c>
      <c r="E108" s="32">
        <v>73000</v>
      </c>
      <c r="F108" s="31" t="s">
        <v>177</v>
      </c>
      <c r="G108" s="31" t="s">
        <v>33</v>
      </c>
      <c r="H108" s="22"/>
      <c r="I108" s="32">
        <v>73000</v>
      </c>
      <c r="J108" s="31">
        <v>20</v>
      </c>
      <c r="K108" s="33"/>
      <c r="L108" s="22"/>
      <c r="M108" s="22"/>
      <c r="N108" s="64"/>
      <c r="O108" s="35" t="s">
        <v>64</v>
      </c>
      <c r="P108" s="44"/>
      <c r="Q108" s="26"/>
      <c r="R108" s="17"/>
      <c r="S108" s="22"/>
      <c r="T108" s="22"/>
      <c r="U108" s="28"/>
      <c r="V108" s="17"/>
      <c r="W108" s="17"/>
      <c r="X108" s="22"/>
      <c r="Y108" s="59"/>
      <c r="Z108" s="17"/>
      <c r="AA108" s="17"/>
      <c r="AB108" s="17"/>
      <c r="AC108" s="17"/>
      <c r="AD108" s="17"/>
      <c r="AE108" s="72"/>
      <c r="AF108" s="73"/>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row>
    <row r="109" spans="1:54" ht="13" x14ac:dyDescent="0.15">
      <c r="A109" s="10" t="s">
        <v>366</v>
      </c>
      <c r="B109" s="22"/>
      <c r="C109" s="22"/>
      <c r="D109" s="31">
        <v>7</v>
      </c>
      <c r="E109" s="32">
        <v>50000</v>
      </c>
      <c r="F109" s="31" t="s">
        <v>244</v>
      </c>
      <c r="G109" s="31" t="s">
        <v>53</v>
      </c>
      <c r="H109" s="22"/>
      <c r="I109" s="31">
        <v>50000</v>
      </c>
      <c r="J109" s="31">
        <v>1</v>
      </c>
      <c r="K109" s="22"/>
      <c r="L109" s="22"/>
      <c r="M109" s="22"/>
      <c r="N109" s="64"/>
      <c r="O109" s="35" t="s">
        <v>64</v>
      </c>
      <c r="P109" s="44"/>
      <c r="Q109" s="44"/>
      <c r="R109" s="45" t="s">
        <v>65</v>
      </c>
      <c r="S109" s="22"/>
      <c r="T109" s="22"/>
      <c r="U109" s="22"/>
      <c r="V109" s="22"/>
      <c r="W109" s="22"/>
      <c r="X109" s="22"/>
      <c r="Y109" s="65"/>
      <c r="Z109" s="22"/>
      <c r="AA109" s="22"/>
      <c r="AB109" s="22"/>
      <c r="AC109" s="22"/>
      <c r="AD109" s="22"/>
      <c r="AE109" s="69"/>
      <c r="AF109" s="70"/>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row>
    <row r="110" spans="1:54" ht="78" x14ac:dyDescent="0.15">
      <c r="A110" s="10" t="s">
        <v>383</v>
      </c>
      <c r="B110" s="22"/>
      <c r="C110" s="31" t="s">
        <v>384</v>
      </c>
      <c r="D110" s="31">
        <v>7</v>
      </c>
      <c r="E110" s="32">
        <v>123461</v>
      </c>
      <c r="F110" s="31" t="s">
        <v>103</v>
      </c>
      <c r="G110" s="31" t="s">
        <v>53</v>
      </c>
      <c r="H110" s="22"/>
      <c r="I110" s="31">
        <v>123461</v>
      </c>
      <c r="J110" s="31">
        <v>300</v>
      </c>
      <c r="K110" s="22"/>
      <c r="L110" s="22"/>
      <c r="M110" s="22"/>
      <c r="N110" s="64"/>
      <c r="O110" s="35" t="s">
        <v>386</v>
      </c>
      <c r="P110" s="44"/>
      <c r="Q110" s="44"/>
      <c r="R110" s="45" t="s">
        <v>123</v>
      </c>
      <c r="S110" s="22"/>
      <c r="T110" s="22"/>
      <c r="U110" s="22"/>
      <c r="V110" s="22"/>
      <c r="W110" s="22"/>
      <c r="X110" s="22"/>
      <c r="Y110" s="65"/>
      <c r="Z110" s="22"/>
      <c r="AA110" s="22"/>
      <c r="AB110" s="22"/>
      <c r="AC110" s="22"/>
      <c r="AD110" s="22"/>
      <c r="AE110" s="69"/>
      <c r="AF110" s="70"/>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row>
    <row r="111" spans="1:54" ht="39" x14ac:dyDescent="0.15">
      <c r="A111" s="10" t="s">
        <v>447</v>
      </c>
      <c r="B111" s="22"/>
      <c r="C111" s="31" t="s">
        <v>448</v>
      </c>
      <c r="D111" s="31">
        <v>7</v>
      </c>
      <c r="E111" s="32">
        <v>1270000</v>
      </c>
      <c r="F111" s="31" t="s">
        <v>449</v>
      </c>
      <c r="G111" s="31" t="s">
        <v>33</v>
      </c>
      <c r="H111" s="22"/>
      <c r="I111" s="31">
        <v>1270000</v>
      </c>
      <c r="J111" s="31">
        <v>20</v>
      </c>
      <c r="K111" s="22"/>
      <c r="L111" s="22"/>
      <c r="M111" s="22"/>
      <c r="N111" s="64"/>
      <c r="O111" s="35" t="s">
        <v>450</v>
      </c>
      <c r="P111" s="44"/>
      <c r="Q111" s="44"/>
      <c r="R111" s="45" t="s">
        <v>377</v>
      </c>
      <c r="S111" s="22"/>
      <c r="T111" s="22"/>
      <c r="U111" s="22"/>
      <c r="V111" s="22"/>
      <c r="W111" s="22"/>
      <c r="X111" s="22"/>
      <c r="Y111" s="65"/>
      <c r="Z111" s="22"/>
      <c r="AA111" s="22"/>
      <c r="AB111" s="22"/>
      <c r="AC111" s="22"/>
      <c r="AD111" s="22"/>
      <c r="AE111" s="69"/>
      <c r="AF111" s="70"/>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row>
    <row r="112" spans="1:54" ht="39" x14ac:dyDescent="0.15">
      <c r="A112" s="78" t="s">
        <v>373</v>
      </c>
      <c r="B112" s="31" t="s">
        <v>374</v>
      </c>
      <c r="C112" s="31" t="s">
        <v>375</v>
      </c>
      <c r="D112" s="31">
        <v>7</v>
      </c>
      <c r="E112" s="32">
        <v>62000</v>
      </c>
      <c r="F112" s="31" t="s">
        <v>24</v>
      </c>
      <c r="G112" s="31" t="s">
        <v>33</v>
      </c>
      <c r="H112" s="22"/>
      <c r="I112" s="31">
        <v>62000</v>
      </c>
      <c r="J112" s="31">
        <v>1</v>
      </c>
      <c r="K112" s="22"/>
      <c r="L112" s="22"/>
      <c r="M112" s="22"/>
      <c r="N112" s="64"/>
      <c r="O112" s="36" t="s">
        <v>376</v>
      </c>
      <c r="P112" s="44"/>
      <c r="Q112" s="44"/>
      <c r="R112" s="45" t="s">
        <v>377</v>
      </c>
      <c r="S112" s="22"/>
      <c r="T112" s="22"/>
      <c r="U112" s="22"/>
      <c r="V112" s="22"/>
      <c r="W112" s="22"/>
      <c r="X112" s="22"/>
      <c r="Y112" s="65"/>
      <c r="Z112" s="22"/>
      <c r="AA112" s="22"/>
      <c r="AB112" s="22"/>
      <c r="AC112" s="22"/>
      <c r="AD112" s="22"/>
      <c r="AE112" s="69"/>
      <c r="AF112" s="70"/>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row>
    <row r="113" spans="1:54" ht="52" x14ac:dyDescent="0.15">
      <c r="A113" s="80" t="s">
        <v>624</v>
      </c>
      <c r="B113" s="81" t="s">
        <v>625</v>
      </c>
      <c r="C113" s="81" t="s">
        <v>626</v>
      </c>
      <c r="D113" s="82">
        <v>8</v>
      </c>
      <c r="E113" s="83">
        <v>200000000</v>
      </c>
      <c r="F113" s="82" t="s">
        <v>32</v>
      </c>
      <c r="G113" s="82" t="s">
        <v>25</v>
      </c>
      <c r="H113" s="84"/>
      <c r="I113" s="82">
        <v>200000000</v>
      </c>
      <c r="J113" s="82">
        <v>5</v>
      </c>
      <c r="K113" s="84"/>
      <c r="L113" s="84"/>
      <c r="M113" s="84"/>
      <c r="N113" s="64"/>
      <c r="O113" s="35" t="s">
        <v>627</v>
      </c>
      <c r="P113" s="35" t="s">
        <v>628</v>
      </c>
      <c r="Q113" s="85"/>
      <c r="R113" s="82" t="s">
        <v>629</v>
      </c>
      <c r="S113" s="84"/>
      <c r="T113" s="84"/>
      <c r="U113" s="84"/>
      <c r="V113" s="84"/>
      <c r="W113" s="84"/>
      <c r="X113" s="84"/>
      <c r="Y113" s="65"/>
      <c r="Z113" s="84"/>
      <c r="AA113" s="86"/>
      <c r="AB113" s="86"/>
      <c r="AC113" s="86"/>
      <c r="AD113" s="86"/>
      <c r="AE113" s="87"/>
      <c r="AF113" s="88"/>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row>
    <row r="114" spans="1:54" ht="91" x14ac:dyDescent="0.15">
      <c r="A114" s="7" t="s">
        <v>550</v>
      </c>
      <c r="B114" s="17"/>
      <c r="C114" s="20" t="s">
        <v>283</v>
      </c>
      <c r="D114" s="31">
        <v>8</v>
      </c>
      <c r="E114" s="40" t="s">
        <v>284</v>
      </c>
      <c r="F114" s="31" t="s">
        <v>68</v>
      </c>
      <c r="G114" s="31" t="s">
        <v>53</v>
      </c>
      <c r="H114" s="20" t="s">
        <v>34</v>
      </c>
      <c r="I114" s="31">
        <v>12367232</v>
      </c>
      <c r="J114" s="31">
        <v>20</v>
      </c>
      <c r="K114" s="33"/>
      <c r="L114" s="17"/>
      <c r="M114" s="17"/>
      <c r="N114" s="56"/>
      <c r="O114" s="36" t="s">
        <v>287</v>
      </c>
      <c r="P114" s="36" t="s">
        <v>288</v>
      </c>
      <c r="Q114" s="26"/>
      <c r="R114" s="17"/>
      <c r="S114" s="17"/>
      <c r="T114" s="17"/>
      <c r="U114" s="28"/>
      <c r="V114" s="17"/>
      <c r="W114" s="17"/>
      <c r="X114" s="22"/>
      <c r="Y114" s="59"/>
      <c r="Z114" s="17"/>
      <c r="AA114" s="17"/>
      <c r="AB114" s="17"/>
      <c r="AC114" s="17"/>
      <c r="AD114" s="17"/>
      <c r="AE114" s="72"/>
      <c r="AF114" s="73"/>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row>
    <row r="115" spans="1:54" ht="52" x14ac:dyDescent="0.15">
      <c r="A115" s="71" t="s">
        <v>331</v>
      </c>
      <c r="B115" s="20" t="s">
        <v>332</v>
      </c>
      <c r="C115" s="20" t="s">
        <v>333</v>
      </c>
      <c r="D115" s="31">
        <v>8</v>
      </c>
      <c r="E115" s="40" t="s">
        <v>334</v>
      </c>
      <c r="F115" s="20" t="s">
        <v>329</v>
      </c>
      <c r="G115" s="20" t="s">
        <v>33</v>
      </c>
      <c r="H115" s="17"/>
      <c r="I115" s="31">
        <v>14000000</v>
      </c>
      <c r="J115" s="31">
        <v>20</v>
      </c>
      <c r="K115" s="48"/>
      <c r="L115" s="17"/>
      <c r="M115" s="17"/>
      <c r="N115" s="56"/>
      <c r="O115" s="36" t="s">
        <v>336</v>
      </c>
      <c r="P115" s="26"/>
      <c r="Q115" s="26"/>
      <c r="R115" s="17"/>
      <c r="S115" s="36" t="s">
        <v>337</v>
      </c>
      <c r="T115" s="17"/>
      <c r="U115" s="28"/>
      <c r="V115" s="17"/>
      <c r="W115" s="17"/>
      <c r="X115" s="22"/>
      <c r="Y115" s="59"/>
      <c r="Z115" s="17"/>
      <c r="AA115" s="17"/>
      <c r="AB115" s="72"/>
      <c r="AC115" s="73"/>
      <c r="AD115" s="72"/>
      <c r="AE115" s="89"/>
      <c r="AF115" s="73"/>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row>
    <row r="116" spans="1:54" ht="26" x14ac:dyDescent="0.15">
      <c r="A116" s="68" t="s">
        <v>339</v>
      </c>
      <c r="B116" s="22"/>
      <c r="C116" s="31" t="s">
        <v>340</v>
      </c>
      <c r="D116" s="31">
        <v>8</v>
      </c>
      <c r="E116" s="32">
        <v>800000</v>
      </c>
      <c r="F116" s="31" t="s">
        <v>103</v>
      </c>
      <c r="G116" s="31" t="s">
        <v>258</v>
      </c>
      <c r="H116" s="22"/>
      <c r="I116" s="31">
        <v>800000</v>
      </c>
      <c r="J116" s="31">
        <v>20</v>
      </c>
      <c r="K116" s="22"/>
      <c r="L116" s="22"/>
      <c r="M116" s="22"/>
      <c r="N116" s="64"/>
      <c r="O116" s="35" t="s">
        <v>64</v>
      </c>
      <c r="P116" s="35" t="s">
        <v>341</v>
      </c>
      <c r="Q116" s="44"/>
      <c r="R116" s="45" t="s">
        <v>65</v>
      </c>
      <c r="S116" s="22"/>
      <c r="T116" s="22"/>
      <c r="U116" s="22"/>
      <c r="V116" s="22"/>
      <c r="W116" s="22"/>
      <c r="X116" s="22"/>
      <c r="Y116" s="65"/>
      <c r="Z116" s="22"/>
      <c r="AA116" s="22"/>
      <c r="AB116" s="22"/>
      <c r="AC116" s="22"/>
      <c r="AD116" s="22"/>
      <c r="AE116" s="69"/>
      <c r="AF116" s="70"/>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row>
    <row r="117" spans="1:54" ht="91" x14ac:dyDescent="0.15">
      <c r="A117" s="68" t="s">
        <v>558</v>
      </c>
      <c r="B117" s="31" t="s">
        <v>559</v>
      </c>
      <c r="C117" s="33"/>
      <c r="D117" s="31">
        <v>8</v>
      </c>
      <c r="E117" s="32" t="s">
        <v>862</v>
      </c>
      <c r="F117" s="31" t="s">
        <v>24</v>
      </c>
      <c r="G117" s="31" t="s">
        <v>33</v>
      </c>
      <c r="H117" s="22"/>
      <c r="I117" s="32">
        <v>30000</v>
      </c>
      <c r="J117" s="31">
        <v>1</v>
      </c>
      <c r="K117" s="22"/>
      <c r="L117" s="22"/>
      <c r="M117" s="22"/>
      <c r="N117" s="64"/>
      <c r="O117" s="35" t="s">
        <v>560</v>
      </c>
      <c r="P117" s="44"/>
      <c r="Q117" s="44"/>
      <c r="R117" s="22"/>
      <c r="S117" s="22"/>
      <c r="T117" s="22"/>
      <c r="U117" s="22"/>
      <c r="V117" s="22"/>
      <c r="W117" s="22"/>
      <c r="X117" s="22"/>
      <c r="Y117" s="65"/>
      <c r="Z117" s="22"/>
      <c r="AA117" s="22"/>
      <c r="AB117" s="22"/>
      <c r="AC117" s="22"/>
      <c r="AD117" s="22"/>
      <c r="AE117" s="22"/>
      <c r="AF117" s="22"/>
      <c r="AG117" s="22"/>
      <c r="AH117" s="22"/>
      <c r="AI117" s="22"/>
      <c r="AJ117" s="22"/>
      <c r="AK117" s="17"/>
      <c r="AL117" s="17"/>
      <c r="AM117" s="17"/>
      <c r="AN117" s="17"/>
      <c r="AO117" s="17"/>
      <c r="AP117" s="17"/>
      <c r="AQ117" s="17"/>
      <c r="AR117" s="17"/>
      <c r="AS117" s="17"/>
      <c r="AT117" s="17"/>
      <c r="AU117" s="17"/>
      <c r="AV117" s="17"/>
      <c r="AW117" s="17"/>
      <c r="AX117" s="17"/>
      <c r="AY117" s="17"/>
      <c r="AZ117" s="17"/>
      <c r="BA117" s="17"/>
      <c r="BB117" s="17"/>
    </row>
    <row r="118" spans="1:54" ht="26" x14ac:dyDescent="0.15">
      <c r="A118" s="7" t="s">
        <v>402</v>
      </c>
      <c r="B118" s="31" t="s">
        <v>403</v>
      </c>
      <c r="C118" s="22"/>
      <c r="D118" s="31">
        <v>8</v>
      </c>
      <c r="E118" s="32">
        <v>315000</v>
      </c>
      <c r="F118" s="31" t="s">
        <v>213</v>
      </c>
      <c r="G118" s="31" t="s">
        <v>49</v>
      </c>
      <c r="H118" s="22"/>
      <c r="I118" s="31">
        <v>315000</v>
      </c>
      <c r="J118" s="31">
        <v>4000</v>
      </c>
      <c r="K118" s="33"/>
      <c r="L118" s="22"/>
      <c r="M118" s="17"/>
      <c r="N118" s="56"/>
      <c r="O118" s="36" t="s">
        <v>251</v>
      </c>
      <c r="P118" s="26"/>
      <c r="Q118" s="26"/>
      <c r="R118" s="17"/>
      <c r="S118" s="17"/>
      <c r="T118" s="17"/>
      <c r="U118" s="28"/>
      <c r="V118" s="17"/>
      <c r="W118" s="17"/>
      <c r="X118" s="22"/>
      <c r="Y118" s="59"/>
      <c r="Z118" s="17"/>
      <c r="AA118" s="17"/>
      <c r="AB118" s="17"/>
      <c r="AC118" s="17"/>
      <c r="AD118" s="17"/>
      <c r="AE118" s="72"/>
      <c r="AF118" s="73"/>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row>
    <row r="119" spans="1:54" ht="26" x14ac:dyDescent="0.15">
      <c r="A119" s="7" t="s">
        <v>427</v>
      </c>
      <c r="B119" s="20" t="s">
        <v>429</v>
      </c>
      <c r="C119" s="20" t="s">
        <v>430</v>
      </c>
      <c r="D119" s="31">
        <v>8</v>
      </c>
      <c r="E119" s="32">
        <v>420000</v>
      </c>
      <c r="F119" s="20" t="s">
        <v>24</v>
      </c>
      <c r="G119" s="31" t="s">
        <v>53</v>
      </c>
      <c r="H119" s="90" t="s">
        <v>34</v>
      </c>
      <c r="I119" s="31">
        <v>420000</v>
      </c>
      <c r="J119" s="31">
        <v>4000</v>
      </c>
      <c r="K119" s="48"/>
      <c r="L119" s="17"/>
      <c r="M119" s="17"/>
      <c r="N119" s="56"/>
      <c r="O119" s="36" t="s">
        <v>434</v>
      </c>
      <c r="P119" s="26"/>
      <c r="Q119" s="26"/>
      <c r="R119" s="17"/>
      <c r="S119" s="17"/>
      <c r="T119" s="17"/>
      <c r="U119" s="28"/>
      <c r="V119" s="17"/>
      <c r="W119" s="17"/>
      <c r="X119" s="22"/>
      <c r="Y119" s="59"/>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row>
    <row r="120" spans="1:54" ht="13" x14ac:dyDescent="0.15">
      <c r="A120" s="10" t="s">
        <v>582</v>
      </c>
      <c r="B120" s="22"/>
      <c r="C120" s="31" t="s">
        <v>583</v>
      </c>
      <c r="D120" s="31">
        <v>8</v>
      </c>
      <c r="E120" s="32">
        <v>8000000</v>
      </c>
      <c r="F120" s="31" t="s">
        <v>24</v>
      </c>
      <c r="G120" s="31" t="s">
        <v>33</v>
      </c>
      <c r="H120" s="22"/>
      <c r="I120" s="31">
        <v>8000000</v>
      </c>
      <c r="J120" s="31">
        <v>1</v>
      </c>
      <c r="K120" s="22"/>
      <c r="L120" s="22"/>
      <c r="M120" s="22"/>
      <c r="N120" s="64"/>
      <c r="O120" s="35" t="s">
        <v>584</v>
      </c>
      <c r="P120" s="44"/>
      <c r="Q120" s="44"/>
      <c r="R120" s="22"/>
      <c r="S120" s="22"/>
      <c r="T120" s="22"/>
      <c r="U120" s="22"/>
      <c r="V120" s="22"/>
      <c r="W120" s="22"/>
      <c r="X120" s="22"/>
      <c r="Y120" s="65"/>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row>
    <row r="121" spans="1:54" ht="52" x14ac:dyDescent="0.15">
      <c r="A121" s="10" t="s">
        <v>444</v>
      </c>
      <c r="B121" s="31" t="s">
        <v>445</v>
      </c>
      <c r="C121" s="31" t="s">
        <v>446</v>
      </c>
      <c r="D121" s="31">
        <v>8</v>
      </c>
      <c r="E121" s="32">
        <v>7000000</v>
      </c>
      <c r="F121" s="31" t="s">
        <v>32</v>
      </c>
      <c r="G121" s="31" t="s">
        <v>33</v>
      </c>
      <c r="H121" s="22"/>
      <c r="I121" s="31">
        <v>1500000</v>
      </c>
      <c r="J121" s="31">
        <v>300</v>
      </c>
      <c r="K121" s="22"/>
      <c r="L121" s="22"/>
      <c r="M121" s="22"/>
      <c r="N121" s="64"/>
      <c r="O121" s="35" t="s">
        <v>451</v>
      </c>
      <c r="P121" s="44"/>
      <c r="Q121" s="44"/>
      <c r="R121" s="45" t="s">
        <v>65</v>
      </c>
      <c r="S121" s="35" t="s">
        <v>452</v>
      </c>
      <c r="T121" s="22"/>
      <c r="U121" s="22"/>
      <c r="V121" s="22"/>
      <c r="W121" s="22"/>
      <c r="X121" s="22"/>
      <c r="Y121" s="65"/>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row>
    <row r="122" spans="1:54" ht="91" x14ac:dyDescent="0.15">
      <c r="A122" s="10" t="s">
        <v>586</v>
      </c>
      <c r="B122" s="17"/>
      <c r="C122" s="31" t="s">
        <v>587</v>
      </c>
      <c r="D122" s="31">
        <v>8</v>
      </c>
      <c r="E122" s="32">
        <v>9000000</v>
      </c>
      <c r="F122" s="31" t="s">
        <v>103</v>
      </c>
      <c r="G122" s="31" t="s">
        <v>33</v>
      </c>
      <c r="H122" s="22"/>
      <c r="I122" s="31">
        <v>9000000</v>
      </c>
      <c r="J122" s="31">
        <v>20</v>
      </c>
      <c r="K122" s="33"/>
      <c r="L122" s="22"/>
      <c r="M122" s="22"/>
      <c r="N122" s="64"/>
      <c r="O122" s="35" t="s">
        <v>588</v>
      </c>
      <c r="P122" s="44"/>
      <c r="Q122" s="44"/>
      <c r="R122" s="31" t="s">
        <v>94</v>
      </c>
      <c r="S122" s="22"/>
      <c r="T122" s="22"/>
      <c r="U122" s="22"/>
      <c r="V122" s="22"/>
      <c r="W122" s="22"/>
      <c r="X122" s="22"/>
      <c r="Y122" s="65"/>
      <c r="Z122" s="22"/>
      <c r="AA122" s="22"/>
      <c r="AB122" s="22"/>
      <c r="AC122" s="22"/>
      <c r="AD122" s="22"/>
      <c r="AE122" s="22"/>
      <c r="AF122" s="22"/>
      <c r="AG122" s="22"/>
      <c r="AH122" s="22"/>
      <c r="AI122" s="22"/>
      <c r="AJ122" s="22"/>
      <c r="AK122" s="17"/>
      <c r="AL122" s="17"/>
      <c r="AM122" s="17"/>
      <c r="AN122" s="17"/>
      <c r="AO122" s="17"/>
      <c r="AP122" s="17"/>
      <c r="AQ122" s="17"/>
      <c r="AR122" s="17"/>
      <c r="AS122" s="17"/>
      <c r="AT122" s="17"/>
      <c r="AU122" s="17"/>
      <c r="AV122" s="17"/>
      <c r="AW122" s="17"/>
      <c r="AX122" s="17"/>
      <c r="AY122" s="17"/>
      <c r="AZ122" s="17"/>
      <c r="BA122" s="17"/>
      <c r="BB122" s="17"/>
    </row>
    <row r="123" spans="1:54" ht="39" x14ac:dyDescent="0.15">
      <c r="A123" s="7" t="s">
        <v>498</v>
      </c>
      <c r="B123" s="20" t="s">
        <v>499</v>
      </c>
      <c r="C123" s="20" t="s">
        <v>500</v>
      </c>
      <c r="D123" s="31">
        <v>8</v>
      </c>
      <c r="E123" s="32">
        <v>8700000</v>
      </c>
      <c r="F123" s="31" t="s">
        <v>59</v>
      </c>
      <c r="G123" s="20" t="s">
        <v>33</v>
      </c>
      <c r="H123" s="17"/>
      <c r="I123" s="31">
        <v>8700000</v>
      </c>
      <c r="J123" s="31">
        <v>20</v>
      </c>
      <c r="K123" s="33"/>
      <c r="L123" s="17"/>
      <c r="M123" s="17"/>
      <c r="N123" s="56"/>
      <c r="O123" s="36" t="s">
        <v>503</v>
      </c>
      <c r="P123" s="36" t="s">
        <v>505</v>
      </c>
      <c r="Q123" s="26"/>
      <c r="R123" s="17"/>
      <c r="S123" s="17"/>
      <c r="T123" s="17"/>
      <c r="U123" s="28"/>
      <c r="V123" s="17"/>
      <c r="W123" s="17"/>
      <c r="X123" s="22"/>
      <c r="Y123" s="59"/>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row>
    <row r="124" spans="1:54" ht="65" x14ac:dyDescent="0.15">
      <c r="A124" s="7" t="s">
        <v>506</v>
      </c>
      <c r="B124" s="17"/>
      <c r="C124" s="20" t="s">
        <v>580</v>
      </c>
      <c r="D124" s="31">
        <v>8</v>
      </c>
      <c r="E124" s="32">
        <v>8000000</v>
      </c>
      <c r="F124" s="31" t="s">
        <v>24</v>
      </c>
      <c r="G124" s="31" t="s">
        <v>53</v>
      </c>
      <c r="H124" s="17"/>
      <c r="I124" s="40" t="s">
        <v>508</v>
      </c>
      <c r="J124" s="31">
        <v>4000</v>
      </c>
      <c r="K124" s="33"/>
      <c r="L124" s="17"/>
      <c r="M124" s="17"/>
      <c r="N124" s="56"/>
      <c r="O124" s="36" t="s">
        <v>509</v>
      </c>
      <c r="P124" s="36" t="s">
        <v>512</v>
      </c>
      <c r="Q124" s="26"/>
      <c r="R124" s="17"/>
      <c r="S124" s="17"/>
      <c r="T124" s="17"/>
      <c r="U124" s="17"/>
      <c r="V124" s="17"/>
      <c r="W124" s="17"/>
      <c r="X124" s="22"/>
      <c r="Y124" s="59"/>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row>
    <row r="125" spans="1:54" ht="91" x14ac:dyDescent="0.15">
      <c r="A125" s="10" t="s">
        <v>609</v>
      </c>
      <c r="B125" s="31" t="s">
        <v>610</v>
      </c>
      <c r="C125" s="31" t="s">
        <v>611</v>
      </c>
      <c r="D125" s="31">
        <v>8</v>
      </c>
      <c r="E125" s="32">
        <v>160000000</v>
      </c>
      <c r="F125" s="31" t="s">
        <v>32</v>
      </c>
      <c r="G125" s="31" t="s">
        <v>33</v>
      </c>
      <c r="H125" s="31" t="s">
        <v>34</v>
      </c>
      <c r="I125" s="31">
        <v>160000000</v>
      </c>
      <c r="J125" s="31">
        <v>50000</v>
      </c>
      <c r="K125" s="17"/>
      <c r="L125" s="22"/>
      <c r="M125" s="22"/>
      <c r="N125" s="64"/>
      <c r="O125" s="35" t="s">
        <v>612</v>
      </c>
      <c r="P125" s="44"/>
      <c r="Q125" s="44"/>
      <c r="R125" s="22"/>
      <c r="S125" s="22"/>
      <c r="T125" s="22"/>
      <c r="U125" s="22"/>
      <c r="V125" s="22"/>
      <c r="W125" s="22"/>
      <c r="X125" s="22"/>
      <c r="Y125" s="65"/>
      <c r="Z125" s="22"/>
      <c r="AA125" s="22"/>
      <c r="AB125" s="22"/>
      <c r="AC125" s="22"/>
      <c r="AD125" s="22"/>
      <c r="AE125" s="22"/>
      <c r="AF125" s="22"/>
      <c r="AG125" s="22"/>
      <c r="AH125" s="22"/>
      <c r="AI125" s="22"/>
      <c r="AJ125" s="22"/>
      <c r="AK125" s="17"/>
      <c r="AL125" s="17"/>
      <c r="AM125" s="17"/>
      <c r="AN125" s="17"/>
      <c r="AO125" s="17"/>
      <c r="AP125" s="17"/>
      <c r="AQ125" s="17"/>
      <c r="AR125" s="17"/>
      <c r="AS125" s="17"/>
      <c r="AT125" s="17"/>
      <c r="AU125" s="17"/>
      <c r="AV125" s="17"/>
      <c r="AW125" s="17"/>
      <c r="AX125" s="17"/>
      <c r="AY125" s="17"/>
      <c r="AZ125" s="17"/>
      <c r="BA125" s="17"/>
      <c r="BB125" s="17"/>
    </row>
    <row r="126" spans="1:54" ht="65" x14ac:dyDescent="0.15">
      <c r="A126" s="10" t="s">
        <v>524</v>
      </c>
      <c r="B126" s="31" t="s">
        <v>525</v>
      </c>
      <c r="C126" s="31" t="s">
        <v>526</v>
      </c>
      <c r="D126" s="31">
        <v>8</v>
      </c>
      <c r="E126" s="32">
        <v>780000</v>
      </c>
      <c r="F126" s="31" t="s">
        <v>229</v>
      </c>
      <c r="G126" s="31" t="s">
        <v>33</v>
      </c>
      <c r="H126" s="31" t="s">
        <v>34</v>
      </c>
      <c r="I126" s="31">
        <v>780000</v>
      </c>
      <c r="J126" s="40" t="s">
        <v>145</v>
      </c>
      <c r="K126" s="22"/>
      <c r="L126" s="22"/>
      <c r="M126" s="22"/>
      <c r="N126" s="64"/>
      <c r="O126" s="35" t="s">
        <v>64</v>
      </c>
      <c r="P126" s="44"/>
      <c r="Q126" s="44"/>
      <c r="R126" s="45" t="s">
        <v>65</v>
      </c>
      <c r="S126" s="17"/>
      <c r="T126" s="22"/>
      <c r="U126" s="22"/>
      <c r="V126" s="22"/>
      <c r="W126" s="22"/>
      <c r="X126" s="22"/>
      <c r="Y126" s="65"/>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row>
    <row r="127" spans="1:54" ht="39" x14ac:dyDescent="0.15">
      <c r="A127" s="66" t="s">
        <v>534</v>
      </c>
      <c r="B127" s="31" t="s">
        <v>537</v>
      </c>
      <c r="C127" s="31" t="s">
        <v>561</v>
      </c>
      <c r="D127" s="31">
        <v>8</v>
      </c>
      <c r="E127" s="32">
        <v>163792</v>
      </c>
      <c r="F127" s="31" t="s">
        <v>539</v>
      </c>
      <c r="G127" s="31" t="s">
        <v>53</v>
      </c>
      <c r="H127" s="22"/>
      <c r="I127" s="31">
        <v>163792</v>
      </c>
      <c r="J127" s="31">
        <v>4000</v>
      </c>
      <c r="K127" s="17"/>
      <c r="L127" s="22"/>
      <c r="M127" s="22"/>
      <c r="N127" s="64"/>
      <c r="O127" s="35" t="s">
        <v>540</v>
      </c>
      <c r="P127" s="44"/>
      <c r="Q127" s="44"/>
      <c r="R127" s="45" t="s">
        <v>123</v>
      </c>
      <c r="S127" s="22"/>
      <c r="T127" s="22"/>
      <c r="U127" s="22"/>
      <c r="V127" s="22"/>
      <c r="W127" s="22"/>
      <c r="X127" s="22"/>
      <c r="Y127" s="65"/>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row>
    <row r="128" spans="1:54" ht="26" x14ac:dyDescent="0.15">
      <c r="A128" s="10" t="s">
        <v>552</v>
      </c>
      <c r="B128" s="22"/>
      <c r="C128" s="31" t="s">
        <v>623</v>
      </c>
      <c r="D128" s="31">
        <v>8</v>
      </c>
      <c r="E128" s="32">
        <v>1800000</v>
      </c>
      <c r="F128" s="31" t="s">
        <v>162</v>
      </c>
      <c r="G128" s="31" t="s">
        <v>25</v>
      </c>
      <c r="H128" s="22"/>
      <c r="I128" s="31">
        <v>1800000</v>
      </c>
      <c r="J128" s="31">
        <v>20</v>
      </c>
      <c r="K128" s="22"/>
      <c r="L128" s="22"/>
      <c r="M128" s="22"/>
      <c r="N128" s="64"/>
      <c r="O128" s="35" t="s">
        <v>64</v>
      </c>
      <c r="P128" s="44"/>
      <c r="Q128" s="44"/>
      <c r="R128" s="45" t="s">
        <v>65</v>
      </c>
      <c r="S128" s="22"/>
      <c r="T128" s="22"/>
      <c r="U128" s="22"/>
      <c r="V128" s="22"/>
      <c r="W128" s="22"/>
      <c r="X128" s="22"/>
      <c r="Y128" s="65"/>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row>
    <row r="129" spans="1:54" ht="104" x14ac:dyDescent="0.15">
      <c r="A129" s="10" t="s">
        <v>546</v>
      </c>
      <c r="B129" s="31" t="s">
        <v>547</v>
      </c>
      <c r="C129" s="22"/>
      <c r="D129" s="31">
        <v>8</v>
      </c>
      <c r="E129" s="32">
        <v>6500000</v>
      </c>
      <c r="F129" s="20" t="s">
        <v>103</v>
      </c>
      <c r="G129" s="31" t="s">
        <v>53</v>
      </c>
      <c r="H129" s="22"/>
      <c r="I129" s="31">
        <v>6500000</v>
      </c>
      <c r="J129" s="31">
        <v>20</v>
      </c>
      <c r="K129" s="33"/>
      <c r="L129" s="22"/>
      <c r="M129" s="22"/>
      <c r="N129" s="64"/>
      <c r="O129" s="35" t="s">
        <v>548</v>
      </c>
      <c r="P129" s="44"/>
      <c r="Q129" s="44"/>
      <c r="R129" s="22"/>
      <c r="S129" s="22"/>
      <c r="T129" s="22"/>
      <c r="U129" s="22"/>
      <c r="V129" s="22"/>
      <c r="W129" s="22"/>
      <c r="X129" s="22"/>
      <c r="Y129" s="65"/>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row>
    <row r="130" spans="1:54" ht="52" x14ac:dyDescent="0.15">
      <c r="A130" s="7" t="s">
        <v>595</v>
      </c>
      <c r="B130" s="20" t="s">
        <v>597</v>
      </c>
      <c r="C130" s="31" t="s">
        <v>598</v>
      </c>
      <c r="D130" s="31">
        <v>8</v>
      </c>
      <c r="E130" s="32">
        <v>6400000</v>
      </c>
      <c r="F130" s="31" t="s">
        <v>213</v>
      </c>
      <c r="G130" s="31" t="s">
        <v>25</v>
      </c>
      <c r="H130" s="22"/>
      <c r="I130" s="32">
        <v>228435</v>
      </c>
      <c r="J130" s="31">
        <v>4000</v>
      </c>
      <c r="K130" s="33"/>
      <c r="L130" s="22"/>
      <c r="M130" s="17"/>
      <c r="N130" s="56"/>
      <c r="O130" s="36" t="s">
        <v>599</v>
      </c>
      <c r="P130" s="36" t="s">
        <v>251</v>
      </c>
      <c r="Q130" s="26"/>
      <c r="R130" s="17"/>
      <c r="S130" s="17"/>
      <c r="T130" s="17"/>
      <c r="U130" s="28"/>
      <c r="V130" s="17"/>
      <c r="W130" s="17"/>
      <c r="X130" s="22"/>
      <c r="Y130" s="59"/>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row>
    <row r="131" spans="1:54" ht="78" x14ac:dyDescent="0.15">
      <c r="A131" s="10" t="s">
        <v>573</v>
      </c>
      <c r="B131" s="31" t="s">
        <v>577</v>
      </c>
      <c r="C131" s="31" t="s">
        <v>578</v>
      </c>
      <c r="D131" s="31">
        <v>8</v>
      </c>
      <c r="E131" s="32">
        <v>3000000</v>
      </c>
      <c r="F131" s="31" t="s">
        <v>32</v>
      </c>
      <c r="G131" s="31" t="s">
        <v>33</v>
      </c>
      <c r="H131" s="31" t="s">
        <v>34</v>
      </c>
      <c r="I131" s="31">
        <v>3000000</v>
      </c>
      <c r="J131" s="31">
        <v>50000</v>
      </c>
      <c r="K131" s="17"/>
      <c r="L131" s="22"/>
      <c r="M131" s="22"/>
      <c r="N131" s="64"/>
      <c r="O131" s="35" t="s">
        <v>579</v>
      </c>
      <c r="P131" s="44"/>
      <c r="Q131" s="44"/>
      <c r="R131" s="45" t="s">
        <v>100</v>
      </c>
      <c r="S131" s="22"/>
      <c r="T131" s="22"/>
      <c r="U131" s="22"/>
      <c r="V131" s="22"/>
      <c r="W131" s="22"/>
      <c r="X131" s="22"/>
      <c r="Y131" s="65"/>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row>
    <row r="132" spans="1:54" ht="26" x14ac:dyDescent="0.15">
      <c r="A132" s="10" t="s">
        <v>564</v>
      </c>
      <c r="B132" s="22"/>
      <c r="C132" s="31" t="s">
        <v>565</v>
      </c>
      <c r="D132" s="31">
        <v>8</v>
      </c>
      <c r="E132" s="32">
        <v>450000</v>
      </c>
      <c r="F132" s="31" t="s">
        <v>566</v>
      </c>
      <c r="G132" s="31" t="s">
        <v>33</v>
      </c>
      <c r="H132" s="22"/>
      <c r="I132" s="31">
        <v>450000</v>
      </c>
      <c r="J132" s="31">
        <v>1</v>
      </c>
      <c r="K132" s="22"/>
      <c r="L132" s="22"/>
      <c r="M132" s="22"/>
      <c r="N132" s="64"/>
      <c r="O132" s="35" t="s">
        <v>567</v>
      </c>
      <c r="P132" s="35" t="s">
        <v>568</v>
      </c>
      <c r="Q132" s="44"/>
      <c r="R132" s="45" t="s">
        <v>569</v>
      </c>
      <c r="S132" s="22"/>
      <c r="T132" s="22"/>
      <c r="U132" s="22"/>
      <c r="V132" s="22"/>
      <c r="W132" s="22"/>
      <c r="X132" s="22"/>
      <c r="Y132" s="65"/>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row>
    <row r="133" spans="1:54" ht="13" x14ac:dyDescent="0.15">
      <c r="A133" s="10" t="s">
        <v>594</v>
      </c>
      <c r="B133" s="22"/>
      <c r="C133" s="33"/>
      <c r="D133" s="31">
        <v>8</v>
      </c>
      <c r="E133" s="32">
        <v>24000000</v>
      </c>
      <c r="F133" s="31" t="s">
        <v>24</v>
      </c>
      <c r="G133" s="31" t="s">
        <v>33</v>
      </c>
      <c r="H133" s="22"/>
      <c r="I133" s="31">
        <v>24000000</v>
      </c>
      <c r="J133" s="31">
        <v>20</v>
      </c>
      <c r="K133" s="22"/>
      <c r="L133" s="22"/>
      <c r="M133" s="22"/>
      <c r="N133" s="64"/>
      <c r="O133" s="35" t="s">
        <v>596</v>
      </c>
      <c r="P133" s="44"/>
      <c r="Q133" s="44"/>
      <c r="R133" s="22"/>
      <c r="S133" s="22"/>
      <c r="T133" s="22"/>
      <c r="U133" s="22"/>
      <c r="V133" s="22"/>
      <c r="W133" s="22"/>
      <c r="X133" s="22"/>
      <c r="Y133" s="65"/>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row>
    <row r="134" spans="1:54" ht="143" x14ac:dyDescent="0.15">
      <c r="A134" s="7" t="s">
        <v>695</v>
      </c>
      <c r="B134" s="17"/>
      <c r="C134" s="20" t="s">
        <v>696</v>
      </c>
      <c r="D134" s="31">
        <v>9</v>
      </c>
      <c r="E134" s="32">
        <v>36000000</v>
      </c>
      <c r="F134" s="20" t="s">
        <v>219</v>
      </c>
      <c r="G134" s="20" t="s">
        <v>33</v>
      </c>
      <c r="H134" s="20" t="s">
        <v>34</v>
      </c>
      <c r="I134" s="31">
        <v>36000000</v>
      </c>
      <c r="J134" s="31">
        <v>50000</v>
      </c>
      <c r="K134" s="17"/>
      <c r="L134" s="17"/>
      <c r="M134" s="17"/>
      <c r="N134" s="56"/>
      <c r="O134" s="36" t="s">
        <v>697</v>
      </c>
      <c r="P134" s="36" t="s">
        <v>698</v>
      </c>
      <c r="Q134" s="36" t="s">
        <v>699</v>
      </c>
      <c r="R134" s="17"/>
      <c r="S134" s="17"/>
      <c r="T134" s="17"/>
      <c r="U134" s="28"/>
      <c r="V134" s="17"/>
      <c r="W134" s="17"/>
      <c r="X134" s="22"/>
      <c r="Y134" s="59"/>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row>
    <row r="135" spans="1:54" ht="65" x14ac:dyDescent="0.15">
      <c r="A135" s="10" t="s">
        <v>724</v>
      </c>
      <c r="B135" s="17"/>
      <c r="C135" s="31" t="s">
        <v>725</v>
      </c>
      <c r="D135" s="31">
        <v>9</v>
      </c>
      <c r="E135" s="32">
        <v>4000000</v>
      </c>
      <c r="F135" s="31" t="s">
        <v>213</v>
      </c>
      <c r="G135" s="31" t="s">
        <v>390</v>
      </c>
      <c r="H135" s="31" t="s">
        <v>34</v>
      </c>
      <c r="I135" s="32">
        <v>4000000</v>
      </c>
      <c r="J135" s="31">
        <v>20</v>
      </c>
      <c r="K135" s="22"/>
      <c r="L135" s="22"/>
      <c r="M135" s="22"/>
      <c r="N135" s="64"/>
      <c r="O135" s="35" t="s">
        <v>726</v>
      </c>
      <c r="P135" s="35" t="s">
        <v>727</v>
      </c>
      <c r="Q135" s="44"/>
      <c r="R135" s="22"/>
      <c r="S135" s="22"/>
      <c r="T135" s="22"/>
      <c r="U135" s="22"/>
      <c r="V135" s="22"/>
      <c r="W135" s="22"/>
      <c r="X135" s="22"/>
      <c r="Y135" s="65"/>
      <c r="Z135" s="22"/>
      <c r="AA135" s="22"/>
      <c r="AB135" s="22"/>
      <c r="AC135" s="22"/>
      <c r="AD135" s="22"/>
      <c r="AE135" s="22"/>
      <c r="AF135" s="22"/>
      <c r="AG135" s="22"/>
      <c r="AH135" s="22"/>
      <c r="AI135" s="22"/>
      <c r="AJ135" s="22"/>
      <c r="AK135" s="17"/>
      <c r="AL135" s="17"/>
      <c r="AM135" s="17"/>
      <c r="AN135" s="17"/>
      <c r="AO135" s="17"/>
      <c r="AP135" s="17"/>
      <c r="AQ135" s="17"/>
      <c r="AR135" s="17"/>
      <c r="AS135" s="17"/>
      <c r="AT135" s="17"/>
      <c r="AU135" s="17"/>
      <c r="AV135" s="17"/>
      <c r="AW135" s="17"/>
      <c r="AX135" s="17"/>
      <c r="AY135" s="17"/>
      <c r="AZ135" s="17"/>
      <c r="BA135" s="17"/>
      <c r="BB135" s="17"/>
    </row>
    <row r="136" spans="1:54" ht="26" x14ac:dyDescent="0.15">
      <c r="A136" s="7" t="s">
        <v>282</v>
      </c>
      <c r="B136" s="22"/>
      <c r="C136" s="31" t="s">
        <v>671</v>
      </c>
      <c r="D136" s="31">
        <v>9</v>
      </c>
      <c r="E136" s="32">
        <v>275000</v>
      </c>
      <c r="F136" s="31" t="s">
        <v>219</v>
      </c>
      <c r="G136" s="31" t="s">
        <v>33</v>
      </c>
      <c r="H136" s="22"/>
      <c r="I136" s="31">
        <v>275000</v>
      </c>
      <c r="J136" s="31">
        <v>1</v>
      </c>
      <c r="K136" s="33"/>
      <c r="L136" s="22"/>
      <c r="M136" s="22"/>
      <c r="N136" s="64"/>
      <c r="O136" s="35" t="s">
        <v>291</v>
      </c>
      <c r="P136" s="26"/>
      <c r="Q136" s="26"/>
      <c r="R136" s="17"/>
      <c r="S136" s="22"/>
      <c r="T136" s="22"/>
      <c r="U136" s="28"/>
      <c r="V136" s="17"/>
      <c r="W136" s="17"/>
      <c r="X136" s="22"/>
      <c r="Y136" s="59"/>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row>
    <row r="137" spans="1:54" ht="26" x14ac:dyDescent="0.15">
      <c r="A137" s="10" t="s">
        <v>344</v>
      </c>
      <c r="B137" s="22"/>
      <c r="C137" s="31" t="s">
        <v>653</v>
      </c>
      <c r="D137" s="31">
        <v>9</v>
      </c>
      <c r="E137" s="32">
        <v>110000</v>
      </c>
      <c r="F137" s="31" t="s">
        <v>162</v>
      </c>
      <c r="G137" s="31" t="s">
        <v>33</v>
      </c>
      <c r="H137" s="22"/>
      <c r="I137" s="31">
        <v>110000</v>
      </c>
      <c r="J137" s="31">
        <v>300</v>
      </c>
      <c r="K137" s="33"/>
      <c r="L137" s="22"/>
      <c r="M137" s="22"/>
      <c r="N137" s="64"/>
      <c r="O137" s="35" t="s">
        <v>346</v>
      </c>
      <c r="P137" s="44"/>
      <c r="Q137" s="44"/>
      <c r="R137" s="31" t="s">
        <v>347</v>
      </c>
      <c r="S137" s="22"/>
      <c r="T137" s="22"/>
      <c r="U137" s="22"/>
      <c r="V137" s="22"/>
      <c r="W137" s="22"/>
      <c r="X137" s="22"/>
      <c r="Y137" s="65"/>
      <c r="Z137" s="22"/>
      <c r="AA137" s="22"/>
      <c r="AB137" s="22"/>
      <c r="AC137" s="22"/>
      <c r="AD137" s="22"/>
      <c r="AE137" s="22"/>
      <c r="AF137" s="22"/>
      <c r="AG137" s="22"/>
      <c r="AH137" s="22"/>
      <c r="AI137" s="22"/>
      <c r="AJ137" s="22"/>
      <c r="AK137" s="17"/>
      <c r="AL137" s="17"/>
      <c r="AM137" s="17"/>
      <c r="AN137" s="17"/>
      <c r="AO137" s="17"/>
      <c r="AP137" s="17"/>
      <c r="AQ137" s="17"/>
      <c r="AR137" s="17"/>
      <c r="AS137" s="17"/>
      <c r="AT137" s="17"/>
      <c r="AU137" s="17"/>
      <c r="AV137" s="17"/>
      <c r="AW137" s="17"/>
      <c r="AX137" s="17"/>
      <c r="AY137" s="17"/>
      <c r="AZ137" s="17"/>
      <c r="BA137" s="17"/>
      <c r="BB137" s="17"/>
    </row>
    <row r="138" spans="1:54" ht="78" x14ac:dyDescent="0.15">
      <c r="A138" s="10" t="s">
        <v>43</v>
      </c>
      <c r="B138" s="17"/>
      <c r="C138" s="31" t="s">
        <v>638</v>
      </c>
      <c r="D138" s="31">
        <v>9</v>
      </c>
      <c r="E138" s="32">
        <v>150000</v>
      </c>
      <c r="F138" s="31" t="s">
        <v>32</v>
      </c>
      <c r="G138" s="31" t="s">
        <v>49</v>
      </c>
      <c r="H138" s="31" t="s">
        <v>34</v>
      </c>
      <c r="I138" s="32">
        <v>150000</v>
      </c>
      <c r="J138" s="31">
        <v>20</v>
      </c>
      <c r="K138" s="22"/>
      <c r="L138" s="22"/>
      <c r="M138" s="22"/>
      <c r="N138" s="64"/>
      <c r="O138" s="35" t="s">
        <v>639</v>
      </c>
      <c r="P138" s="44"/>
      <c r="Q138" s="44"/>
      <c r="R138" s="22"/>
      <c r="S138" s="22"/>
      <c r="T138" s="22"/>
      <c r="U138" s="22"/>
      <c r="V138" s="22"/>
      <c r="W138" s="22"/>
      <c r="X138" s="22"/>
      <c r="Y138" s="65"/>
      <c r="Z138" s="22"/>
      <c r="AA138" s="22"/>
      <c r="AB138" s="22"/>
      <c r="AC138" s="22"/>
      <c r="AD138" s="22"/>
      <c r="AE138" s="22"/>
      <c r="AF138" s="22"/>
      <c r="AG138" s="22"/>
      <c r="AH138" s="22"/>
      <c r="AI138" s="22"/>
      <c r="AJ138" s="22"/>
      <c r="AK138" s="17"/>
      <c r="AL138" s="17"/>
      <c r="AM138" s="17"/>
      <c r="AN138" s="17"/>
      <c r="AO138" s="17"/>
      <c r="AP138" s="17"/>
      <c r="AQ138" s="17"/>
      <c r="AR138" s="17"/>
      <c r="AS138" s="17"/>
      <c r="AT138" s="17"/>
      <c r="AU138" s="17"/>
      <c r="AV138" s="17"/>
      <c r="AW138" s="17"/>
      <c r="AX138" s="17"/>
      <c r="AY138" s="17"/>
      <c r="AZ138" s="17"/>
      <c r="BA138" s="17"/>
      <c r="BB138" s="17"/>
    </row>
    <row r="139" spans="1:54" ht="65" x14ac:dyDescent="0.15">
      <c r="A139" s="10" t="s">
        <v>369</v>
      </c>
      <c r="B139" s="22"/>
      <c r="C139" s="31" t="s">
        <v>370</v>
      </c>
      <c r="D139" s="31">
        <v>9</v>
      </c>
      <c r="E139" s="32">
        <v>100000</v>
      </c>
      <c r="F139" s="31" t="s">
        <v>213</v>
      </c>
      <c r="G139" s="31" t="s">
        <v>293</v>
      </c>
      <c r="H139" s="22"/>
      <c r="I139" s="31">
        <v>100000</v>
      </c>
      <c r="J139" s="31">
        <v>4000</v>
      </c>
      <c r="K139" s="33"/>
      <c r="L139" s="22"/>
      <c r="M139" s="22"/>
      <c r="N139" s="64"/>
      <c r="O139" s="35" t="s">
        <v>346</v>
      </c>
      <c r="P139" s="44"/>
      <c r="Q139" s="44"/>
      <c r="R139" s="31" t="s">
        <v>347</v>
      </c>
      <c r="S139" s="22"/>
      <c r="T139" s="22"/>
      <c r="U139" s="22"/>
      <c r="V139" s="22"/>
      <c r="W139" s="22"/>
      <c r="X139" s="22"/>
      <c r="Y139" s="65"/>
      <c r="Z139" s="22"/>
      <c r="AA139" s="22"/>
      <c r="AB139" s="22"/>
      <c r="AC139" s="22"/>
      <c r="AD139" s="22"/>
      <c r="AE139" s="22"/>
      <c r="AF139" s="22"/>
      <c r="AG139" s="22"/>
      <c r="AH139" s="22"/>
      <c r="AI139" s="22"/>
      <c r="AJ139" s="22"/>
      <c r="AK139" s="17"/>
      <c r="AL139" s="17"/>
      <c r="AM139" s="17"/>
      <c r="AN139" s="17"/>
      <c r="AO139" s="17"/>
      <c r="AP139" s="17"/>
      <c r="AQ139" s="17"/>
      <c r="AR139" s="17"/>
      <c r="AS139" s="17"/>
      <c r="AT139" s="17"/>
      <c r="AU139" s="17"/>
      <c r="AV139" s="17"/>
      <c r="AW139" s="17"/>
      <c r="AX139" s="17"/>
      <c r="AY139" s="17"/>
      <c r="AZ139" s="17"/>
      <c r="BA139" s="17"/>
      <c r="BB139" s="17"/>
    </row>
    <row r="140" spans="1:54" ht="52" x14ac:dyDescent="0.15">
      <c r="A140" s="10" t="s">
        <v>378</v>
      </c>
      <c r="B140" s="31" t="s">
        <v>379</v>
      </c>
      <c r="C140" s="31" t="s">
        <v>380</v>
      </c>
      <c r="D140" s="31">
        <v>9</v>
      </c>
      <c r="E140" s="32">
        <v>1000000</v>
      </c>
      <c r="F140" s="31" t="s">
        <v>24</v>
      </c>
      <c r="G140" s="31" t="s">
        <v>33</v>
      </c>
      <c r="H140" s="22"/>
      <c r="I140" s="31">
        <v>1000000</v>
      </c>
      <c r="J140" s="31">
        <v>1</v>
      </c>
      <c r="K140" s="33"/>
      <c r="L140" s="22"/>
      <c r="M140" s="22"/>
      <c r="N140" s="64"/>
      <c r="O140" s="35" t="s">
        <v>382</v>
      </c>
      <c r="P140" s="44"/>
      <c r="Q140" s="44"/>
      <c r="R140" s="31" t="s">
        <v>385</v>
      </c>
      <c r="S140" s="22"/>
      <c r="T140" s="22"/>
      <c r="U140" s="22"/>
      <c r="V140" s="22"/>
      <c r="W140" s="22"/>
      <c r="X140" s="22"/>
      <c r="Y140" s="65"/>
      <c r="Z140" s="22"/>
      <c r="AA140" s="22"/>
      <c r="AB140" s="22"/>
      <c r="AC140" s="22"/>
      <c r="AD140" s="22"/>
      <c r="AE140" s="22"/>
      <c r="AF140" s="22"/>
      <c r="AG140" s="22"/>
      <c r="AH140" s="22"/>
      <c r="AI140" s="22"/>
      <c r="AJ140" s="22"/>
      <c r="AK140" s="17"/>
      <c r="AL140" s="17"/>
      <c r="AM140" s="17"/>
      <c r="AN140" s="17"/>
      <c r="AO140" s="17"/>
      <c r="AP140" s="17"/>
      <c r="AQ140" s="17"/>
      <c r="AR140" s="17"/>
      <c r="AS140" s="17"/>
      <c r="AT140" s="17"/>
      <c r="AU140" s="17"/>
      <c r="AV140" s="17"/>
      <c r="AW140" s="17"/>
      <c r="AX140" s="17"/>
      <c r="AY140" s="17"/>
      <c r="AZ140" s="17"/>
      <c r="BA140" s="17"/>
      <c r="BB140" s="17"/>
    </row>
    <row r="141" spans="1:54" ht="91" x14ac:dyDescent="0.15">
      <c r="A141" s="10" t="s">
        <v>408</v>
      </c>
      <c r="B141" s="31" t="s">
        <v>409</v>
      </c>
      <c r="C141" s="31" t="s">
        <v>410</v>
      </c>
      <c r="D141" s="31">
        <v>9</v>
      </c>
      <c r="E141" s="32">
        <v>50000000</v>
      </c>
      <c r="F141" s="31" t="s">
        <v>24</v>
      </c>
      <c r="G141" s="31" t="s">
        <v>33</v>
      </c>
      <c r="H141" s="22"/>
      <c r="I141" s="31">
        <v>50000000</v>
      </c>
      <c r="J141" s="31">
        <v>1</v>
      </c>
      <c r="K141" s="33"/>
      <c r="L141" s="22"/>
      <c r="M141" s="22"/>
      <c r="N141" s="64"/>
      <c r="O141" s="35" t="s">
        <v>412</v>
      </c>
      <c r="P141" s="35" t="s">
        <v>414</v>
      </c>
      <c r="Q141" s="44"/>
      <c r="R141" s="31" t="s">
        <v>415</v>
      </c>
      <c r="S141" s="22"/>
      <c r="T141" s="22"/>
      <c r="U141" s="22"/>
      <c r="V141" s="22"/>
      <c r="W141" s="22"/>
      <c r="X141" s="22"/>
      <c r="Y141" s="65"/>
      <c r="Z141" s="22"/>
      <c r="AA141" s="22"/>
      <c r="AB141" s="22"/>
      <c r="AC141" s="22"/>
      <c r="AD141" s="22"/>
      <c r="AE141" s="22"/>
      <c r="AF141" s="22"/>
      <c r="AG141" s="22"/>
      <c r="AH141" s="22"/>
      <c r="AI141" s="22"/>
      <c r="AJ141" s="22"/>
      <c r="AK141" s="17"/>
      <c r="AL141" s="17"/>
      <c r="AM141" s="17"/>
      <c r="AN141" s="17"/>
      <c r="AO141" s="17"/>
      <c r="AP141" s="17"/>
      <c r="AQ141" s="17"/>
      <c r="AR141" s="17"/>
      <c r="AS141" s="17"/>
      <c r="AT141" s="17"/>
      <c r="AU141" s="17"/>
      <c r="AV141" s="17"/>
      <c r="AW141" s="17"/>
      <c r="AX141" s="17"/>
      <c r="AY141" s="17"/>
      <c r="AZ141" s="17"/>
      <c r="BA141" s="17"/>
      <c r="BB141" s="17"/>
    </row>
    <row r="142" spans="1:54" ht="78" x14ac:dyDescent="0.15">
      <c r="A142" s="7" t="s">
        <v>417</v>
      </c>
      <c r="B142" s="17"/>
      <c r="C142" s="20" t="s">
        <v>418</v>
      </c>
      <c r="D142" s="31">
        <v>9</v>
      </c>
      <c r="E142" s="32">
        <v>6000000</v>
      </c>
      <c r="F142" s="31" t="s">
        <v>24</v>
      </c>
      <c r="G142" s="31" t="s">
        <v>53</v>
      </c>
      <c r="H142" s="17"/>
      <c r="I142" s="31">
        <v>6000000</v>
      </c>
      <c r="J142" s="31">
        <v>1</v>
      </c>
      <c r="K142" s="48"/>
      <c r="L142" s="17"/>
      <c r="M142" s="17"/>
      <c r="N142" s="56"/>
      <c r="O142" s="36" t="s">
        <v>421</v>
      </c>
      <c r="P142" s="26"/>
      <c r="Q142" s="26"/>
      <c r="R142" s="17"/>
      <c r="S142" s="17"/>
      <c r="T142" s="17"/>
      <c r="U142" s="28"/>
      <c r="V142" s="17"/>
      <c r="W142" s="17"/>
      <c r="X142" s="22"/>
      <c r="Y142" s="59"/>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row>
    <row r="143" spans="1:54" ht="26" x14ac:dyDescent="0.15">
      <c r="A143" s="10" t="s">
        <v>424</v>
      </c>
      <c r="B143" s="31" t="s">
        <v>425</v>
      </c>
      <c r="C143" s="22"/>
      <c r="D143" s="31">
        <v>9</v>
      </c>
      <c r="E143" s="32">
        <v>100000</v>
      </c>
      <c r="F143" s="31" t="s">
        <v>103</v>
      </c>
      <c r="G143" s="31" t="s">
        <v>293</v>
      </c>
      <c r="H143" s="22"/>
      <c r="I143" s="31">
        <v>100000</v>
      </c>
      <c r="J143" s="31">
        <v>20</v>
      </c>
      <c r="K143" s="33"/>
      <c r="L143" s="22"/>
      <c r="M143" s="22"/>
      <c r="N143" s="64"/>
      <c r="O143" s="35" t="s">
        <v>346</v>
      </c>
      <c r="P143" s="44"/>
      <c r="Q143" s="44"/>
      <c r="R143" s="31" t="s">
        <v>347</v>
      </c>
      <c r="S143" s="22"/>
      <c r="T143" s="22"/>
      <c r="U143" s="22"/>
      <c r="V143" s="22"/>
      <c r="W143" s="22"/>
      <c r="X143" s="22"/>
      <c r="Y143" s="65"/>
      <c r="Z143" s="22"/>
      <c r="AA143" s="22"/>
      <c r="AB143" s="22"/>
      <c r="AC143" s="22"/>
      <c r="AD143" s="22"/>
      <c r="AE143" s="22"/>
      <c r="AF143" s="22"/>
      <c r="AG143" s="22"/>
      <c r="AH143" s="22"/>
      <c r="AI143" s="22"/>
      <c r="AJ143" s="22"/>
      <c r="AK143" s="17"/>
      <c r="AL143" s="17"/>
      <c r="AM143" s="17"/>
      <c r="AN143" s="17"/>
      <c r="AO143" s="17"/>
      <c r="AP143" s="17"/>
      <c r="AQ143" s="17"/>
      <c r="AR143" s="17"/>
      <c r="AS143" s="17"/>
      <c r="AT143" s="17"/>
      <c r="AU143" s="17"/>
      <c r="AV143" s="17"/>
      <c r="AW143" s="17"/>
      <c r="AX143" s="17"/>
      <c r="AY143" s="17"/>
      <c r="AZ143" s="17"/>
      <c r="BA143" s="17"/>
      <c r="BB143" s="17"/>
    </row>
    <row r="144" spans="1:54" ht="52" x14ac:dyDescent="0.15">
      <c r="A144" s="10" t="s">
        <v>425</v>
      </c>
      <c r="B144" s="17"/>
      <c r="C144" s="31" t="s">
        <v>723</v>
      </c>
      <c r="D144" s="31">
        <v>9</v>
      </c>
      <c r="E144" s="32">
        <v>100000</v>
      </c>
      <c r="F144" s="31" t="s">
        <v>103</v>
      </c>
      <c r="G144" s="31" t="s">
        <v>293</v>
      </c>
      <c r="H144" s="22"/>
      <c r="I144" s="32">
        <v>100000</v>
      </c>
      <c r="J144" s="31">
        <v>20</v>
      </c>
      <c r="K144" s="33"/>
      <c r="L144" s="22"/>
      <c r="M144" s="22"/>
      <c r="N144" s="64"/>
      <c r="O144" s="35" t="s">
        <v>346</v>
      </c>
      <c r="P144" s="44"/>
      <c r="Q144" s="44"/>
      <c r="R144" s="31" t="s">
        <v>347</v>
      </c>
      <c r="S144" s="22"/>
      <c r="T144" s="22"/>
      <c r="U144" s="22"/>
      <c r="V144" s="22"/>
      <c r="W144" s="22"/>
      <c r="X144" s="22"/>
      <c r="Y144" s="65"/>
      <c r="Z144" s="22"/>
      <c r="AA144" s="22"/>
      <c r="AB144" s="22"/>
      <c r="AC144" s="22"/>
      <c r="AD144" s="22"/>
      <c r="AE144" s="22"/>
      <c r="AF144" s="22"/>
      <c r="AG144" s="22"/>
      <c r="AH144" s="22"/>
      <c r="AI144" s="22"/>
      <c r="AJ144" s="22"/>
      <c r="AK144" s="17"/>
      <c r="AL144" s="17"/>
      <c r="AM144" s="17"/>
      <c r="AN144" s="17"/>
      <c r="AO144" s="17"/>
      <c r="AP144" s="17"/>
      <c r="AQ144" s="17"/>
      <c r="AR144" s="17"/>
      <c r="AS144" s="17"/>
      <c r="AT144" s="17"/>
      <c r="AU144" s="17"/>
      <c r="AV144" s="17"/>
      <c r="AW144" s="17"/>
      <c r="AX144" s="17"/>
      <c r="AY144" s="17"/>
      <c r="AZ144" s="17"/>
      <c r="BA144" s="17"/>
      <c r="BB144" s="17"/>
    </row>
    <row r="145" spans="1:54" ht="65" x14ac:dyDescent="0.15">
      <c r="A145" s="10" t="s">
        <v>729</v>
      </c>
      <c r="B145" s="17"/>
      <c r="C145" s="31" t="s">
        <v>730</v>
      </c>
      <c r="D145" s="31">
        <v>9</v>
      </c>
      <c r="E145" s="32">
        <v>146000</v>
      </c>
      <c r="F145" s="31" t="s">
        <v>177</v>
      </c>
      <c r="G145" s="20" t="s">
        <v>49</v>
      </c>
      <c r="H145" s="22"/>
      <c r="I145" s="31">
        <v>146000</v>
      </c>
      <c r="J145" s="31">
        <v>20</v>
      </c>
      <c r="K145" s="33"/>
      <c r="L145" s="22"/>
      <c r="M145" s="31" t="s">
        <v>771</v>
      </c>
      <c r="N145" s="64"/>
      <c r="O145" s="35" t="s">
        <v>731</v>
      </c>
      <c r="P145" s="35" t="s">
        <v>732</v>
      </c>
      <c r="Q145" s="44"/>
      <c r="R145" s="31" t="s">
        <v>729</v>
      </c>
      <c r="S145" s="22"/>
      <c r="T145" s="22"/>
      <c r="U145" s="22"/>
      <c r="V145" s="22"/>
      <c r="W145" s="22"/>
      <c r="X145" s="22"/>
      <c r="Y145" s="65"/>
      <c r="Z145" s="22"/>
      <c r="AA145" s="22"/>
      <c r="AB145" s="22"/>
      <c r="AC145" s="22"/>
      <c r="AD145" s="22"/>
      <c r="AE145" s="22"/>
      <c r="AF145" s="22"/>
      <c r="AG145" s="22"/>
      <c r="AH145" s="22"/>
      <c r="AI145" s="22"/>
      <c r="AJ145" s="22"/>
      <c r="AK145" s="17"/>
      <c r="AL145" s="17"/>
      <c r="AM145" s="17"/>
      <c r="AN145" s="17"/>
      <c r="AO145" s="17"/>
      <c r="AP145" s="17"/>
      <c r="AQ145" s="17"/>
      <c r="AR145" s="17"/>
      <c r="AS145" s="17"/>
      <c r="AT145" s="17"/>
      <c r="AU145" s="17"/>
      <c r="AV145" s="17"/>
      <c r="AW145" s="17"/>
      <c r="AX145" s="17"/>
      <c r="AY145" s="17"/>
      <c r="AZ145" s="17"/>
      <c r="BA145" s="17"/>
      <c r="BB145" s="17"/>
    </row>
    <row r="146" spans="1:54" ht="13" x14ac:dyDescent="0.15">
      <c r="A146" s="10" t="s">
        <v>655</v>
      </c>
      <c r="B146" s="31" t="s">
        <v>656</v>
      </c>
      <c r="C146" s="22"/>
      <c r="D146" s="31">
        <v>9</v>
      </c>
      <c r="E146" s="32">
        <v>125000</v>
      </c>
      <c r="F146" s="31" t="s">
        <v>177</v>
      </c>
      <c r="G146" s="31" t="s">
        <v>33</v>
      </c>
      <c r="H146" s="22"/>
      <c r="I146" s="31">
        <v>125000</v>
      </c>
      <c r="J146" s="31">
        <v>20</v>
      </c>
      <c r="K146" s="33"/>
      <c r="L146" s="22"/>
      <c r="M146" s="22"/>
      <c r="N146" s="64"/>
      <c r="O146" s="35" t="s">
        <v>346</v>
      </c>
      <c r="P146" s="35" t="s">
        <v>659</v>
      </c>
      <c r="Q146" s="44"/>
      <c r="R146" s="31" t="s">
        <v>347</v>
      </c>
      <c r="S146" s="22"/>
      <c r="T146" s="22"/>
      <c r="U146" s="22"/>
      <c r="V146" s="22"/>
      <c r="W146" s="22"/>
      <c r="X146" s="22"/>
      <c r="Y146" s="65"/>
      <c r="Z146" s="22"/>
      <c r="AA146" s="22"/>
      <c r="AB146" s="22"/>
      <c r="AC146" s="22"/>
      <c r="AD146" s="22"/>
      <c r="AE146" s="22"/>
      <c r="AF146" s="22"/>
      <c r="AG146" s="22"/>
      <c r="AH146" s="22"/>
      <c r="AI146" s="22"/>
      <c r="AJ146" s="22"/>
      <c r="AK146" s="17"/>
      <c r="AL146" s="17"/>
      <c r="AM146" s="17"/>
      <c r="AN146" s="17"/>
      <c r="AO146" s="17"/>
      <c r="AP146" s="17"/>
      <c r="AQ146" s="17"/>
      <c r="AR146" s="17"/>
      <c r="AS146" s="17"/>
      <c r="AT146" s="17"/>
      <c r="AU146" s="17"/>
      <c r="AV146" s="17"/>
      <c r="AW146" s="17"/>
      <c r="AX146" s="17"/>
      <c r="AY146" s="17"/>
      <c r="AZ146" s="17"/>
      <c r="BA146" s="17"/>
      <c r="BB146" s="17"/>
    </row>
    <row r="147" spans="1:54" ht="91" x14ac:dyDescent="0.15">
      <c r="A147" s="10" t="s">
        <v>716</v>
      </c>
      <c r="B147" s="31" t="s">
        <v>717</v>
      </c>
      <c r="C147" s="32" t="s">
        <v>303</v>
      </c>
      <c r="D147" s="31">
        <v>9</v>
      </c>
      <c r="E147" s="32">
        <v>1700000</v>
      </c>
      <c r="F147" s="31" t="s">
        <v>103</v>
      </c>
      <c r="G147" s="31" t="s">
        <v>25</v>
      </c>
      <c r="H147" s="22"/>
      <c r="I147" s="31">
        <v>1700000</v>
      </c>
      <c r="J147" s="31">
        <v>300</v>
      </c>
      <c r="K147" s="22"/>
      <c r="L147" s="22"/>
      <c r="M147" s="22"/>
      <c r="N147" s="64"/>
      <c r="O147" s="35" t="s">
        <v>718</v>
      </c>
      <c r="P147" s="44"/>
      <c r="Q147" s="44"/>
      <c r="R147" s="22"/>
      <c r="S147" s="22"/>
      <c r="T147" s="22"/>
      <c r="U147" s="22"/>
      <c r="V147" s="22"/>
      <c r="W147" s="22"/>
      <c r="X147" s="22"/>
      <c r="Y147" s="65"/>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row>
    <row r="148" spans="1:54" ht="52" x14ac:dyDescent="0.15">
      <c r="A148" s="10" t="s">
        <v>515</v>
      </c>
      <c r="B148" s="31" t="s">
        <v>516</v>
      </c>
      <c r="C148" s="31" t="s">
        <v>701</v>
      </c>
      <c r="D148" s="31">
        <v>9</v>
      </c>
      <c r="E148" s="32">
        <v>50000000</v>
      </c>
      <c r="F148" s="31" t="s">
        <v>24</v>
      </c>
      <c r="G148" s="31" t="s">
        <v>33</v>
      </c>
      <c r="H148" s="22"/>
      <c r="I148" s="31">
        <v>50000000</v>
      </c>
      <c r="J148" s="31">
        <v>4000</v>
      </c>
      <c r="K148" s="33"/>
      <c r="L148" s="22"/>
      <c r="M148" s="22"/>
      <c r="N148" s="64"/>
      <c r="O148" s="36" t="s">
        <v>518</v>
      </c>
      <c r="P148" s="35" t="s">
        <v>519</v>
      </c>
      <c r="Q148" s="44"/>
      <c r="R148" s="31" t="s">
        <v>520</v>
      </c>
      <c r="S148" s="22"/>
      <c r="T148" s="22"/>
      <c r="U148" s="22"/>
      <c r="V148" s="22"/>
      <c r="W148" s="22"/>
      <c r="X148" s="22"/>
      <c r="Y148" s="65"/>
      <c r="Z148" s="22"/>
      <c r="AA148" s="22"/>
      <c r="AB148" s="22"/>
      <c r="AC148" s="22"/>
      <c r="AD148" s="22"/>
      <c r="AE148" s="22"/>
      <c r="AF148" s="22"/>
      <c r="AG148" s="22"/>
      <c r="AH148" s="22"/>
      <c r="AI148" s="22"/>
      <c r="AJ148" s="22"/>
      <c r="AK148" s="17"/>
      <c r="AL148" s="17"/>
      <c r="AM148" s="17"/>
      <c r="AN148" s="17"/>
      <c r="AO148" s="17"/>
      <c r="AP148" s="17"/>
      <c r="AQ148" s="17"/>
      <c r="AR148" s="17"/>
      <c r="AS148" s="17"/>
      <c r="AT148" s="17"/>
      <c r="AU148" s="17"/>
      <c r="AV148" s="17"/>
      <c r="AW148" s="17"/>
      <c r="AX148" s="17"/>
      <c r="AY148" s="17"/>
      <c r="AZ148" s="17"/>
      <c r="BA148" s="17"/>
      <c r="BB148" s="17"/>
    </row>
    <row r="149" spans="1:54" ht="52" x14ac:dyDescent="0.15">
      <c r="A149" s="7" t="s">
        <v>554</v>
      </c>
      <c r="B149" s="20" t="s">
        <v>555</v>
      </c>
      <c r="C149" s="20" t="s">
        <v>667</v>
      </c>
      <c r="D149" s="31">
        <v>9</v>
      </c>
      <c r="E149" s="32">
        <v>240000</v>
      </c>
      <c r="F149" s="20" t="s">
        <v>329</v>
      </c>
      <c r="G149" s="20" t="s">
        <v>33</v>
      </c>
      <c r="H149" s="28"/>
      <c r="I149" s="31">
        <v>239326</v>
      </c>
      <c r="J149" s="31">
        <v>20</v>
      </c>
      <c r="K149" s="48"/>
      <c r="L149" s="17"/>
      <c r="M149" s="17"/>
      <c r="N149" s="56"/>
      <c r="O149" s="36" t="s">
        <v>556</v>
      </c>
      <c r="P149" s="26"/>
      <c r="Q149" s="26"/>
      <c r="R149" s="17"/>
      <c r="S149" s="17"/>
      <c r="T149" s="17"/>
      <c r="U149" s="28"/>
      <c r="V149" s="17"/>
      <c r="W149" s="17"/>
      <c r="X149" s="22"/>
      <c r="Y149" s="59"/>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row>
    <row r="150" spans="1:54" ht="91" x14ac:dyDescent="0.15">
      <c r="A150" s="7" t="s">
        <v>646</v>
      </c>
      <c r="B150" s="20" t="s">
        <v>647</v>
      </c>
      <c r="C150" s="20" t="s">
        <v>648</v>
      </c>
      <c r="D150" s="31">
        <v>9</v>
      </c>
      <c r="E150" s="32">
        <v>1460000</v>
      </c>
      <c r="F150" s="20" t="s">
        <v>649</v>
      </c>
      <c r="G150" s="20" t="s">
        <v>53</v>
      </c>
      <c r="H150" s="17"/>
      <c r="I150" s="31">
        <v>1460000</v>
      </c>
      <c r="J150" s="31">
        <v>20</v>
      </c>
      <c r="K150" s="17"/>
      <c r="L150" s="17"/>
      <c r="M150" s="17"/>
      <c r="N150" s="56"/>
      <c r="O150" s="36" t="s">
        <v>650</v>
      </c>
      <c r="P150" s="36" t="s">
        <v>651</v>
      </c>
      <c r="Q150" s="26"/>
      <c r="R150" s="20" t="s">
        <v>652</v>
      </c>
      <c r="S150" s="17"/>
      <c r="T150" s="17"/>
      <c r="U150" s="17"/>
      <c r="V150" s="17"/>
      <c r="W150" s="17"/>
      <c r="X150" s="17"/>
      <c r="Y150" s="59"/>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row>
    <row r="151" spans="1:54" ht="13" x14ac:dyDescent="0.15">
      <c r="A151" s="10" t="s">
        <v>674</v>
      </c>
      <c r="B151" s="32" t="s">
        <v>675</v>
      </c>
      <c r="C151" s="17"/>
      <c r="D151" s="31">
        <v>9</v>
      </c>
      <c r="E151" s="32" t="s">
        <v>1217</v>
      </c>
      <c r="F151" s="31" t="s">
        <v>24</v>
      </c>
      <c r="G151" s="31" t="s">
        <v>33</v>
      </c>
      <c r="H151" s="22"/>
      <c r="I151" s="31">
        <v>500000</v>
      </c>
      <c r="J151" s="31">
        <v>20</v>
      </c>
      <c r="K151" s="22"/>
      <c r="L151" s="22"/>
      <c r="M151" s="22"/>
      <c r="N151" s="64"/>
      <c r="O151" s="35" t="s">
        <v>679</v>
      </c>
      <c r="P151" s="44"/>
      <c r="Q151" s="44"/>
      <c r="R151" s="22"/>
      <c r="S151" s="22"/>
      <c r="T151" s="22"/>
      <c r="U151" s="22"/>
      <c r="V151" s="22"/>
      <c r="W151" s="22"/>
      <c r="X151" s="22"/>
      <c r="Y151" s="65"/>
      <c r="Z151" s="22"/>
      <c r="AA151" s="22"/>
      <c r="AB151" s="22"/>
      <c r="AC151" s="22"/>
      <c r="AD151" s="22"/>
      <c r="AE151" s="22"/>
      <c r="AF151" s="22"/>
      <c r="AG151" s="22"/>
      <c r="AH151" s="22"/>
      <c r="AI151" s="22"/>
      <c r="AJ151" s="22"/>
      <c r="AK151" s="17"/>
      <c r="AL151" s="17"/>
      <c r="AM151" s="17"/>
      <c r="AN151" s="17"/>
      <c r="AO151" s="17"/>
      <c r="AP151" s="17"/>
      <c r="AQ151" s="17"/>
      <c r="AR151" s="17"/>
      <c r="AS151" s="17"/>
      <c r="AT151" s="17"/>
      <c r="AU151" s="17"/>
      <c r="AV151" s="17"/>
      <c r="AW151" s="17"/>
      <c r="AX151" s="17"/>
      <c r="AY151" s="17"/>
      <c r="AZ151" s="17"/>
      <c r="BA151" s="17"/>
      <c r="BB151" s="17"/>
    </row>
    <row r="152" spans="1:54" ht="26" x14ac:dyDescent="0.15">
      <c r="A152" s="10" t="s">
        <v>570</v>
      </c>
      <c r="B152" s="31" t="s">
        <v>571</v>
      </c>
      <c r="C152" s="31" t="s">
        <v>572</v>
      </c>
      <c r="D152" s="31">
        <v>9</v>
      </c>
      <c r="E152" s="33">
        <f>0.01*50000000</f>
        <v>500000</v>
      </c>
      <c r="F152" s="31" t="s">
        <v>24</v>
      </c>
      <c r="G152" s="31" t="s">
        <v>33</v>
      </c>
      <c r="H152" s="22"/>
      <c r="I152" s="31">
        <v>500000</v>
      </c>
      <c r="J152" s="31">
        <v>1</v>
      </c>
      <c r="K152" s="33"/>
      <c r="L152" s="22"/>
      <c r="M152" s="22"/>
      <c r="N152" s="64"/>
      <c r="O152" s="35" t="s">
        <v>574</v>
      </c>
      <c r="P152" s="35" t="s">
        <v>575</v>
      </c>
      <c r="Q152" s="44"/>
      <c r="R152" s="31" t="s">
        <v>576</v>
      </c>
      <c r="S152" s="22"/>
      <c r="T152" s="22"/>
      <c r="U152" s="22"/>
      <c r="V152" s="22"/>
      <c r="W152" s="22"/>
      <c r="X152" s="22"/>
      <c r="Y152" s="65"/>
      <c r="Z152" s="22"/>
      <c r="AA152" s="22"/>
      <c r="AB152" s="22"/>
      <c r="AC152" s="22"/>
      <c r="AD152" s="22"/>
      <c r="AE152" s="22"/>
      <c r="AF152" s="22"/>
      <c r="AG152" s="22"/>
      <c r="AH152" s="22"/>
      <c r="AI152" s="22"/>
      <c r="AJ152" s="22"/>
      <c r="AK152" s="17"/>
      <c r="AL152" s="17"/>
      <c r="AM152" s="17"/>
      <c r="AN152" s="17"/>
      <c r="AO152" s="17"/>
      <c r="AP152" s="17"/>
      <c r="AQ152" s="17"/>
      <c r="AR152" s="17"/>
      <c r="AS152" s="17"/>
      <c r="AT152" s="17"/>
      <c r="AU152" s="17"/>
      <c r="AV152" s="17"/>
      <c r="AW152" s="17"/>
      <c r="AX152" s="17"/>
      <c r="AY152" s="17"/>
      <c r="AZ152" s="17"/>
      <c r="BA152" s="17"/>
      <c r="BB152" s="17"/>
    </row>
    <row r="153" spans="1:54" ht="52" x14ac:dyDescent="0.15">
      <c r="A153" s="10" t="s">
        <v>689</v>
      </c>
      <c r="B153" s="22"/>
      <c r="C153" s="32" t="s">
        <v>690</v>
      </c>
      <c r="D153" s="31">
        <v>9</v>
      </c>
      <c r="E153" s="32">
        <v>4700000</v>
      </c>
      <c r="F153" s="31" t="s">
        <v>691</v>
      </c>
      <c r="G153" s="31" t="s">
        <v>33</v>
      </c>
      <c r="H153" s="22"/>
      <c r="I153" s="31">
        <v>4700000</v>
      </c>
      <c r="J153" s="31">
        <v>20</v>
      </c>
      <c r="K153" s="22"/>
      <c r="L153" s="22"/>
      <c r="M153" s="22"/>
      <c r="N153" s="64"/>
      <c r="O153" s="35" t="s">
        <v>596</v>
      </c>
      <c r="P153" s="44"/>
      <c r="Q153" s="44"/>
      <c r="R153" s="22"/>
      <c r="S153" s="22"/>
      <c r="T153" s="22"/>
      <c r="U153" s="22"/>
      <c r="V153" s="22"/>
      <c r="W153" s="22"/>
      <c r="X153" s="22"/>
      <c r="Y153" s="65"/>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row>
    <row r="154" spans="1:54" ht="65" x14ac:dyDescent="0.15">
      <c r="A154" s="10" t="s">
        <v>589</v>
      </c>
      <c r="B154" s="31" t="s">
        <v>590</v>
      </c>
      <c r="C154" s="31" t="s">
        <v>1218</v>
      </c>
      <c r="D154" s="31">
        <v>9</v>
      </c>
      <c r="E154" s="32">
        <v>16000</v>
      </c>
      <c r="F154" s="31" t="s">
        <v>103</v>
      </c>
      <c r="G154" s="31" t="s">
        <v>592</v>
      </c>
      <c r="H154" s="31" t="s">
        <v>34</v>
      </c>
      <c r="I154" s="31">
        <v>16000</v>
      </c>
      <c r="J154" s="31">
        <v>20</v>
      </c>
      <c r="K154" s="33"/>
      <c r="L154" s="22"/>
      <c r="M154" s="22"/>
      <c r="N154" s="64"/>
      <c r="O154" s="35" t="s">
        <v>593</v>
      </c>
      <c r="P154" s="44"/>
      <c r="Q154" s="44"/>
      <c r="R154" s="31" t="s">
        <v>94</v>
      </c>
      <c r="S154" s="22"/>
      <c r="T154" s="22"/>
      <c r="U154" s="22"/>
      <c r="V154" s="22"/>
      <c r="W154" s="22"/>
      <c r="X154" s="22"/>
      <c r="Y154" s="65"/>
      <c r="Z154" s="22"/>
      <c r="AA154" s="22"/>
      <c r="AB154" s="22"/>
      <c r="AC154" s="22"/>
      <c r="AD154" s="22"/>
      <c r="AE154" s="22"/>
      <c r="AF154" s="22"/>
      <c r="AG154" s="22"/>
      <c r="AH154" s="22"/>
      <c r="AI154" s="22"/>
      <c r="AJ154" s="22"/>
      <c r="AK154" s="17"/>
      <c r="AL154" s="17"/>
      <c r="AM154" s="17"/>
      <c r="AN154" s="17"/>
      <c r="AO154" s="17"/>
      <c r="AP154" s="17"/>
      <c r="AQ154" s="17"/>
      <c r="AR154" s="17"/>
      <c r="AS154" s="17"/>
      <c r="AT154" s="17"/>
      <c r="AU154" s="17"/>
      <c r="AV154" s="17"/>
      <c r="AW154" s="17"/>
      <c r="AX154" s="17"/>
      <c r="AY154" s="17"/>
      <c r="AZ154" s="17"/>
      <c r="BA154" s="17"/>
      <c r="BB154" s="17"/>
    </row>
    <row r="155" spans="1:54" ht="91" x14ac:dyDescent="0.15">
      <c r="A155" s="66" t="s">
        <v>683</v>
      </c>
      <c r="B155" s="22"/>
      <c r="C155" s="31" t="s">
        <v>686</v>
      </c>
      <c r="D155" s="31">
        <v>9</v>
      </c>
      <c r="E155" s="32">
        <v>4000000</v>
      </c>
      <c r="F155" s="31" t="s">
        <v>24</v>
      </c>
      <c r="G155" s="20" t="s">
        <v>33</v>
      </c>
      <c r="H155" s="31" t="s">
        <v>34</v>
      </c>
      <c r="I155" s="31">
        <v>4000000</v>
      </c>
      <c r="J155" s="31">
        <v>2</v>
      </c>
      <c r="K155" s="33"/>
      <c r="L155" s="22"/>
      <c r="M155" s="22"/>
      <c r="N155" s="64"/>
      <c r="O155" s="35" t="s">
        <v>687</v>
      </c>
      <c r="P155" s="44"/>
      <c r="Q155" s="44"/>
      <c r="R155" s="31" t="s">
        <v>688</v>
      </c>
      <c r="S155" s="22"/>
      <c r="T155" s="22"/>
      <c r="U155" s="22"/>
      <c r="V155" s="22"/>
      <c r="W155" s="22"/>
      <c r="X155" s="22"/>
      <c r="Y155" s="65"/>
      <c r="Z155" s="22"/>
      <c r="AA155" s="22"/>
      <c r="AB155" s="22"/>
      <c r="AC155" s="22"/>
      <c r="AD155" s="22"/>
      <c r="AE155" s="22"/>
      <c r="AF155" s="22"/>
      <c r="AG155" s="22"/>
      <c r="AH155" s="22"/>
      <c r="AI155" s="22"/>
      <c r="AJ155" s="22"/>
      <c r="AK155" s="17"/>
      <c r="AL155" s="17"/>
      <c r="AM155" s="17"/>
      <c r="AN155" s="17"/>
      <c r="AO155" s="17"/>
      <c r="AP155" s="17"/>
      <c r="AQ155" s="17"/>
      <c r="AR155" s="17"/>
      <c r="AS155" s="17"/>
      <c r="AT155" s="17"/>
      <c r="AU155" s="17"/>
      <c r="AV155" s="17"/>
      <c r="AW155" s="17"/>
      <c r="AX155" s="17"/>
      <c r="AY155" s="17"/>
      <c r="AZ155" s="17"/>
      <c r="BA155" s="17"/>
      <c r="BB155" s="17"/>
    </row>
    <row r="156" spans="1:54" ht="78" x14ac:dyDescent="0.15">
      <c r="A156" s="10" t="s">
        <v>641</v>
      </c>
      <c r="B156" s="22"/>
      <c r="C156" s="31" t="s">
        <v>642</v>
      </c>
      <c r="D156" s="31">
        <v>9</v>
      </c>
      <c r="E156" s="32">
        <v>170000</v>
      </c>
      <c r="F156" s="31" t="s">
        <v>59</v>
      </c>
      <c r="G156" s="31" t="s">
        <v>53</v>
      </c>
      <c r="H156" s="31" t="s">
        <v>34</v>
      </c>
      <c r="I156" s="31">
        <v>170000</v>
      </c>
      <c r="J156" s="31">
        <v>20</v>
      </c>
      <c r="K156" s="33"/>
      <c r="L156" s="22"/>
      <c r="M156" s="22"/>
      <c r="N156" s="64"/>
      <c r="O156" s="35" t="s">
        <v>643</v>
      </c>
      <c r="P156" s="35" t="s">
        <v>644</v>
      </c>
      <c r="Q156" s="44"/>
      <c r="R156" s="31" t="s">
        <v>645</v>
      </c>
      <c r="S156" s="22"/>
      <c r="T156" s="22"/>
      <c r="U156" s="22"/>
      <c r="V156" s="22"/>
      <c r="W156" s="22"/>
      <c r="X156" s="22"/>
      <c r="Y156" s="65"/>
      <c r="Z156" s="22"/>
      <c r="AA156" s="22"/>
      <c r="AB156" s="22"/>
      <c r="AC156" s="22"/>
      <c r="AD156" s="22"/>
      <c r="AE156" s="22"/>
      <c r="AF156" s="22"/>
      <c r="AG156" s="22"/>
      <c r="AH156" s="22"/>
      <c r="AI156" s="22"/>
      <c r="AJ156" s="22"/>
      <c r="AK156" s="17"/>
      <c r="AL156" s="17"/>
      <c r="AM156" s="17"/>
      <c r="AN156" s="17"/>
      <c r="AO156" s="17"/>
      <c r="AP156" s="17"/>
      <c r="AQ156" s="17"/>
      <c r="AR156" s="17"/>
      <c r="AS156" s="17"/>
      <c r="AT156" s="17"/>
      <c r="AU156" s="17"/>
      <c r="AV156" s="17"/>
      <c r="AW156" s="17"/>
      <c r="AX156" s="17"/>
      <c r="AY156" s="17"/>
      <c r="AZ156" s="17"/>
      <c r="BA156" s="17"/>
      <c r="BB156" s="17"/>
    </row>
    <row r="157" spans="1:54" ht="52" x14ac:dyDescent="0.15">
      <c r="A157" s="10" t="s">
        <v>665</v>
      </c>
      <c r="B157" s="22"/>
      <c r="C157" s="31" t="s">
        <v>711</v>
      </c>
      <c r="D157" s="31">
        <v>9</v>
      </c>
      <c r="E157" s="32">
        <v>250000</v>
      </c>
      <c r="F157" s="31" t="s">
        <v>24</v>
      </c>
      <c r="G157" s="31" t="s">
        <v>592</v>
      </c>
      <c r="H157" s="22"/>
      <c r="I157" s="31">
        <v>250000</v>
      </c>
      <c r="J157" s="31">
        <v>1</v>
      </c>
      <c r="K157" s="33"/>
      <c r="L157" s="22"/>
      <c r="M157" s="22"/>
      <c r="N157" s="64"/>
      <c r="O157" s="35" t="s">
        <v>668</v>
      </c>
      <c r="P157" s="44"/>
      <c r="Q157" s="44"/>
      <c r="R157" s="31" t="s">
        <v>94</v>
      </c>
      <c r="S157" s="22"/>
      <c r="T157" s="22"/>
      <c r="U157" s="22"/>
      <c r="V157" s="22"/>
      <c r="W157" s="22"/>
      <c r="X157" s="22"/>
      <c r="Y157" s="65"/>
      <c r="Z157" s="22"/>
      <c r="AA157" s="22"/>
      <c r="AB157" s="22"/>
      <c r="AC157" s="22"/>
      <c r="AD157" s="22"/>
      <c r="AE157" s="22"/>
      <c r="AF157" s="22"/>
      <c r="AG157" s="22"/>
      <c r="AH157" s="22"/>
      <c r="AI157" s="22"/>
      <c r="AJ157" s="22"/>
      <c r="AK157" s="17"/>
      <c r="AL157" s="17"/>
      <c r="AM157" s="17"/>
      <c r="AN157" s="17"/>
      <c r="AO157" s="17"/>
      <c r="AP157" s="17"/>
      <c r="AQ157" s="17"/>
      <c r="AR157" s="17"/>
      <c r="AS157" s="17"/>
      <c r="AT157" s="17"/>
      <c r="AU157" s="17"/>
      <c r="AV157" s="17"/>
      <c r="AW157" s="17"/>
      <c r="AX157" s="17"/>
      <c r="AY157" s="17"/>
      <c r="AZ157" s="17"/>
      <c r="BA157" s="17"/>
      <c r="BB157" s="17"/>
    </row>
    <row r="158" spans="1:54" ht="13" x14ac:dyDescent="0.15">
      <c r="A158" s="7" t="s">
        <v>670</v>
      </c>
      <c r="B158" s="20" t="s">
        <v>672</v>
      </c>
      <c r="C158" s="17"/>
      <c r="D158" s="31">
        <v>9</v>
      </c>
      <c r="E158" s="31" t="s">
        <v>1219</v>
      </c>
      <c r="F158" s="20" t="s">
        <v>329</v>
      </c>
      <c r="G158" s="20" t="s">
        <v>33</v>
      </c>
      <c r="H158" s="17"/>
      <c r="I158" s="31">
        <v>58000000</v>
      </c>
      <c r="J158" s="31">
        <v>20</v>
      </c>
      <c r="K158" s="48"/>
      <c r="L158" s="17"/>
      <c r="M158" s="17"/>
      <c r="N158" s="56"/>
      <c r="O158" s="35" t="s">
        <v>673</v>
      </c>
      <c r="P158" s="26"/>
      <c r="Q158" s="26"/>
      <c r="R158" s="17"/>
      <c r="S158" s="17"/>
      <c r="T158" s="17"/>
      <c r="U158" s="28"/>
      <c r="V158" s="17"/>
      <c r="W158" s="17"/>
      <c r="X158" s="22"/>
      <c r="Y158" s="59"/>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row>
    <row r="159" spans="1:54" ht="65" x14ac:dyDescent="0.15">
      <c r="A159" s="10" t="s">
        <v>676</v>
      </c>
      <c r="B159" s="31" t="s">
        <v>681</v>
      </c>
      <c r="C159" s="31" t="s">
        <v>682</v>
      </c>
      <c r="D159" s="31">
        <v>9</v>
      </c>
      <c r="E159" s="32">
        <v>2000000</v>
      </c>
      <c r="F159" s="31" t="s">
        <v>219</v>
      </c>
      <c r="G159" s="31" t="s">
        <v>33</v>
      </c>
      <c r="H159" s="31" t="s">
        <v>34</v>
      </c>
      <c r="I159" s="31">
        <v>2000000</v>
      </c>
      <c r="J159" s="31">
        <v>300</v>
      </c>
      <c r="K159" s="22"/>
      <c r="L159" s="22"/>
      <c r="M159" s="22"/>
      <c r="N159" s="64"/>
      <c r="O159" s="35" t="s">
        <v>680</v>
      </c>
      <c r="P159" s="44"/>
      <c r="Q159" s="44"/>
      <c r="R159" s="45" t="s">
        <v>75</v>
      </c>
      <c r="S159" s="22"/>
      <c r="T159" s="22"/>
      <c r="U159" s="22"/>
      <c r="V159" s="22"/>
      <c r="W159" s="22"/>
      <c r="X159" s="22"/>
      <c r="Y159" s="65"/>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row>
    <row r="160" spans="1:54" ht="39" x14ac:dyDescent="0.15">
      <c r="A160" s="7" t="s">
        <v>719</v>
      </c>
      <c r="B160" s="17"/>
      <c r="C160" s="20" t="s">
        <v>720</v>
      </c>
      <c r="D160" s="31">
        <v>9</v>
      </c>
      <c r="E160" s="32">
        <v>2000000</v>
      </c>
      <c r="F160" s="20" t="s">
        <v>59</v>
      </c>
      <c r="G160" s="20" t="s">
        <v>25</v>
      </c>
      <c r="H160" s="20" t="s">
        <v>34</v>
      </c>
      <c r="I160" s="31">
        <v>2000000</v>
      </c>
      <c r="J160" s="31">
        <v>300</v>
      </c>
      <c r="K160" s="48"/>
      <c r="L160" s="17"/>
      <c r="M160" s="17"/>
      <c r="N160" s="56"/>
      <c r="O160" s="36" t="s">
        <v>721</v>
      </c>
      <c r="P160" s="26"/>
      <c r="Q160" s="26"/>
      <c r="R160" s="20" t="s">
        <v>722</v>
      </c>
      <c r="S160" s="17"/>
      <c r="T160" s="17"/>
      <c r="U160" s="17"/>
      <c r="V160" s="17"/>
      <c r="W160" s="17"/>
      <c r="X160" s="22"/>
      <c r="Y160" s="59"/>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row>
    <row r="161" spans="1:54" ht="52" x14ac:dyDescent="0.15">
      <c r="A161" s="10" t="s">
        <v>660</v>
      </c>
      <c r="B161" s="31" t="s">
        <v>661</v>
      </c>
      <c r="C161" s="31" t="s">
        <v>662</v>
      </c>
      <c r="D161" s="31">
        <v>9</v>
      </c>
      <c r="E161" s="32">
        <v>160000</v>
      </c>
      <c r="F161" s="31" t="s">
        <v>103</v>
      </c>
      <c r="G161" s="31" t="s">
        <v>33</v>
      </c>
      <c r="H161" s="22"/>
      <c r="I161" s="31">
        <v>160000</v>
      </c>
      <c r="J161" s="31">
        <v>20</v>
      </c>
      <c r="K161" s="33"/>
      <c r="L161" s="22"/>
      <c r="M161" s="22"/>
      <c r="N161" s="64"/>
      <c r="O161" s="35" t="s">
        <v>663</v>
      </c>
      <c r="P161" s="35" t="s">
        <v>346</v>
      </c>
      <c r="Q161" s="44"/>
      <c r="R161" s="31" t="s">
        <v>664</v>
      </c>
      <c r="S161" s="22"/>
      <c r="T161" s="22"/>
      <c r="U161" s="22"/>
      <c r="V161" s="22"/>
      <c r="W161" s="22"/>
      <c r="X161" s="22"/>
      <c r="Y161" s="65"/>
      <c r="Z161" s="22"/>
      <c r="AA161" s="22"/>
      <c r="AB161" s="22"/>
      <c r="AC161" s="22"/>
      <c r="AD161" s="22"/>
      <c r="AE161" s="22"/>
      <c r="AF161" s="22"/>
      <c r="AG161" s="22"/>
      <c r="AH161" s="22"/>
      <c r="AI161" s="22"/>
      <c r="AJ161" s="22"/>
      <c r="AK161" s="17"/>
      <c r="AL161" s="17"/>
      <c r="AM161" s="17"/>
      <c r="AN161" s="17"/>
      <c r="AO161" s="17"/>
      <c r="AP161" s="17"/>
      <c r="AQ161" s="17"/>
      <c r="AR161" s="17"/>
      <c r="AS161" s="17"/>
      <c r="AT161" s="17"/>
      <c r="AU161" s="17"/>
      <c r="AV161" s="17"/>
      <c r="AW161" s="17"/>
      <c r="AX161" s="17"/>
      <c r="AY161" s="17"/>
      <c r="AZ161" s="17"/>
      <c r="BA161" s="17"/>
      <c r="BB161" s="17"/>
    </row>
    <row r="162" spans="1:54" ht="65" x14ac:dyDescent="0.15">
      <c r="A162" s="10" t="s">
        <v>692</v>
      </c>
      <c r="B162" s="22"/>
      <c r="C162" s="31" t="s">
        <v>693</v>
      </c>
      <c r="D162" s="31">
        <v>9</v>
      </c>
      <c r="E162" s="32">
        <v>22000000</v>
      </c>
      <c r="F162" s="31" t="s">
        <v>566</v>
      </c>
      <c r="G162" s="31" t="s">
        <v>33</v>
      </c>
      <c r="H162" s="22"/>
      <c r="I162" s="31">
        <v>22000000</v>
      </c>
      <c r="J162" s="31">
        <v>1</v>
      </c>
      <c r="K162" s="33"/>
      <c r="L162" s="22"/>
      <c r="M162" s="22"/>
      <c r="N162" s="64"/>
      <c r="O162" s="35" t="s">
        <v>694</v>
      </c>
      <c r="P162" s="44"/>
      <c r="Q162" s="44"/>
      <c r="R162" s="31" t="s">
        <v>465</v>
      </c>
      <c r="S162" s="22"/>
      <c r="T162" s="22"/>
      <c r="U162" s="22"/>
      <c r="V162" s="22"/>
      <c r="W162" s="22"/>
      <c r="X162" s="22"/>
      <c r="Y162" s="65"/>
      <c r="Z162" s="22"/>
      <c r="AA162" s="22"/>
      <c r="AB162" s="22"/>
      <c r="AC162" s="22"/>
      <c r="AD162" s="22"/>
      <c r="AE162" s="22"/>
      <c r="AF162" s="22"/>
      <c r="AG162" s="22"/>
      <c r="AH162" s="22"/>
      <c r="AI162" s="22"/>
      <c r="AJ162" s="22"/>
      <c r="AK162" s="17"/>
      <c r="AL162" s="17"/>
      <c r="AM162" s="17"/>
      <c r="AN162" s="17"/>
      <c r="AO162" s="17"/>
      <c r="AP162" s="17"/>
      <c r="AQ162" s="17"/>
      <c r="AR162" s="17"/>
      <c r="AS162" s="17"/>
      <c r="AT162" s="17"/>
      <c r="AU162" s="17"/>
      <c r="AV162" s="17"/>
      <c r="AW162" s="17"/>
      <c r="AX162" s="17"/>
      <c r="AY162" s="17"/>
      <c r="AZ162" s="17"/>
      <c r="BA162" s="17"/>
      <c r="BB162" s="17"/>
    </row>
    <row r="163" spans="1:54" ht="13" x14ac:dyDescent="0.15">
      <c r="A163" s="92" t="s">
        <v>21</v>
      </c>
      <c r="B163" s="84"/>
      <c r="C163" s="93"/>
      <c r="D163" s="82">
        <v>10</v>
      </c>
      <c r="E163" s="83">
        <v>2400000</v>
      </c>
      <c r="F163" s="82" t="s">
        <v>24</v>
      </c>
      <c r="G163" s="82" t="s">
        <v>33</v>
      </c>
      <c r="H163" s="84"/>
      <c r="I163" s="31">
        <v>24000000</v>
      </c>
      <c r="J163" s="82">
        <v>1</v>
      </c>
      <c r="K163" s="84"/>
      <c r="L163" s="84"/>
      <c r="M163" s="84"/>
      <c r="N163" s="64"/>
      <c r="O163" s="35" t="s">
        <v>782</v>
      </c>
      <c r="P163" s="85"/>
      <c r="Q163" s="85"/>
      <c r="R163" s="84"/>
      <c r="S163" s="84"/>
      <c r="T163" s="84"/>
      <c r="U163" s="84"/>
      <c r="V163" s="84"/>
      <c r="W163" s="84"/>
      <c r="X163" s="84"/>
      <c r="Y163" s="65"/>
      <c r="Z163" s="84"/>
      <c r="AA163" s="84"/>
      <c r="AB163" s="84"/>
      <c r="AC163" s="84"/>
      <c r="AD163" s="84"/>
      <c r="AE163" s="84"/>
      <c r="AF163" s="84"/>
      <c r="AG163" s="84"/>
      <c r="AH163" s="84"/>
      <c r="AI163" s="84"/>
      <c r="AJ163" s="84"/>
      <c r="AK163" s="22"/>
      <c r="AL163" s="22"/>
      <c r="AM163" s="22"/>
      <c r="AN163" s="22"/>
      <c r="AO163" s="22"/>
      <c r="AP163" s="22"/>
      <c r="AQ163" s="22"/>
      <c r="AR163" s="22"/>
      <c r="AS163" s="22"/>
      <c r="AT163" s="22"/>
      <c r="AU163" s="22"/>
      <c r="AV163" s="22"/>
      <c r="AW163" s="22"/>
      <c r="AX163" s="22"/>
      <c r="AY163" s="22"/>
      <c r="AZ163" s="22"/>
      <c r="BA163" s="22"/>
      <c r="BB163" s="22"/>
    </row>
    <row r="164" spans="1:54" ht="13" x14ac:dyDescent="0.15">
      <c r="A164" s="10" t="s">
        <v>737</v>
      </c>
      <c r="B164" s="22"/>
      <c r="C164" s="22"/>
      <c r="D164" s="31">
        <v>10</v>
      </c>
      <c r="E164" s="32">
        <v>600000</v>
      </c>
      <c r="F164" s="31" t="s">
        <v>24</v>
      </c>
      <c r="G164" s="31" t="s">
        <v>33</v>
      </c>
      <c r="H164" s="22"/>
      <c r="I164" s="31">
        <v>600000</v>
      </c>
      <c r="J164" s="31">
        <v>1</v>
      </c>
      <c r="K164" s="22"/>
      <c r="L164" s="22"/>
      <c r="M164" s="22"/>
      <c r="N164" s="64"/>
      <c r="O164" s="35" t="s">
        <v>738</v>
      </c>
      <c r="P164" s="44"/>
      <c r="Q164" s="44"/>
      <c r="R164" s="29"/>
      <c r="S164" s="22"/>
      <c r="T164" s="22"/>
      <c r="U164" s="22"/>
      <c r="V164" s="22"/>
      <c r="W164" s="22"/>
      <c r="X164" s="22"/>
      <c r="Y164" s="65"/>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row>
    <row r="165" spans="1:54" ht="65" x14ac:dyDescent="0.15">
      <c r="A165" s="10" t="s">
        <v>795</v>
      </c>
      <c r="B165" s="22"/>
      <c r="C165" s="31" t="s">
        <v>796</v>
      </c>
      <c r="D165" s="31">
        <v>10</v>
      </c>
      <c r="E165" s="32">
        <v>145000000</v>
      </c>
      <c r="F165" s="31" t="s">
        <v>24</v>
      </c>
      <c r="G165" s="31" t="s">
        <v>33</v>
      </c>
      <c r="H165" s="31" t="s">
        <v>34</v>
      </c>
      <c r="I165" s="31">
        <v>145000000</v>
      </c>
      <c r="J165" s="31">
        <v>1</v>
      </c>
      <c r="K165" s="22"/>
      <c r="L165" s="22"/>
      <c r="M165" s="22"/>
      <c r="N165" s="64"/>
      <c r="O165" s="35" t="s">
        <v>797</v>
      </c>
      <c r="P165" s="44"/>
      <c r="Q165" s="44"/>
      <c r="R165" s="29"/>
      <c r="S165" s="22"/>
      <c r="T165" s="22"/>
      <c r="U165" s="22"/>
      <c r="V165" s="22"/>
      <c r="W165" s="22"/>
      <c r="X165" s="22"/>
      <c r="Y165" s="65"/>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row>
    <row r="166" spans="1:54" ht="13" x14ac:dyDescent="0.15">
      <c r="A166" s="10" t="s">
        <v>759</v>
      </c>
      <c r="B166" s="22"/>
      <c r="C166" s="22"/>
      <c r="D166" s="31">
        <v>10</v>
      </c>
      <c r="E166" s="32" t="s">
        <v>1219</v>
      </c>
      <c r="F166" s="31" t="s">
        <v>32</v>
      </c>
      <c r="G166" s="31" t="s">
        <v>33</v>
      </c>
      <c r="H166" s="22"/>
      <c r="I166" s="31">
        <v>4000000</v>
      </c>
      <c r="J166" s="31">
        <v>1</v>
      </c>
      <c r="K166" s="22"/>
      <c r="L166" s="22"/>
      <c r="M166" s="22"/>
      <c r="N166" s="64"/>
      <c r="O166" s="35" t="s">
        <v>760</v>
      </c>
      <c r="P166" s="44"/>
      <c r="Q166" s="44"/>
      <c r="R166" s="29"/>
      <c r="S166" s="22"/>
      <c r="T166" s="22"/>
      <c r="U166" s="22"/>
      <c r="V166" s="22"/>
      <c r="W166" s="22"/>
      <c r="X166" s="22"/>
      <c r="Y166" s="65"/>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row>
    <row r="167" spans="1:54" ht="13" x14ac:dyDescent="0.15">
      <c r="A167" s="7" t="s">
        <v>803</v>
      </c>
      <c r="B167" s="17"/>
      <c r="C167" s="17"/>
      <c r="D167" s="31">
        <v>10</v>
      </c>
      <c r="E167" s="31">
        <v>20000000</v>
      </c>
      <c r="F167" s="20" t="s">
        <v>32</v>
      </c>
      <c r="G167" s="20" t="s">
        <v>25</v>
      </c>
      <c r="H167" s="17"/>
      <c r="I167" s="31">
        <v>20000000</v>
      </c>
      <c r="J167" s="31">
        <v>50000</v>
      </c>
      <c r="K167" s="17"/>
      <c r="L167" s="17"/>
      <c r="M167" s="17"/>
      <c r="N167" s="56"/>
      <c r="O167" s="36" t="s">
        <v>804</v>
      </c>
      <c r="P167" s="26"/>
      <c r="Q167" s="26"/>
      <c r="R167" s="17"/>
      <c r="S167" s="17"/>
      <c r="T167" s="17"/>
      <c r="U167" s="28"/>
      <c r="V167" s="17"/>
      <c r="W167" s="17"/>
      <c r="X167" s="22"/>
      <c r="Y167" s="59"/>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row>
    <row r="168" spans="1:54" ht="104" x14ac:dyDescent="0.15">
      <c r="A168" s="7" t="s">
        <v>746</v>
      </c>
      <c r="B168" s="17"/>
      <c r="C168" s="20" t="s">
        <v>747</v>
      </c>
      <c r="D168" s="31">
        <v>10</v>
      </c>
      <c r="E168" s="32">
        <v>1000000</v>
      </c>
      <c r="F168" s="20" t="s">
        <v>219</v>
      </c>
      <c r="G168" s="20" t="s">
        <v>33</v>
      </c>
      <c r="H168" s="17"/>
      <c r="I168" s="31">
        <v>1000000</v>
      </c>
      <c r="J168" s="31">
        <v>300</v>
      </c>
      <c r="K168" s="48"/>
      <c r="L168" s="17"/>
      <c r="M168" s="17"/>
      <c r="N168" s="56"/>
      <c r="O168" s="36" t="s">
        <v>748</v>
      </c>
      <c r="P168" s="36" t="s">
        <v>749</v>
      </c>
      <c r="Q168" s="36" t="s">
        <v>750</v>
      </c>
      <c r="R168" s="20" t="s">
        <v>751</v>
      </c>
      <c r="S168" s="17"/>
      <c r="T168" s="17"/>
      <c r="U168" s="17"/>
      <c r="V168" s="17"/>
      <c r="W168" s="17"/>
      <c r="X168" s="22"/>
      <c r="Y168" s="59"/>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row>
    <row r="169" spans="1:54" ht="13" x14ac:dyDescent="0.15">
      <c r="A169" s="66" t="s">
        <v>744</v>
      </c>
      <c r="B169" s="22"/>
      <c r="C169" s="33"/>
      <c r="D169" s="31">
        <v>10</v>
      </c>
      <c r="E169" s="32">
        <v>860000</v>
      </c>
      <c r="F169" s="31" t="s">
        <v>24</v>
      </c>
      <c r="G169" s="31" t="s">
        <v>33</v>
      </c>
      <c r="H169" s="22"/>
      <c r="I169" s="31">
        <v>860000</v>
      </c>
      <c r="J169" s="31">
        <v>1</v>
      </c>
      <c r="K169" s="22"/>
      <c r="L169" s="22"/>
      <c r="M169" s="22"/>
      <c r="N169" s="64"/>
      <c r="O169" s="35" t="s">
        <v>745</v>
      </c>
      <c r="P169" s="44"/>
      <c r="Q169" s="44"/>
      <c r="R169" s="22"/>
      <c r="S169" s="22"/>
      <c r="T169" s="22"/>
      <c r="U169" s="22"/>
      <c r="V169" s="22"/>
      <c r="W169" s="22"/>
      <c r="X169" s="22"/>
      <c r="Y169" s="65"/>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row>
    <row r="170" spans="1:54" ht="26" x14ac:dyDescent="0.15">
      <c r="A170" s="10" t="s">
        <v>733</v>
      </c>
      <c r="B170" s="32" t="s">
        <v>734</v>
      </c>
      <c r="C170" s="31" t="s">
        <v>735</v>
      </c>
      <c r="D170" s="31">
        <v>10</v>
      </c>
      <c r="E170" s="32" t="s">
        <v>404</v>
      </c>
      <c r="F170" s="31" t="s">
        <v>32</v>
      </c>
      <c r="G170" s="31" t="s">
        <v>33</v>
      </c>
      <c r="H170" s="31" t="s">
        <v>34</v>
      </c>
      <c r="I170" s="31">
        <v>500000</v>
      </c>
      <c r="J170" s="31">
        <v>1</v>
      </c>
      <c r="K170" s="17"/>
      <c r="L170" s="22"/>
      <c r="M170" s="22"/>
      <c r="N170" s="64"/>
      <c r="O170" s="35" t="s">
        <v>736</v>
      </c>
      <c r="P170" s="44"/>
      <c r="Q170" s="44"/>
      <c r="R170" s="22"/>
      <c r="S170" s="22"/>
      <c r="T170" s="22"/>
      <c r="U170" s="22"/>
      <c r="V170" s="22"/>
      <c r="W170" s="22"/>
      <c r="X170" s="22"/>
      <c r="Y170" s="65"/>
      <c r="Z170" s="22"/>
      <c r="AA170" s="22"/>
      <c r="AB170" s="22"/>
      <c r="AC170" s="22"/>
      <c r="AD170" s="22"/>
      <c r="AE170" s="22"/>
      <c r="AF170" s="22"/>
      <c r="AG170" s="22"/>
      <c r="AH170" s="22"/>
      <c r="AI170" s="22"/>
      <c r="AJ170" s="22"/>
      <c r="AK170" s="17"/>
      <c r="AL170" s="17"/>
      <c r="AM170" s="17"/>
      <c r="AN170" s="17"/>
      <c r="AO170" s="17"/>
      <c r="AP170" s="17"/>
      <c r="AQ170" s="17"/>
      <c r="AR170" s="17"/>
      <c r="AS170" s="17"/>
      <c r="AT170" s="17"/>
      <c r="AU170" s="17"/>
      <c r="AV170" s="17"/>
      <c r="AW170" s="17"/>
      <c r="AX170" s="17"/>
      <c r="AY170" s="17"/>
      <c r="AZ170" s="17"/>
      <c r="BA170" s="17"/>
      <c r="BB170" s="17"/>
    </row>
    <row r="171" spans="1:54" ht="13" x14ac:dyDescent="0.15">
      <c r="A171" s="10" t="s">
        <v>752</v>
      </c>
      <c r="B171" s="31" t="s">
        <v>753</v>
      </c>
      <c r="C171" s="33"/>
      <c r="D171" s="31">
        <v>10</v>
      </c>
      <c r="E171" s="32">
        <v>1100000</v>
      </c>
      <c r="F171" s="31" t="s">
        <v>89</v>
      </c>
      <c r="G171" s="31" t="s">
        <v>33</v>
      </c>
      <c r="H171" s="22"/>
      <c r="I171" s="31">
        <v>1100100</v>
      </c>
      <c r="J171" s="31">
        <v>20</v>
      </c>
      <c r="K171" s="22"/>
      <c r="L171" s="22"/>
      <c r="M171" s="22"/>
      <c r="N171" s="64"/>
      <c r="O171" s="35" t="s">
        <v>754</v>
      </c>
      <c r="P171" s="35" t="s">
        <v>755</v>
      </c>
      <c r="Q171" s="44"/>
      <c r="R171" s="22"/>
      <c r="S171" s="22"/>
      <c r="T171" s="22"/>
      <c r="U171" s="22"/>
      <c r="V171" s="22"/>
      <c r="W171" s="22"/>
      <c r="X171" s="22"/>
      <c r="Y171" s="65"/>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row>
    <row r="172" spans="1:54" ht="78" x14ac:dyDescent="0.15">
      <c r="A172" s="10" t="s">
        <v>805</v>
      </c>
      <c r="B172" s="22"/>
      <c r="C172" s="31" t="s">
        <v>806</v>
      </c>
      <c r="D172" s="31">
        <v>10</v>
      </c>
      <c r="E172" s="32">
        <v>52000</v>
      </c>
      <c r="F172" s="31" t="s">
        <v>649</v>
      </c>
      <c r="G172" s="31" t="s">
        <v>49</v>
      </c>
      <c r="H172" s="31" t="s">
        <v>34</v>
      </c>
      <c r="I172" s="31">
        <v>52000</v>
      </c>
      <c r="J172" s="31">
        <v>1</v>
      </c>
      <c r="K172" s="22"/>
      <c r="L172" s="22"/>
      <c r="M172" s="22"/>
      <c r="N172" s="64"/>
      <c r="O172" s="35" t="s">
        <v>807</v>
      </c>
      <c r="P172" s="44"/>
      <c r="Q172" s="44"/>
      <c r="R172" s="29"/>
      <c r="S172" s="22"/>
      <c r="T172" s="22"/>
      <c r="U172" s="22"/>
      <c r="V172" s="22"/>
      <c r="W172" s="22"/>
      <c r="X172" s="22"/>
      <c r="Y172" s="65"/>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row>
    <row r="173" spans="1:54" ht="52" x14ac:dyDescent="0.15">
      <c r="A173" s="10" t="s">
        <v>786</v>
      </c>
      <c r="B173" s="22"/>
      <c r="C173" s="31" t="s">
        <v>787</v>
      </c>
      <c r="D173" s="31">
        <v>10</v>
      </c>
      <c r="E173" s="32">
        <v>70000000</v>
      </c>
      <c r="F173" s="31" t="s">
        <v>89</v>
      </c>
      <c r="G173" s="31" t="s">
        <v>33</v>
      </c>
      <c r="H173" s="31" t="s">
        <v>34</v>
      </c>
      <c r="I173" s="31">
        <v>70000000</v>
      </c>
      <c r="J173" s="31">
        <v>200</v>
      </c>
      <c r="K173" s="17"/>
      <c r="L173" s="22"/>
      <c r="M173" s="22"/>
      <c r="N173" s="64"/>
      <c r="O173" s="35" t="s">
        <v>788</v>
      </c>
      <c r="P173" s="35" t="s">
        <v>789</v>
      </c>
      <c r="Q173" s="35" t="s">
        <v>790</v>
      </c>
      <c r="R173" s="45" t="s">
        <v>65</v>
      </c>
      <c r="S173" s="22"/>
      <c r="T173" s="22"/>
      <c r="U173" s="22"/>
      <c r="V173" s="22"/>
      <c r="W173" s="22"/>
      <c r="X173" s="22"/>
      <c r="Y173" s="65"/>
      <c r="Z173" s="22"/>
      <c r="AA173" s="22"/>
      <c r="AB173" s="22"/>
      <c r="AC173" s="22"/>
      <c r="AD173" s="22"/>
      <c r="AE173" s="22"/>
      <c r="AF173" s="22"/>
      <c r="AG173" s="22"/>
      <c r="AH173" s="17"/>
      <c r="AI173" s="17"/>
      <c r="AJ173" s="22"/>
      <c r="AK173" s="22"/>
      <c r="AL173" s="22"/>
      <c r="AM173" s="22"/>
      <c r="AN173" s="22"/>
      <c r="AO173" s="22"/>
      <c r="AP173" s="22"/>
      <c r="AQ173" s="22"/>
      <c r="AR173" s="22"/>
      <c r="AS173" s="22"/>
      <c r="AT173" s="22"/>
      <c r="AU173" s="22"/>
      <c r="AV173" s="22"/>
      <c r="AW173" s="22"/>
      <c r="AX173" s="22"/>
      <c r="AY173" s="22"/>
      <c r="AZ173" s="22"/>
      <c r="BA173" s="22"/>
      <c r="BB173" s="22"/>
    </row>
    <row r="174" spans="1:54" ht="26" x14ac:dyDescent="0.15">
      <c r="A174" s="80" t="s">
        <v>762</v>
      </c>
      <c r="B174" s="86"/>
      <c r="C174" s="81" t="s">
        <v>763</v>
      </c>
      <c r="D174" s="82">
        <v>10</v>
      </c>
      <c r="E174" s="82" t="s">
        <v>1219</v>
      </c>
      <c r="F174" s="81" t="s">
        <v>89</v>
      </c>
      <c r="G174" s="81" t="s">
        <v>33</v>
      </c>
      <c r="H174" s="86"/>
      <c r="I174" s="31">
        <v>4000000</v>
      </c>
      <c r="J174" s="82">
        <v>300</v>
      </c>
      <c r="K174" s="86"/>
      <c r="L174" s="86"/>
      <c r="M174" s="86"/>
      <c r="N174" s="56"/>
      <c r="O174" s="36" t="s">
        <v>764</v>
      </c>
      <c r="P174" s="94"/>
      <c r="Q174" s="94"/>
      <c r="R174" s="86"/>
      <c r="S174" s="86"/>
      <c r="T174" s="86"/>
      <c r="U174" s="86"/>
      <c r="V174" s="86"/>
      <c r="W174" s="86"/>
      <c r="X174" s="86"/>
      <c r="Y174" s="59"/>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row>
    <row r="175" spans="1:54" ht="65" x14ac:dyDescent="0.15">
      <c r="A175" s="95" t="s">
        <v>1220</v>
      </c>
      <c r="B175" s="96"/>
      <c r="C175" s="97" t="s">
        <v>1221</v>
      </c>
      <c r="D175" s="97">
        <v>10</v>
      </c>
      <c r="E175" s="98" t="s">
        <v>1222</v>
      </c>
      <c r="F175" s="97" t="s">
        <v>24</v>
      </c>
      <c r="G175" s="97" t="s">
        <v>33</v>
      </c>
      <c r="H175" s="99"/>
      <c r="I175" s="97">
        <v>160000000</v>
      </c>
      <c r="J175" s="97">
        <v>1</v>
      </c>
      <c r="K175" s="99"/>
      <c r="L175" s="99"/>
      <c r="M175" s="99"/>
      <c r="N175" s="100"/>
      <c r="O175" s="101" t="s">
        <v>1223</v>
      </c>
      <c r="P175" s="102"/>
      <c r="Q175" s="102"/>
      <c r="R175" s="103"/>
      <c r="S175" s="102"/>
      <c r="T175" s="102"/>
      <c r="U175" s="102"/>
      <c r="V175" s="102"/>
      <c r="W175" s="102"/>
      <c r="X175" s="102"/>
      <c r="Y175" s="104"/>
      <c r="Z175" s="102"/>
      <c r="AA175" s="102"/>
      <c r="AB175" s="102"/>
      <c r="AC175" s="102"/>
      <c r="AD175" s="102"/>
      <c r="AE175" s="102"/>
      <c r="AF175" s="102"/>
      <c r="AG175" s="102"/>
      <c r="AH175" s="102"/>
      <c r="AI175" s="102"/>
      <c r="AJ175" s="102"/>
      <c r="AK175" s="102"/>
      <c r="AL175" s="102"/>
      <c r="AM175" s="102"/>
      <c r="AN175" s="102"/>
      <c r="AO175" s="102"/>
      <c r="AP175" s="102"/>
      <c r="AQ175" s="102"/>
      <c r="AR175" s="102"/>
      <c r="AS175" s="102"/>
      <c r="AT175" s="102"/>
      <c r="AU175" s="102"/>
      <c r="AV175" s="102"/>
      <c r="AW175" s="102"/>
      <c r="AX175" s="102"/>
      <c r="AY175" s="102"/>
      <c r="AZ175" s="102"/>
      <c r="BA175" s="102"/>
      <c r="BB175" s="102"/>
    </row>
    <row r="176" spans="1:54" ht="13" x14ac:dyDescent="0.15">
      <c r="A176" s="92" t="s">
        <v>756</v>
      </c>
      <c r="B176" s="86"/>
      <c r="C176" s="84"/>
      <c r="D176" s="82">
        <v>11</v>
      </c>
      <c r="E176" s="83">
        <v>1160000</v>
      </c>
      <c r="F176" s="82" t="s">
        <v>649</v>
      </c>
      <c r="G176" s="82" t="s">
        <v>33</v>
      </c>
      <c r="H176" s="84"/>
      <c r="I176" s="82">
        <v>1160000</v>
      </c>
      <c r="J176" s="82">
        <v>300</v>
      </c>
      <c r="K176" s="84"/>
      <c r="L176" s="84"/>
      <c r="M176" s="84"/>
      <c r="N176" s="64"/>
      <c r="O176" s="35" t="s">
        <v>757</v>
      </c>
      <c r="P176" s="85"/>
      <c r="Q176" s="85"/>
      <c r="R176" s="84"/>
      <c r="S176" s="84"/>
      <c r="T176" s="84"/>
      <c r="U176" s="84"/>
      <c r="V176" s="84"/>
      <c r="W176" s="84"/>
      <c r="X176" s="84"/>
      <c r="Y176" s="65"/>
      <c r="Z176" s="84"/>
      <c r="AA176" s="84"/>
      <c r="AB176" s="84"/>
      <c r="AC176" s="84"/>
      <c r="AD176" s="84"/>
      <c r="AE176" s="84"/>
      <c r="AF176" s="84"/>
      <c r="AG176" s="84"/>
      <c r="AH176" s="84"/>
      <c r="AI176" s="84"/>
      <c r="AJ176" s="84"/>
      <c r="AK176" s="86"/>
      <c r="AL176" s="86"/>
      <c r="AM176" s="86"/>
      <c r="AN176" s="86"/>
      <c r="AO176" s="86"/>
      <c r="AP176" s="86"/>
      <c r="AQ176" s="86"/>
      <c r="AR176" s="86"/>
      <c r="AS176" s="86"/>
      <c r="AT176" s="86"/>
      <c r="AU176" s="86"/>
      <c r="AV176" s="86"/>
      <c r="AW176" s="86"/>
      <c r="AX176" s="86"/>
      <c r="AY176" s="86"/>
      <c r="AZ176" s="86"/>
      <c r="BA176" s="86"/>
      <c r="BB176" s="86"/>
    </row>
    <row r="177" spans="1:54" ht="104" x14ac:dyDescent="0.15">
      <c r="A177" s="80" t="s">
        <v>435</v>
      </c>
      <c r="B177" s="86"/>
      <c r="C177" s="81" t="s">
        <v>774</v>
      </c>
      <c r="D177" s="82">
        <v>11</v>
      </c>
      <c r="E177" s="82" t="s">
        <v>1224</v>
      </c>
      <c r="F177" s="81" t="s">
        <v>449</v>
      </c>
      <c r="G177" s="81" t="s">
        <v>33</v>
      </c>
      <c r="H177" s="86"/>
      <c r="I177" s="82">
        <v>10000000</v>
      </c>
      <c r="J177" s="82">
        <v>4</v>
      </c>
      <c r="K177" s="86"/>
      <c r="L177" s="86"/>
      <c r="M177" s="86"/>
      <c r="N177" s="56"/>
      <c r="O177" s="36" t="s">
        <v>775</v>
      </c>
      <c r="P177" s="94"/>
      <c r="Q177" s="94"/>
      <c r="R177" s="86"/>
      <c r="S177" s="86"/>
      <c r="T177" s="86"/>
      <c r="U177" s="86"/>
      <c r="V177" s="86"/>
      <c r="W177" s="86"/>
      <c r="X177" s="86"/>
      <c r="Y177" s="59"/>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row>
    <row r="178" spans="1:54" ht="65" x14ac:dyDescent="0.15">
      <c r="A178" s="92" t="s">
        <v>739</v>
      </c>
      <c r="B178" s="86"/>
      <c r="C178" s="82" t="s">
        <v>740</v>
      </c>
      <c r="D178" s="82">
        <v>11</v>
      </c>
      <c r="E178" s="83">
        <v>750000</v>
      </c>
      <c r="F178" s="82" t="s">
        <v>649</v>
      </c>
      <c r="G178" s="82" t="s">
        <v>33</v>
      </c>
      <c r="H178" s="84"/>
      <c r="I178" s="83">
        <v>750000</v>
      </c>
      <c r="J178" s="82">
        <v>20</v>
      </c>
      <c r="K178" s="84"/>
      <c r="L178" s="84"/>
      <c r="M178" s="84"/>
      <c r="N178" s="64"/>
      <c r="O178" s="35" t="s">
        <v>741</v>
      </c>
      <c r="P178" s="35" t="s">
        <v>742</v>
      </c>
      <c r="Q178" s="85"/>
      <c r="R178" s="84"/>
      <c r="S178" s="84"/>
      <c r="T178" s="84"/>
      <c r="U178" s="84"/>
      <c r="V178" s="84"/>
      <c r="W178" s="84"/>
      <c r="X178" s="84"/>
      <c r="Y178" s="65"/>
      <c r="Z178" s="84"/>
      <c r="AA178" s="84"/>
      <c r="AB178" s="84"/>
      <c r="AC178" s="84"/>
      <c r="AD178" s="84"/>
      <c r="AE178" s="84"/>
      <c r="AF178" s="84"/>
      <c r="AG178" s="84"/>
      <c r="AH178" s="84"/>
      <c r="AI178" s="84"/>
      <c r="AJ178" s="84"/>
      <c r="AK178" s="86"/>
      <c r="AL178" s="86"/>
      <c r="AM178" s="86"/>
      <c r="AN178" s="86"/>
      <c r="AO178" s="86"/>
      <c r="AP178" s="86"/>
      <c r="AQ178" s="86"/>
      <c r="AR178" s="86"/>
      <c r="AS178" s="86"/>
      <c r="AT178" s="86"/>
      <c r="AU178" s="86"/>
      <c r="AV178" s="86"/>
      <c r="AW178" s="86"/>
      <c r="AX178" s="86"/>
      <c r="AY178" s="86"/>
      <c r="AZ178" s="86"/>
      <c r="BA178" s="86"/>
      <c r="BB178" s="86"/>
    </row>
    <row r="179" spans="1:54" ht="78" x14ac:dyDescent="0.15">
      <c r="A179" s="7" t="s">
        <v>356</v>
      </c>
      <c r="B179" s="17"/>
      <c r="C179" s="20" t="s">
        <v>792</v>
      </c>
      <c r="D179" s="31">
        <v>11</v>
      </c>
      <c r="E179" s="32">
        <v>76000000</v>
      </c>
      <c r="F179" s="31" t="s">
        <v>32</v>
      </c>
      <c r="G179" s="20" t="s">
        <v>33</v>
      </c>
      <c r="H179" s="20" t="s">
        <v>34</v>
      </c>
      <c r="I179" s="31">
        <v>76000000</v>
      </c>
      <c r="J179" s="31">
        <v>300</v>
      </c>
      <c r="K179" s="17"/>
      <c r="L179" s="17"/>
      <c r="M179" s="17"/>
      <c r="N179" s="56"/>
      <c r="O179" s="36" t="s">
        <v>793</v>
      </c>
      <c r="P179" s="26"/>
      <c r="Q179" s="26"/>
      <c r="R179" s="27"/>
      <c r="S179" s="17"/>
      <c r="T179" s="17"/>
      <c r="U179" s="17"/>
      <c r="V179" s="17"/>
      <c r="W179" s="22"/>
      <c r="X179" s="22"/>
      <c r="Y179" s="59"/>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row>
    <row r="180" spans="1:54" ht="65" x14ac:dyDescent="0.15">
      <c r="A180" s="10" t="s">
        <v>1225</v>
      </c>
      <c r="B180" s="22"/>
      <c r="C180" s="31" t="s">
        <v>767</v>
      </c>
      <c r="D180" s="31">
        <v>11</v>
      </c>
      <c r="E180" s="32">
        <v>4500000</v>
      </c>
      <c r="F180" s="31" t="s">
        <v>213</v>
      </c>
      <c r="G180" s="31" t="s">
        <v>33</v>
      </c>
      <c r="H180" s="31" t="s">
        <v>34</v>
      </c>
      <c r="I180" s="31">
        <v>4500000</v>
      </c>
      <c r="J180" s="31">
        <v>20</v>
      </c>
      <c r="K180" s="22"/>
      <c r="L180" s="22"/>
      <c r="M180" s="22"/>
      <c r="N180" s="64"/>
      <c r="O180" s="35" t="s">
        <v>768</v>
      </c>
      <c r="P180" s="44"/>
      <c r="Q180" s="44"/>
      <c r="R180" s="29"/>
      <c r="S180" s="22"/>
      <c r="T180" s="22"/>
      <c r="U180" s="22"/>
      <c r="V180" s="22"/>
      <c r="W180" s="22"/>
      <c r="X180" s="22"/>
      <c r="Y180" s="65"/>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row>
    <row r="181" spans="1:54" ht="91" x14ac:dyDescent="0.15">
      <c r="A181" s="7" t="s">
        <v>1226</v>
      </c>
      <c r="B181" s="17"/>
      <c r="C181" s="20" t="s">
        <v>770</v>
      </c>
      <c r="D181" s="31">
        <v>11</v>
      </c>
      <c r="E181" s="32">
        <v>5000000</v>
      </c>
      <c r="F181" s="20" t="s">
        <v>24</v>
      </c>
      <c r="G181" s="20" t="s">
        <v>33</v>
      </c>
      <c r="H181" s="20" t="s">
        <v>34</v>
      </c>
      <c r="I181" s="31">
        <v>5000000</v>
      </c>
      <c r="J181" s="31">
        <v>1</v>
      </c>
      <c r="K181" s="17"/>
      <c r="L181" s="17"/>
      <c r="M181" s="20" t="s">
        <v>771</v>
      </c>
      <c r="N181" s="56"/>
      <c r="O181" s="36" t="s">
        <v>772</v>
      </c>
      <c r="P181" s="26"/>
      <c r="Q181" s="26"/>
      <c r="R181" s="27"/>
      <c r="S181" s="17"/>
      <c r="T181" s="17"/>
      <c r="U181" s="17"/>
      <c r="V181" s="17"/>
      <c r="W181" s="22"/>
      <c r="X181" s="22"/>
      <c r="Y181" s="59"/>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row>
    <row r="182" spans="1:54" ht="65" x14ac:dyDescent="0.15">
      <c r="A182" s="7" t="s">
        <v>783</v>
      </c>
      <c r="B182" s="17"/>
      <c r="C182" s="20" t="s">
        <v>784</v>
      </c>
      <c r="D182" s="31">
        <v>11</v>
      </c>
      <c r="E182" s="32">
        <v>56000000</v>
      </c>
      <c r="F182" s="20" t="s">
        <v>89</v>
      </c>
      <c r="G182" s="20" t="s">
        <v>33</v>
      </c>
      <c r="H182" s="20" t="s">
        <v>34</v>
      </c>
      <c r="I182" s="31">
        <v>56000000</v>
      </c>
      <c r="J182" s="31">
        <v>300</v>
      </c>
      <c r="K182" s="17"/>
      <c r="L182" s="17"/>
      <c r="M182" s="17"/>
      <c r="N182" s="56"/>
      <c r="O182" s="36" t="s">
        <v>785</v>
      </c>
      <c r="P182" s="26"/>
      <c r="Q182" s="26"/>
      <c r="R182" s="27"/>
      <c r="S182" s="17"/>
      <c r="T182" s="17"/>
      <c r="U182" s="17"/>
      <c r="V182" s="17"/>
      <c r="W182" s="22"/>
      <c r="X182" s="22"/>
      <c r="Y182" s="59"/>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row>
    <row r="183" spans="1:54" ht="13" x14ac:dyDescent="0.15">
      <c r="A183" s="10" t="s">
        <v>809</v>
      </c>
      <c r="B183" s="22"/>
      <c r="C183" s="22"/>
      <c r="D183" s="31">
        <v>11</v>
      </c>
      <c r="E183" s="32">
        <v>76000</v>
      </c>
      <c r="F183" s="31" t="s">
        <v>24</v>
      </c>
      <c r="G183" s="31" t="s">
        <v>49</v>
      </c>
      <c r="H183" s="22"/>
      <c r="I183" s="31">
        <v>760000</v>
      </c>
      <c r="J183" s="31">
        <v>20</v>
      </c>
      <c r="K183" s="22"/>
      <c r="L183" s="22"/>
      <c r="M183" s="22"/>
      <c r="N183" s="64"/>
      <c r="O183" s="35" t="s">
        <v>810</v>
      </c>
      <c r="P183" s="44"/>
      <c r="Q183" s="44"/>
      <c r="R183" s="29"/>
      <c r="S183" s="22"/>
      <c r="T183" s="22"/>
      <c r="U183" s="22"/>
      <c r="V183" s="22"/>
      <c r="W183" s="22"/>
      <c r="X183" s="22"/>
      <c r="Y183" s="65"/>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row>
    <row r="184" spans="1:54" ht="104" x14ac:dyDescent="0.15">
      <c r="A184" s="105" t="s">
        <v>435</v>
      </c>
      <c r="B184" s="99"/>
      <c r="C184" s="106" t="s">
        <v>774</v>
      </c>
      <c r="D184" s="107">
        <v>11</v>
      </c>
      <c r="E184" s="108" t="s">
        <v>1224</v>
      </c>
      <c r="F184" s="106" t="s">
        <v>449</v>
      </c>
      <c r="G184" s="106" t="s">
        <v>33</v>
      </c>
      <c r="H184" s="99"/>
      <c r="I184" s="107">
        <v>10000000</v>
      </c>
      <c r="J184" s="107">
        <v>4</v>
      </c>
      <c r="K184" s="99"/>
      <c r="L184" s="99"/>
      <c r="M184" s="99"/>
      <c r="N184" s="100"/>
      <c r="O184" s="109" t="s">
        <v>775</v>
      </c>
      <c r="P184" s="102"/>
      <c r="Q184" s="102"/>
      <c r="R184" s="102"/>
      <c r="S184" s="102"/>
      <c r="T184" s="102"/>
      <c r="U184" s="102"/>
      <c r="V184" s="102"/>
      <c r="W184" s="102"/>
      <c r="X184" s="102"/>
      <c r="Y184" s="104"/>
      <c r="Z184" s="102"/>
      <c r="AA184" s="102"/>
      <c r="AB184" s="102"/>
      <c r="AC184" s="102"/>
      <c r="AD184" s="102"/>
      <c r="AE184" s="102"/>
      <c r="AF184" s="102"/>
      <c r="AG184" s="102"/>
      <c r="AH184" s="102"/>
      <c r="AI184" s="102"/>
      <c r="AJ184" s="102"/>
      <c r="AK184" s="102"/>
      <c r="AL184" s="102"/>
      <c r="AM184" s="102"/>
      <c r="AN184" s="102"/>
      <c r="AO184" s="102"/>
      <c r="AP184" s="102"/>
      <c r="AQ184" s="102"/>
      <c r="AR184" s="102"/>
      <c r="AS184" s="102"/>
      <c r="AT184" s="102"/>
      <c r="AU184" s="102"/>
      <c r="AV184" s="102"/>
      <c r="AW184" s="102"/>
      <c r="AX184" s="102"/>
      <c r="AY184" s="102"/>
      <c r="AZ184" s="102"/>
      <c r="BA184" s="102"/>
      <c r="BB184" s="102"/>
    </row>
    <row r="185" spans="1:54" ht="65" x14ac:dyDescent="0.15">
      <c r="A185" s="110" t="s">
        <v>879</v>
      </c>
      <c r="B185" s="111"/>
      <c r="C185" s="106" t="s">
        <v>880</v>
      </c>
      <c r="D185" s="107">
        <v>12</v>
      </c>
      <c r="E185" s="108">
        <v>15000000</v>
      </c>
      <c r="F185" s="106" t="s">
        <v>24</v>
      </c>
      <c r="G185" s="106" t="s">
        <v>33</v>
      </c>
      <c r="H185" s="99"/>
      <c r="I185" s="98">
        <v>15000000</v>
      </c>
      <c r="J185" s="107">
        <v>3</v>
      </c>
      <c r="K185" s="99"/>
      <c r="L185" s="99"/>
      <c r="M185" s="99"/>
      <c r="N185" s="100"/>
      <c r="O185" s="112" t="s">
        <v>881</v>
      </c>
      <c r="P185" s="102"/>
      <c r="Q185" s="102"/>
      <c r="R185" s="102"/>
      <c r="S185" s="102"/>
      <c r="T185" s="102"/>
      <c r="U185" s="102"/>
      <c r="V185" s="102"/>
      <c r="W185" s="102"/>
      <c r="X185" s="102"/>
      <c r="Y185" s="104"/>
      <c r="Z185" s="102"/>
      <c r="AA185" s="102"/>
      <c r="AB185" s="102"/>
      <c r="AC185" s="102"/>
      <c r="AD185" s="102"/>
      <c r="AE185" s="102"/>
      <c r="AF185" s="102"/>
      <c r="AG185" s="102"/>
      <c r="AH185" s="102"/>
      <c r="AI185" s="102"/>
      <c r="AJ185" s="102"/>
      <c r="AK185" s="102"/>
      <c r="AL185" s="102"/>
      <c r="AM185" s="102"/>
      <c r="AN185" s="102"/>
      <c r="AO185" s="102"/>
      <c r="AP185" s="102"/>
      <c r="AQ185" s="102"/>
      <c r="AR185" s="102"/>
      <c r="AS185" s="102"/>
      <c r="AT185" s="102"/>
      <c r="AU185" s="102"/>
      <c r="AV185" s="102"/>
      <c r="AW185" s="102"/>
      <c r="AX185" s="102"/>
      <c r="AY185" s="102"/>
      <c r="AZ185" s="102"/>
      <c r="BA185" s="102"/>
      <c r="BB185" s="102"/>
    </row>
    <row r="186" spans="1:54" ht="78" x14ac:dyDescent="0.15">
      <c r="A186" s="105" t="s">
        <v>852</v>
      </c>
      <c r="B186" s="113" t="s">
        <v>853</v>
      </c>
      <c r="C186" s="99"/>
      <c r="D186" s="107">
        <v>12</v>
      </c>
      <c r="E186" s="108">
        <v>2700000</v>
      </c>
      <c r="F186" s="106" t="s">
        <v>24</v>
      </c>
      <c r="G186" s="106" t="s">
        <v>33</v>
      </c>
      <c r="H186" s="99"/>
      <c r="I186" s="98">
        <v>2700000</v>
      </c>
      <c r="J186" s="107">
        <v>5</v>
      </c>
      <c r="K186" s="99"/>
      <c r="L186" s="99"/>
      <c r="M186" s="99"/>
      <c r="N186" s="100"/>
      <c r="O186" s="112" t="s">
        <v>854</v>
      </c>
      <c r="P186" s="102"/>
      <c r="Q186" s="102"/>
      <c r="R186" s="102"/>
      <c r="S186" s="102"/>
      <c r="T186" s="102"/>
      <c r="U186" s="102"/>
      <c r="V186" s="102"/>
      <c r="W186" s="102"/>
      <c r="X186" s="102"/>
      <c r="Y186" s="104"/>
      <c r="Z186" s="102"/>
      <c r="AA186" s="102"/>
      <c r="AB186" s="102"/>
      <c r="AC186" s="102"/>
      <c r="AD186" s="102"/>
      <c r="AE186" s="102"/>
      <c r="AF186" s="102"/>
      <c r="AG186" s="102"/>
      <c r="AH186" s="102"/>
      <c r="AI186" s="102"/>
      <c r="AJ186" s="102"/>
      <c r="AK186" s="102"/>
      <c r="AL186" s="102"/>
      <c r="AM186" s="102"/>
      <c r="AN186" s="102"/>
      <c r="AO186" s="102"/>
      <c r="AP186" s="102"/>
      <c r="AQ186" s="102"/>
      <c r="AR186" s="102"/>
      <c r="AS186" s="102"/>
      <c r="AT186" s="102"/>
      <c r="AU186" s="102"/>
      <c r="AV186" s="102"/>
      <c r="AW186" s="102"/>
      <c r="AX186" s="102"/>
      <c r="AY186" s="102"/>
      <c r="AZ186" s="102"/>
      <c r="BA186" s="102"/>
      <c r="BB186" s="102"/>
    </row>
    <row r="187" spans="1:54" ht="91" x14ac:dyDescent="0.15">
      <c r="A187" s="114" t="s">
        <v>886</v>
      </c>
      <c r="B187" s="113" t="s">
        <v>887</v>
      </c>
      <c r="C187" s="106" t="s">
        <v>888</v>
      </c>
      <c r="D187" s="107">
        <v>12</v>
      </c>
      <c r="E187" s="108">
        <v>37000000</v>
      </c>
      <c r="F187" s="106" t="s">
        <v>24</v>
      </c>
      <c r="G187" s="106" t="s">
        <v>33</v>
      </c>
      <c r="H187" s="99"/>
      <c r="I187" s="98">
        <v>37000000</v>
      </c>
      <c r="J187" s="107">
        <v>4</v>
      </c>
      <c r="K187" s="99"/>
      <c r="L187" s="99"/>
      <c r="M187" s="99"/>
      <c r="N187" s="100"/>
      <c r="O187" s="112" t="s">
        <v>889</v>
      </c>
      <c r="P187" s="102"/>
      <c r="Q187" s="102"/>
      <c r="R187" s="102"/>
      <c r="S187" s="102"/>
      <c r="T187" s="102"/>
      <c r="U187" s="102"/>
      <c r="V187" s="102"/>
      <c r="W187" s="102"/>
      <c r="X187" s="102"/>
      <c r="Y187" s="104"/>
      <c r="Z187" s="102"/>
      <c r="AA187" s="102"/>
      <c r="AB187" s="102"/>
      <c r="AC187" s="102"/>
      <c r="AD187" s="102"/>
      <c r="AE187" s="102"/>
      <c r="AF187" s="102"/>
      <c r="AG187" s="102"/>
      <c r="AH187" s="102"/>
      <c r="AI187" s="102"/>
      <c r="AJ187" s="102"/>
      <c r="AK187" s="102"/>
      <c r="AL187" s="102"/>
      <c r="AM187" s="102"/>
      <c r="AN187" s="102"/>
      <c r="AO187" s="102"/>
      <c r="AP187" s="102"/>
      <c r="AQ187" s="102"/>
      <c r="AR187" s="102"/>
      <c r="AS187" s="102"/>
      <c r="AT187" s="102"/>
      <c r="AU187" s="102"/>
      <c r="AV187" s="102"/>
      <c r="AW187" s="102"/>
      <c r="AX187" s="102"/>
      <c r="AY187" s="102"/>
      <c r="AZ187" s="102"/>
      <c r="BA187" s="102"/>
      <c r="BB187" s="102"/>
    </row>
    <row r="188" spans="1:54" ht="78" x14ac:dyDescent="0.15">
      <c r="A188" s="105" t="s">
        <v>882</v>
      </c>
      <c r="B188" s="111"/>
      <c r="C188" s="106" t="s">
        <v>883</v>
      </c>
      <c r="D188" s="107">
        <v>12</v>
      </c>
      <c r="E188" s="108">
        <v>14000000</v>
      </c>
      <c r="F188" s="106" t="s">
        <v>103</v>
      </c>
      <c r="G188" s="106" t="s">
        <v>33</v>
      </c>
      <c r="H188" s="99"/>
      <c r="I188" s="98">
        <v>14000000</v>
      </c>
      <c r="J188" s="107">
        <v>3</v>
      </c>
      <c r="K188" s="99"/>
      <c r="L188" s="99"/>
      <c r="M188" s="99"/>
      <c r="N188" s="100"/>
      <c r="O188" s="112" t="s">
        <v>884</v>
      </c>
      <c r="P188" s="102"/>
      <c r="Q188" s="102"/>
      <c r="R188" s="102"/>
      <c r="S188" s="102"/>
      <c r="T188" s="102"/>
      <c r="U188" s="102"/>
      <c r="V188" s="102"/>
      <c r="W188" s="102"/>
      <c r="X188" s="102"/>
      <c r="Y188" s="104"/>
      <c r="Z188" s="102"/>
      <c r="AA188" s="102"/>
      <c r="AB188" s="102"/>
      <c r="AC188" s="102"/>
      <c r="AD188" s="102"/>
      <c r="AE188" s="102"/>
      <c r="AF188" s="102"/>
      <c r="AG188" s="102"/>
      <c r="AH188" s="102"/>
      <c r="AI188" s="102"/>
      <c r="AJ188" s="102"/>
      <c r="AK188" s="102"/>
      <c r="AL188" s="102"/>
      <c r="AM188" s="102"/>
      <c r="AN188" s="102"/>
      <c r="AO188" s="102"/>
      <c r="AP188" s="102"/>
      <c r="AQ188" s="102"/>
      <c r="AR188" s="102"/>
      <c r="AS188" s="102"/>
      <c r="AT188" s="102"/>
      <c r="AU188" s="102"/>
      <c r="AV188" s="102"/>
      <c r="AW188" s="102"/>
      <c r="AX188" s="102"/>
      <c r="AY188" s="102"/>
      <c r="AZ188" s="102"/>
      <c r="BA188" s="102"/>
      <c r="BB188" s="102"/>
    </row>
    <row r="189" spans="1:54" ht="78" x14ac:dyDescent="0.15">
      <c r="A189" s="105" t="s">
        <v>825</v>
      </c>
      <c r="B189" s="113" t="s">
        <v>826</v>
      </c>
      <c r="C189" s="106" t="s">
        <v>827</v>
      </c>
      <c r="D189" s="107">
        <v>12</v>
      </c>
      <c r="E189" s="108">
        <v>100000</v>
      </c>
      <c r="F189" s="106" t="s">
        <v>103</v>
      </c>
      <c r="G189" s="106" t="s">
        <v>49</v>
      </c>
      <c r="H189" s="99"/>
      <c r="I189" s="98">
        <v>100000</v>
      </c>
      <c r="J189" s="107">
        <v>1</v>
      </c>
      <c r="K189" s="99"/>
      <c r="L189" s="99"/>
      <c r="M189" s="99"/>
      <c r="N189" s="100"/>
      <c r="O189" s="112" t="s">
        <v>828</v>
      </c>
      <c r="P189" s="102"/>
      <c r="Q189" s="102"/>
      <c r="R189" s="102"/>
      <c r="S189" s="102"/>
      <c r="T189" s="102"/>
      <c r="U189" s="102"/>
      <c r="V189" s="102"/>
      <c r="W189" s="102"/>
      <c r="X189" s="102"/>
      <c r="Y189" s="104"/>
      <c r="Z189" s="102"/>
      <c r="AA189" s="102"/>
      <c r="AB189" s="102"/>
      <c r="AC189" s="102"/>
      <c r="AD189" s="102"/>
      <c r="AE189" s="102"/>
      <c r="AF189" s="102"/>
      <c r="AG189" s="102"/>
      <c r="AH189" s="102"/>
      <c r="AI189" s="102"/>
      <c r="AJ189" s="102"/>
      <c r="AK189" s="102"/>
      <c r="AL189" s="102"/>
      <c r="AM189" s="102"/>
      <c r="AN189" s="102"/>
      <c r="AO189" s="102"/>
      <c r="AP189" s="102"/>
      <c r="AQ189" s="102"/>
      <c r="AR189" s="102"/>
      <c r="AS189" s="102"/>
      <c r="AT189" s="102"/>
      <c r="AU189" s="102"/>
      <c r="AV189" s="102"/>
      <c r="AW189" s="102"/>
      <c r="AX189" s="102"/>
      <c r="AY189" s="102"/>
      <c r="AZ189" s="102"/>
      <c r="BA189" s="102"/>
      <c r="BB189" s="102"/>
    </row>
    <row r="190" spans="1:54" ht="65" x14ac:dyDescent="0.15">
      <c r="A190" s="105" t="s">
        <v>855</v>
      </c>
      <c r="B190" s="113" t="s">
        <v>856</v>
      </c>
      <c r="C190" s="106" t="s">
        <v>857</v>
      </c>
      <c r="D190" s="107">
        <v>12</v>
      </c>
      <c r="E190" s="108">
        <v>3900000</v>
      </c>
      <c r="F190" s="106" t="s">
        <v>24</v>
      </c>
      <c r="G190" s="106" t="s">
        <v>33</v>
      </c>
      <c r="H190" s="99"/>
      <c r="I190" s="98">
        <v>3900000</v>
      </c>
      <c r="J190" s="107">
        <v>1</v>
      </c>
      <c r="K190" s="99"/>
      <c r="L190" s="99"/>
      <c r="M190" s="99"/>
      <c r="N190" s="100"/>
      <c r="O190" s="114" t="s">
        <v>858</v>
      </c>
      <c r="P190" s="102"/>
      <c r="Q190" s="102"/>
      <c r="R190" s="102"/>
      <c r="S190" s="102"/>
      <c r="T190" s="102"/>
      <c r="U190" s="102"/>
      <c r="V190" s="102"/>
      <c r="W190" s="102"/>
      <c r="X190" s="102"/>
      <c r="Y190" s="104"/>
      <c r="Z190" s="102"/>
      <c r="AA190" s="102"/>
      <c r="AB190" s="102"/>
      <c r="AC190" s="102"/>
      <c r="AD190" s="102"/>
      <c r="AE190" s="102"/>
      <c r="AF190" s="102"/>
      <c r="AG190" s="102"/>
      <c r="AH190" s="102"/>
      <c r="AI190" s="102"/>
      <c r="AJ190" s="102"/>
      <c r="AK190" s="102"/>
      <c r="AL190" s="102"/>
      <c r="AM190" s="102"/>
      <c r="AN190" s="102"/>
      <c r="AO190" s="102"/>
      <c r="AP190" s="102"/>
      <c r="AQ190" s="102"/>
      <c r="AR190" s="102"/>
      <c r="AS190" s="102"/>
      <c r="AT190" s="102"/>
      <c r="AU190" s="102"/>
      <c r="AV190" s="102"/>
      <c r="AW190" s="102"/>
      <c r="AX190" s="102"/>
      <c r="AY190" s="102"/>
      <c r="AZ190" s="102"/>
      <c r="BA190" s="102"/>
      <c r="BB190" s="102"/>
    </row>
    <row r="191" spans="1:54" ht="65" x14ac:dyDescent="0.15">
      <c r="A191" s="105" t="s">
        <v>835</v>
      </c>
      <c r="B191" s="113" t="s">
        <v>836</v>
      </c>
      <c r="C191" s="106" t="s">
        <v>837</v>
      </c>
      <c r="D191" s="107">
        <v>12</v>
      </c>
      <c r="E191" s="108">
        <v>400000</v>
      </c>
      <c r="F191" s="106" t="s">
        <v>219</v>
      </c>
      <c r="G191" s="106" t="s">
        <v>33</v>
      </c>
      <c r="H191" s="99"/>
      <c r="I191" s="98">
        <v>400000</v>
      </c>
      <c r="J191" s="107">
        <v>3</v>
      </c>
      <c r="K191" s="99"/>
      <c r="L191" s="99"/>
      <c r="M191" s="99"/>
      <c r="N191" s="100"/>
      <c r="O191" s="115" t="s">
        <v>838</v>
      </c>
      <c r="P191" s="102"/>
      <c r="Q191" s="102"/>
      <c r="R191" s="102"/>
      <c r="S191" s="102"/>
      <c r="T191" s="102"/>
      <c r="U191" s="102"/>
      <c r="V191" s="102"/>
      <c r="W191" s="102"/>
      <c r="X191" s="102"/>
      <c r="Y191" s="104"/>
      <c r="Z191" s="102"/>
      <c r="AA191" s="102"/>
      <c r="AB191" s="102"/>
      <c r="AC191" s="102"/>
      <c r="AD191" s="102"/>
      <c r="AE191" s="102"/>
      <c r="AF191" s="102"/>
      <c r="AG191" s="102"/>
      <c r="AH191" s="102"/>
      <c r="AI191" s="102"/>
      <c r="AJ191" s="102"/>
      <c r="AK191" s="102"/>
      <c r="AL191" s="102"/>
      <c r="AM191" s="102"/>
      <c r="AN191" s="102"/>
      <c r="AO191" s="102"/>
      <c r="AP191" s="102"/>
      <c r="AQ191" s="102"/>
      <c r="AR191" s="102"/>
      <c r="AS191" s="102"/>
      <c r="AT191" s="102"/>
      <c r="AU191" s="102"/>
      <c r="AV191" s="102"/>
      <c r="AW191" s="102"/>
      <c r="AX191" s="102"/>
      <c r="AY191" s="102"/>
      <c r="AZ191" s="102"/>
      <c r="BA191" s="102"/>
      <c r="BB191" s="102"/>
    </row>
    <row r="192" spans="1:54" ht="78" x14ac:dyDescent="0.15">
      <c r="A192" s="116" t="s">
        <v>817</v>
      </c>
      <c r="B192" s="99"/>
      <c r="C192" s="117" t="s">
        <v>818</v>
      </c>
      <c r="D192" s="97">
        <v>12</v>
      </c>
      <c r="E192" s="98" t="s">
        <v>1219</v>
      </c>
      <c r="F192" s="97" t="s">
        <v>103</v>
      </c>
      <c r="G192" s="97" t="s">
        <v>53</v>
      </c>
      <c r="H192" s="99"/>
      <c r="I192" s="118">
        <v>500000</v>
      </c>
      <c r="J192" s="97">
        <v>5</v>
      </c>
      <c r="K192" s="99"/>
      <c r="L192" s="99"/>
      <c r="M192" s="99"/>
      <c r="N192" s="100"/>
      <c r="O192" s="119" t="s">
        <v>819</v>
      </c>
      <c r="P192" s="102"/>
      <c r="Q192" s="102"/>
      <c r="R192" s="103"/>
      <c r="S192" s="102"/>
      <c r="T192" s="102"/>
      <c r="U192" s="102"/>
      <c r="V192" s="102"/>
      <c r="W192" s="102"/>
      <c r="X192" s="102"/>
      <c r="Y192" s="104"/>
      <c r="Z192" s="102"/>
      <c r="AA192" s="102"/>
      <c r="AB192" s="102"/>
      <c r="AC192" s="102"/>
      <c r="AD192" s="102"/>
      <c r="AE192" s="102"/>
      <c r="AF192" s="102"/>
      <c r="AG192" s="102"/>
      <c r="AH192" s="102"/>
      <c r="AI192" s="102"/>
      <c r="AJ192" s="102"/>
      <c r="AK192" s="102"/>
      <c r="AL192" s="102"/>
      <c r="AM192" s="102"/>
      <c r="AN192" s="102"/>
      <c r="AO192" s="102"/>
      <c r="AP192" s="102"/>
      <c r="AQ192" s="102"/>
      <c r="AR192" s="102"/>
      <c r="AS192" s="102"/>
      <c r="AT192" s="102"/>
      <c r="AU192" s="102"/>
      <c r="AV192" s="102"/>
      <c r="AW192" s="102"/>
      <c r="AX192" s="102"/>
      <c r="AY192" s="102"/>
      <c r="AZ192" s="102"/>
      <c r="BA192" s="102"/>
      <c r="BB192" s="102"/>
    </row>
    <row r="193" spans="1:54" ht="84" x14ac:dyDescent="0.15">
      <c r="A193" s="105" t="s">
        <v>839</v>
      </c>
      <c r="B193" s="106" t="s">
        <v>840</v>
      </c>
      <c r="C193" s="99"/>
      <c r="D193" s="107">
        <v>12</v>
      </c>
      <c r="E193" s="113" t="s">
        <v>1227</v>
      </c>
      <c r="F193" s="106" t="s">
        <v>89</v>
      </c>
      <c r="G193" s="107" t="s">
        <v>33</v>
      </c>
      <c r="H193" s="99"/>
      <c r="I193" s="97">
        <v>500000</v>
      </c>
      <c r="J193" s="107">
        <v>1</v>
      </c>
      <c r="K193" s="99"/>
      <c r="L193" s="99"/>
      <c r="M193" s="99"/>
      <c r="N193" s="100"/>
      <c r="O193" s="109" t="s">
        <v>841</v>
      </c>
      <c r="P193" s="102"/>
      <c r="Q193" s="102"/>
      <c r="R193" s="102"/>
      <c r="S193" s="102"/>
      <c r="T193" s="102"/>
      <c r="U193" s="102"/>
      <c r="V193" s="102"/>
      <c r="W193" s="102"/>
      <c r="X193" s="102"/>
      <c r="Y193" s="104"/>
      <c r="Z193" s="102"/>
      <c r="AA193" s="102"/>
      <c r="AB193" s="102"/>
      <c r="AC193" s="102"/>
      <c r="AD193" s="102"/>
      <c r="AE193" s="102"/>
      <c r="AF193" s="102"/>
      <c r="AG193" s="102"/>
      <c r="AH193" s="102"/>
      <c r="AI193" s="102"/>
      <c r="AJ193" s="102"/>
      <c r="AK193" s="102"/>
      <c r="AL193" s="102"/>
      <c r="AM193" s="102"/>
      <c r="AN193" s="102"/>
      <c r="AO193" s="102"/>
      <c r="AP193" s="102"/>
      <c r="AQ193" s="102"/>
      <c r="AR193" s="102"/>
      <c r="AS193" s="102"/>
      <c r="AT193" s="102"/>
      <c r="AU193" s="102"/>
      <c r="AV193" s="102"/>
      <c r="AW193" s="102"/>
      <c r="AX193" s="102"/>
      <c r="AY193" s="102"/>
      <c r="AZ193" s="102"/>
      <c r="BA193" s="102"/>
      <c r="BB193" s="102"/>
    </row>
    <row r="194" spans="1:54" ht="13" x14ac:dyDescent="0.15">
      <c r="A194" s="120" t="s">
        <v>1228</v>
      </c>
      <c r="B194" s="108" t="s">
        <v>1229</v>
      </c>
      <c r="C194" s="107" t="s">
        <v>1230</v>
      </c>
      <c r="D194" s="107">
        <v>12</v>
      </c>
      <c r="E194" s="108" t="s">
        <v>1231</v>
      </c>
      <c r="F194" s="107" t="s">
        <v>24</v>
      </c>
      <c r="G194" s="107" t="s">
        <v>33</v>
      </c>
      <c r="H194" s="99"/>
      <c r="I194" s="108">
        <v>7000000</v>
      </c>
      <c r="J194" s="107">
        <v>4</v>
      </c>
      <c r="K194" s="99"/>
      <c r="L194" s="99"/>
      <c r="M194" s="99"/>
      <c r="N194" s="100"/>
      <c r="O194" s="101" t="s">
        <v>1232</v>
      </c>
      <c r="P194" s="102"/>
      <c r="Q194" s="102"/>
      <c r="R194" s="102"/>
      <c r="S194" s="102"/>
      <c r="T194" s="102"/>
      <c r="U194" s="102"/>
      <c r="V194" s="102"/>
      <c r="W194" s="102"/>
      <c r="X194" s="102"/>
      <c r="Y194" s="104"/>
      <c r="Z194" s="102"/>
      <c r="AA194" s="102"/>
      <c r="AB194" s="102"/>
      <c r="AC194" s="102"/>
      <c r="AD194" s="102"/>
      <c r="AE194" s="102"/>
      <c r="AF194" s="102"/>
      <c r="AG194" s="102"/>
      <c r="AH194" s="102"/>
      <c r="AI194" s="102"/>
      <c r="AJ194" s="102"/>
      <c r="AK194" s="102"/>
      <c r="AL194" s="102"/>
      <c r="AM194" s="102"/>
      <c r="AN194" s="102"/>
      <c r="AO194" s="102"/>
      <c r="AP194" s="102"/>
      <c r="AQ194" s="102"/>
      <c r="AR194" s="102"/>
      <c r="AS194" s="102"/>
      <c r="AT194" s="102"/>
      <c r="AU194" s="102"/>
      <c r="AV194" s="102"/>
      <c r="AW194" s="102"/>
      <c r="AX194" s="102"/>
      <c r="AY194" s="102"/>
      <c r="AZ194" s="102"/>
      <c r="BA194" s="102"/>
      <c r="BB194" s="102"/>
    </row>
    <row r="195" spans="1:54" ht="98" x14ac:dyDescent="0.15">
      <c r="A195" s="105" t="s">
        <v>842</v>
      </c>
      <c r="B195" s="99"/>
      <c r="C195" s="106" t="s">
        <v>843</v>
      </c>
      <c r="D195" s="107">
        <v>12</v>
      </c>
      <c r="E195" s="98" t="s">
        <v>1219</v>
      </c>
      <c r="F195" s="106" t="s">
        <v>24</v>
      </c>
      <c r="G195" s="106" t="s">
        <v>33</v>
      </c>
      <c r="H195" s="106" t="s">
        <v>34</v>
      </c>
      <c r="I195" s="97">
        <v>500000</v>
      </c>
      <c r="J195" s="107">
        <v>5</v>
      </c>
      <c r="K195" s="99"/>
      <c r="L195" s="99"/>
      <c r="M195" s="99"/>
      <c r="N195" s="100"/>
      <c r="O195" s="109" t="s">
        <v>844</v>
      </c>
      <c r="P195" s="102"/>
      <c r="Q195" s="102"/>
      <c r="R195" s="102"/>
      <c r="S195" s="102"/>
      <c r="T195" s="102"/>
      <c r="U195" s="102"/>
      <c r="V195" s="102"/>
      <c r="W195" s="102"/>
      <c r="X195" s="102"/>
      <c r="Y195" s="104"/>
      <c r="Z195" s="102"/>
      <c r="AA195" s="102"/>
      <c r="AB195" s="102"/>
      <c r="AC195" s="102"/>
      <c r="AD195" s="102"/>
      <c r="AE195" s="102"/>
      <c r="AF195" s="102"/>
      <c r="AG195" s="102"/>
      <c r="AH195" s="102"/>
      <c r="AI195" s="102"/>
      <c r="AJ195" s="102"/>
      <c r="AK195" s="102"/>
      <c r="AL195" s="102"/>
      <c r="AM195" s="102"/>
      <c r="AN195" s="102"/>
      <c r="AO195" s="102"/>
      <c r="AP195" s="102"/>
      <c r="AQ195" s="102"/>
      <c r="AR195" s="102"/>
      <c r="AS195" s="102"/>
      <c r="AT195" s="102"/>
      <c r="AU195" s="102"/>
      <c r="AV195" s="102"/>
      <c r="AW195" s="102"/>
      <c r="AX195" s="102"/>
      <c r="AY195" s="102"/>
      <c r="AZ195" s="102"/>
      <c r="BA195" s="102"/>
      <c r="BB195" s="102"/>
    </row>
    <row r="196" spans="1:54" ht="26" x14ac:dyDescent="0.15">
      <c r="A196" s="120" t="s">
        <v>829</v>
      </c>
      <c r="B196" s="106" t="s">
        <v>830</v>
      </c>
      <c r="C196" s="107" t="s">
        <v>831</v>
      </c>
      <c r="D196" s="107">
        <v>12</v>
      </c>
      <c r="E196" s="108">
        <v>157000</v>
      </c>
      <c r="F196" s="107" t="s">
        <v>24</v>
      </c>
      <c r="G196" s="107" t="s">
        <v>33</v>
      </c>
      <c r="H196" s="99"/>
      <c r="I196" s="97">
        <v>157000</v>
      </c>
      <c r="J196" s="107">
        <v>2</v>
      </c>
      <c r="K196" s="99"/>
      <c r="L196" s="99"/>
      <c r="M196" s="99"/>
      <c r="N196" s="100"/>
      <c r="O196" s="115" t="s">
        <v>832</v>
      </c>
      <c r="P196" s="101" t="s">
        <v>833</v>
      </c>
      <c r="Q196" s="101" t="s">
        <v>834</v>
      </c>
      <c r="R196" s="102"/>
      <c r="S196" s="102"/>
      <c r="T196" s="102"/>
      <c r="U196" s="102"/>
      <c r="V196" s="102"/>
      <c r="W196" s="102"/>
      <c r="X196" s="102"/>
      <c r="Y196" s="104"/>
      <c r="Z196" s="102"/>
      <c r="AA196" s="102"/>
      <c r="AB196" s="102"/>
      <c r="AC196" s="102"/>
      <c r="AD196" s="102"/>
      <c r="AE196" s="102"/>
      <c r="AF196" s="102"/>
      <c r="AG196" s="102"/>
      <c r="AH196" s="102"/>
      <c r="AI196" s="102"/>
      <c r="AJ196" s="102"/>
      <c r="AK196" s="102"/>
      <c r="AL196" s="102"/>
      <c r="AM196" s="102"/>
      <c r="AN196" s="102"/>
      <c r="AO196" s="102"/>
      <c r="AP196" s="102"/>
      <c r="AQ196" s="102"/>
      <c r="AR196" s="102"/>
      <c r="AS196" s="102"/>
      <c r="AT196" s="102"/>
      <c r="AU196" s="102"/>
      <c r="AV196" s="102"/>
      <c r="AW196" s="102"/>
      <c r="AX196" s="102"/>
      <c r="AY196" s="102"/>
      <c r="AZ196" s="102"/>
      <c r="BA196" s="102"/>
      <c r="BB196" s="102"/>
    </row>
    <row r="197" spans="1:54" ht="39" x14ac:dyDescent="0.15">
      <c r="A197" s="120" t="s">
        <v>890</v>
      </c>
      <c r="B197" s="108" t="s">
        <v>891</v>
      </c>
      <c r="C197" s="107" t="s">
        <v>892</v>
      </c>
      <c r="D197" s="107">
        <v>12</v>
      </c>
      <c r="E197" s="108" t="s">
        <v>1233</v>
      </c>
      <c r="F197" s="107" t="s">
        <v>24</v>
      </c>
      <c r="G197" s="107" t="s">
        <v>33</v>
      </c>
      <c r="H197" s="99"/>
      <c r="I197" s="108">
        <v>70000000</v>
      </c>
      <c r="J197" s="107">
        <v>5</v>
      </c>
      <c r="K197" s="99"/>
      <c r="L197" s="99"/>
      <c r="M197" s="99"/>
      <c r="N197" s="100"/>
      <c r="O197" s="101" t="s">
        <v>893</v>
      </c>
      <c r="P197" s="102"/>
      <c r="Q197" s="102"/>
      <c r="R197" s="102"/>
      <c r="S197" s="102"/>
      <c r="T197" s="102"/>
      <c r="U197" s="102"/>
      <c r="V197" s="102"/>
      <c r="W197" s="102"/>
      <c r="X197" s="102"/>
      <c r="Y197" s="104"/>
      <c r="Z197" s="102"/>
      <c r="AA197" s="102"/>
      <c r="AB197" s="102"/>
      <c r="AC197" s="102"/>
      <c r="AD197" s="102"/>
      <c r="AE197" s="102"/>
      <c r="AF197" s="102"/>
      <c r="AG197" s="102"/>
      <c r="AH197" s="102"/>
      <c r="AI197" s="102"/>
      <c r="AJ197" s="102"/>
      <c r="AK197" s="102"/>
      <c r="AL197" s="102"/>
      <c r="AM197" s="102"/>
      <c r="AN197" s="102"/>
      <c r="AO197" s="102"/>
      <c r="AP197" s="102"/>
      <c r="AQ197" s="102"/>
      <c r="AR197" s="102"/>
      <c r="AS197" s="102"/>
      <c r="AT197" s="102"/>
      <c r="AU197" s="102"/>
      <c r="AV197" s="102"/>
      <c r="AW197" s="102"/>
      <c r="AX197" s="102"/>
      <c r="AY197" s="102"/>
      <c r="AZ197" s="102"/>
      <c r="BA197" s="102"/>
      <c r="BB197" s="102"/>
    </row>
    <row r="198" spans="1:54" ht="65" x14ac:dyDescent="0.15">
      <c r="A198" s="120" t="s">
        <v>820</v>
      </c>
      <c r="B198" s="108" t="s">
        <v>821</v>
      </c>
      <c r="C198" s="107" t="s">
        <v>822</v>
      </c>
      <c r="D198" s="107">
        <v>12</v>
      </c>
      <c r="E198" s="108">
        <v>40000</v>
      </c>
      <c r="F198" s="107" t="s">
        <v>1234</v>
      </c>
      <c r="G198" s="107" t="s">
        <v>33</v>
      </c>
      <c r="H198" s="99"/>
      <c r="I198" s="108">
        <v>40000</v>
      </c>
      <c r="J198" s="107">
        <v>5</v>
      </c>
      <c r="K198" s="99"/>
      <c r="L198" s="99"/>
      <c r="M198" s="99"/>
      <c r="N198" s="100"/>
      <c r="O198" s="101" t="s">
        <v>823</v>
      </c>
      <c r="P198" s="102"/>
      <c r="Q198" s="102"/>
      <c r="R198" s="102"/>
      <c r="S198" s="102"/>
      <c r="T198" s="102"/>
      <c r="U198" s="102"/>
      <c r="V198" s="102"/>
      <c r="W198" s="102"/>
      <c r="X198" s="102"/>
      <c r="Y198" s="104"/>
      <c r="Z198" s="102"/>
      <c r="AA198" s="102"/>
      <c r="AB198" s="102"/>
      <c r="AC198" s="102"/>
      <c r="AD198" s="102"/>
      <c r="AE198" s="102"/>
      <c r="AF198" s="102"/>
      <c r="AG198" s="102"/>
      <c r="AH198" s="102"/>
      <c r="AI198" s="102"/>
      <c r="AJ198" s="102"/>
      <c r="AK198" s="102"/>
      <c r="AL198" s="102"/>
      <c r="AM198" s="102"/>
      <c r="AN198" s="102"/>
      <c r="AO198" s="102"/>
      <c r="AP198" s="102"/>
      <c r="AQ198" s="102"/>
      <c r="AR198" s="102"/>
      <c r="AS198" s="102"/>
      <c r="AT198" s="102"/>
      <c r="AU198" s="102"/>
      <c r="AV198" s="102"/>
      <c r="AW198" s="102"/>
      <c r="AX198" s="102"/>
      <c r="AY198" s="102"/>
      <c r="AZ198" s="102"/>
      <c r="BA198" s="102"/>
      <c r="BB198" s="102"/>
    </row>
    <row r="199" spans="1:54" ht="39" x14ac:dyDescent="0.15">
      <c r="A199" s="95" t="s">
        <v>873</v>
      </c>
      <c r="B199" s="97" t="s">
        <v>874</v>
      </c>
      <c r="C199" s="97" t="s">
        <v>875</v>
      </c>
      <c r="D199" s="97">
        <v>12</v>
      </c>
      <c r="E199" s="98" t="s">
        <v>1235</v>
      </c>
      <c r="F199" s="97" t="s">
        <v>24</v>
      </c>
      <c r="G199" s="97" t="s">
        <v>1236</v>
      </c>
      <c r="H199" s="99"/>
      <c r="I199" s="118">
        <v>13000000</v>
      </c>
      <c r="J199" s="97">
        <v>1</v>
      </c>
      <c r="K199" s="99"/>
      <c r="L199" s="99"/>
      <c r="M199" s="99"/>
      <c r="N199" s="100"/>
      <c r="O199" s="121" t="s">
        <v>876</v>
      </c>
      <c r="P199" s="121" t="s">
        <v>877</v>
      </c>
      <c r="Q199" s="102"/>
      <c r="R199" s="103"/>
      <c r="S199" s="102"/>
      <c r="T199" s="102"/>
      <c r="U199" s="102"/>
      <c r="V199" s="102"/>
      <c r="W199" s="102"/>
      <c r="X199" s="102"/>
      <c r="Y199" s="104"/>
      <c r="Z199" s="102"/>
      <c r="AA199" s="102"/>
      <c r="AB199" s="102"/>
      <c r="AC199" s="102"/>
      <c r="AD199" s="102"/>
      <c r="AE199" s="102"/>
      <c r="AF199" s="102"/>
      <c r="AG199" s="102"/>
      <c r="AH199" s="102"/>
      <c r="AI199" s="102"/>
      <c r="AJ199" s="102"/>
      <c r="AK199" s="102"/>
      <c r="AL199" s="102"/>
      <c r="AM199" s="102"/>
      <c r="AN199" s="102"/>
      <c r="AO199" s="102"/>
      <c r="AP199" s="102"/>
      <c r="AQ199" s="102"/>
      <c r="AR199" s="102"/>
      <c r="AS199" s="102"/>
      <c r="AT199" s="102"/>
      <c r="AU199" s="102"/>
      <c r="AV199" s="102"/>
      <c r="AW199" s="102"/>
      <c r="AX199" s="102"/>
      <c r="AY199" s="102"/>
      <c r="AZ199" s="102"/>
      <c r="BA199" s="102"/>
      <c r="BB199" s="102"/>
    </row>
    <row r="200" spans="1:54" ht="39" x14ac:dyDescent="0.15">
      <c r="A200" s="95" t="s">
        <v>864</v>
      </c>
      <c r="B200" s="97" t="s">
        <v>865</v>
      </c>
      <c r="C200" s="97" t="s">
        <v>1237</v>
      </c>
      <c r="D200" s="97">
        <v>12</v>
      </c>
      <c r="E200" s="98" t="s">
        <v>1238</v>
      </c>
      <c r="F200" s="97" t="s">
        <v>24</v>
      </c>
      <c r="G200" s="97" t="s">
        <v>49</v>
      </c>
      <c r="H200" s="99"/>
      <c r="I200" s="118">
        <v>6400000</v>
      </c>
      <c r="J200" s="97">
        <v>5</v>
      </c>
      <c r="K200" s="99"/>
      <c r="L200" s="99"/>
      <c r="M200" s="99"/>
      <c r="N200" s="100"/>
      <c r="O200" s="121" t="s">
        <v>867</v>
      </c>
      <c r="P200" s="121" t="s">
        <v>868</v>
      </c>
      <c r="Q200" s="102"/>
      <c r="R200" s="103"/>
      <c r="S200" s="102"/>
      <c r="T200" s="102"/>
      <c r="U200" s="102"/>
      <c r="V200" s="102"/>
      <c r="W200" s="102"/>
      <c r="X200" s="102"/>
      <c r="Y200" s="104"/>
      <c r="Z200" s="102"/>
      <c r="AA200" s="102"/>
      <c r="AB200" s="102"/>
      <c r="AC200" s="102"/>
      <c r="AD200" s="102"/>
      <c r="AE200" s="102"/>
      <c r="AF200" s="102"/>
      <c r="AG200" s="102"/>
      <c r="AH200" s="102"/>
      <c r="AI200" s="102"/>
      <c r="AJ200" s="102"/>
      <c r="AK200" s="102"/>
      <c r="AL200" s="102"/>
      <c r="AM200" s="102"/>
      <c r="AN200" s="102"/>
      <c r="AO200" s="102"/>
      <c r="AP200" s="102"/>
      <c r="AQ200" s="102"/>
      <c r="AR200" s="102"/>
      <c r="AS200" s="102"/>
      <c r="AT200" s="102"/>
      <c r="AU200" s="102"/>
      <c r="AV200" s="102"/>
      <c r="AW200" s="102"/>
      <c r="AX200" s="102"/>
      <c r="AY200" s="102"/>
      <c r="AZ200" s="102"/>
      <c r="BA200" s="102"/>
      <c r="BB200" s="102"/>
    </row>
    <row r="201" spans="1:54" ht="39" x14ac:dyDescent="0.15">
      <c r="A201" s="120" t="s">
        <v>898</v>
      </c>
      <c r="B201" s="108" t="s">
        <v>899</v>
      </c>
      <c r="C201" s="107" t="s">
        <v>900</v>
      </c>
      <c r="D201" s="107">
        <v>12</v>
      </c>
      <c r="E201" s="108" t="s">
        <v>1239</v>
      </c>
      <c r="F201" s="107" t="s">
        <v>24</v>
      </c>
      <c r="G201" s="107" t="s">
        <v>1240</v>
      </c>
      <c r="H201" s="99"/>
      <c r="I201" s="108">
        <v>3300000</v>
      </c>
      <c r="J201" s="107">
        <v>2</v>
      </c>
      <c r="K201" s="99"/>
      <c r="L201" s="99"/>
      <c r="M201" s="99"/>
      <c r="N201" s="100"/>
      <c r="O201" s="101" t="s">
        <v>901</v>
      </c>
      <c r="P201" s="102"/>
      <c r="Q201" s="102"/>
      <c r="R201" s="102"/>
      <c r="S201" s="102"/>
      <c r="T201" s="102"/>
      <c r="U201" s="102"/>
      <c r="V201" s="102"/>
      <c r="W201" s="102"/>
      <c r="X201" s="102"/>
      <c r="Y201" s="104"/>
      <c r="Z201" s="102"/>
      <c r="AA201" s="102"/>
      <c r="AB201" s="102"/>
      <c r="AC201" s="102"/>
      <c r="AD201" s="102"/>
      <c r="AE201" s="102"/>
      <c r="AF201" s="102"/>
      <c r="AG201" s="102"/>
      <c r="AH201" s="102"/>
      <c r="AI201" s="102"/>
      <c r="AJ201" s="102"/>
      <c r="AK201" s="102"/>
      <c r="AL201" s="102"/>
      <c r="AM201" s="102"/>
      <c r="AN201" s="102"/>
      <c r="AO201" s="102"/>
      <c r="AP201" s="102"/>
      <c r="AQ201" s="102"/>
      <c r="AR201" s="102"/>
      <c r="AS201" s="102"/>
      <c r="AT201" s="102"/>
      <c r="AU201" s="102"/>
      <c r="AV201" s="102"/>
      <c r="AW201" s="102"/>
      <c r="AX201" s="102"/>
      <c r="AY201" s="102"/>
      <c r="AZ201" s="102"/>
      <c r="BA201" s="102"/>
      <c r="BB201" s="102"/>
    </row>
    <row r="202" spans="1:54" ht="39" x14ac:dyDescent="0.15">
      <c r="A202" s="120" t="s">
        <v>1241</v>
      </c>
      <c r="B202" s="111"/>
      <c r="C202" s="107" t="s">
        <v>1242</v>
      </c>
      <c r="D202" s="107">
        <v>12</v>
      </c>
      <c r="E202" s="108" t="s">
        <v>1243</v>
      </c>
      <c r="F202" s="107" t="s">
        <v>24</v>
      </c>
      <c r="G202" s="107" t="s">
        <v>1240</v>
      </c>
      <c r="H202" s="99"/>
      <c r="I202" s="108">
        <v>191000000</v>
      </c>
      <c r="J202" s="107">
        <v>2</v>
      </c>
      <c r="K202" s="99"/>
      <c r="L202" s="99"/>
      <c r="M202" s="99"/>
      <c r="N202" s="100"/>
      <c r="O202" s="101" t="s">
        <v>905</v>
      </c>
      <c r="P202" s="102"/>
      <c r="Q202" s="102"/>
      <c r="R202" s="102"/>
      <c r="S202" s="102"/>
      <c r="T202" s="102"/>
      <c r="U202" s="102"/>
      <c r="V202" s="102"/>
      <c r="W202" s="102"/>
      <c r="X202" s="102"/>
      <c r="Y202" s="104"/>
      <c r="Z202" s="102"/>
      <c r="AA202" s="102"/>
      <c r="AB202" s="102"/>
      <c r="AC202" s="102"/>
      <c r="AD202" s="102"/>
      <c r="AE202" s="102"/>
      <c r="AF202" s="102"/>
      <c r="AG202" s="102"/>
      <c r="AH202" s="102"/>
      <c r="AI202" s="102"/>
      <c r="AJ202" s="102"/>
      <c r="AK202" s="102"/>
      <c r="AL202" s="102"/>
      <c r="AM202" s="102"/>
      <c r="AN202" s="102"/>
      <c r="AO202" s="102"/>
      <c r="AP202" s="102"/>
      <c r="AQ202" s="102"/>
      <c r="AR202" s="102"/>
      <c r="AS202" s="102"/>
      <c r="AT202" s="102"/>
      <c r="AU202" s="102"/>
      <c r="AV202" s="102"/>
      <c r="AW202" s="102"/>
      <c r="AX202" s="102"/>
      <c r="AY202" s="102"/>
      <c r="AZ202" s="102"/>
      <c r="BA202" s="102"/>
      <c r="BB202" s="102"/>
    </row>
    <row r="203" spans="1:54" ht="39" x14ac:dyDescent="0.15">
      <c r="A203" s="120" t="s">
        <v>1244</v>
      </c>
      <c r="B203" s="111"/>
      <c r="C203" s="107" t="s">
        <v>1245</v>
      </c>
      <c r="D203" s="107">
        <v>12</v>
      </c>
      <c r="E203" s="108">
        <v>320000</v>
      </c>
      <c r="F203" s="107" t="s">
        <v>24</v>
      </c>
      <c r="G203" s="107" t="s">
        <v>404</v>
      </c>
      <c r="H203" s="99"/>
      <c r="I203" s="108">
        <v>320000</v>
      </c>
      <c r="J203" s="107">
        <v>1</v>
      </c>
      <c r="K203" s="99"/>
      <c r="L203" s="99"/>
      <c r="M203" s="99"/>
      <c r="N203" s="100"/>
      <c r="O203" s="101" t="s">
        <v>1246</v>
      </c>
      <c r="P203" s="102"/>
      <c r="Q203" s="102"/>
      <c r="R203" s="102"/>
      <c r="S203" s="102"/>
      <c r="T203" s="102"/>
      <c r="U203" s="102"/>
      <c r="V203" s="102"/>
      <c r="W203" s="102"/>
      <c r="X203" s="102"/>
      <c r="Y203" s="104"/>
      <c r="Z203" s="102"/>
      <c r="AA203" s="102"/>
      <c r="AB203" s="102"/>
      <c r="AC203" s="102"/>
      <c r="AD203" s="102"/>
      <c r="AE203" s="102"/>
      <c r="AF203" s="102"/>
      <c r="AG203" s="102"/>
      <c r="AH203" s="102"/>
      <c r="AI203" s="102"/>
      <c r="AJ203" s="102"/>
      <c r="AK203" s="102"/>
      <c r="AL203" s="102"/>
      <c r="AM203" s="102"/>
      <c r="AN203" s="102"/>
      <c r="AO203" s="102"/>
      <c r="AP203" s="102"/>
      <c r="AQ203" s="102"/>
      <c r="AR203" s="102"/>
      <c r="AS203" s="102"/>
      <c r="AT203" s="102"/>
      <c r="AU203" s="102"/>
      <c r="AV203" s="102"/>
      <c r="AW203" s="102"/>
      <c r="AX203" s="102"/>
      <c r="AY203" s="102"/>
      <c r="AZ203" s="102"/>
      <c r="BA203" s="102"/>
      <c r="BB203" s="102"/>
    </row>
    <row r="204" spans="1:54" ht="26" x14ac:dyDescent="0.15">
      <c r="A204" s="120" t="s">
        <v>1247</v>
      </c>
      <c r="B204" s="108" t="s">
        <v>1248</v>
      </c>
      <c r="C204" s="99" t="s">
        <v>1249</v>
      </c>
      <c r="D204" s="107">
        <v>12</v>
      </c>
      <c r="E204" s="108">
        <v>80000000</v>
      </c>
      <c r="F204" s="107" t="s">
        <v>24</v>
      </c>
      <c r="G204" s="107" t="s">
        <v>33</v>
      </c>
      <c r="H204" s="99"/>
      <c r="I204" s="108">
        <v>80000000</v>
      </c>
      <c r="J204" s="107">
        <v>4</v>
      </c>
      <c r="K204" s="99"/>
      <c r="L204" s="99"/>
      <c r="M204" s="99"/>
      <c r="N204" s="100"/>
      <c r="O204" s="101" t="s">
        <v>1250</v>
      </c>
      <c r="P204" s="102"/>
      <c r="Q204" s="102"/>
      <c r="R204" s="102"/>
      <c r="S204" s="102"/>
      <c r="T204" s="102"/>
      <c r="U204" s="102"/>
      <c r="V204" s="102"/>
      <c r="W204" s="102"/>
      <c r="X204" s="102"/>
      <c r="Y204" s="104"/>
      <c r="Z204" s="102"/>
      <c r="AA204" s="102"/>
      <c r="AB204" s="102"/>
      <c r="AC204" s="102"/>
      <c r="AD204" s="102"/>
      <c r="AE204" s="102"/>
      <c r="AF204" s="102"/>
      <c r="AG204" s="102"/>
      <c r="AH204" s="102"/>
      <c r="AI204" s="102"/>
      <c r="AJ204" s="102"/>
      <c r="AK204" s="102"/>
      <c r="AL204" s="102"/>
      <c r="AM204" s="102"/>
      <c r="AN204" s="102"/>
      <c r="AO204" s="102"/>
      <c r="AP204" s="102"/>
      <c r="AQ204" s="102"/>
      <c r="AR204" s="102"/>
      <c r="AS204" s="102"/>
      <c r="AT204" s="102"/>
      <c r="AU204" s="102"/>
      <c r="AV204" s="102"/>
      <c r="AW204" s="102"/>
      <c r="AX204" s="102"/>
      <c r="AY204" s="102"/>
      <c r="AZ204" s="102"/>
      <c r="BA204" s="102"/>
      <c r="BB204" s="102"/>
    </row>
    <row r="205" spans="1:54" ht="13" x14ac:dyDescent="0.15">
      <c r="A205" s="120" t="s">
        <v>1251</v>
      </c>
      <c r="B205" s="108" t="s">
        <v>1248</v>
      </c>
      <c r="C205" s="107" t="s">
        <v>1252</v>
      </c>
      <c r="D205" s="107">
        <v>12</v>
      </c>
      <c r="E205" s="108">
        <v>11000000</v>
      </c>
      <c r="F205" s="107" t="s">
        <v>24</v>
      </c>
      <c r="G205" s="107" t="s">
        <v>33</v>
      </c>
      <c r="H205" s="99"/>
      <c r="I205" s="108">
        <v>11000000</v>
      </c>
      <c r="J205" s="107">
        <v>4</v>
      </c>
      <c r="K205" s="99"/>
      <c r="L205" s="99"/>
      <c r="M205" s="99"/>
      <c r="N205" s="100"/>
      <c r="O205" s="101" t="s">
        <v>1253</v>
      </c>
      <c r="P205" s="102"/>
      <c r="Q205" s="102"/>
      <c r="R205" s="102"/>
      <c r="S205" s="102"/>
      <c r="T205" s="102"/>
      <c r="U205" s="102"/>
      <c r="V205" s="102"/>
      <c r="W205" s="102"/>
      <c r="X205" s="102"/>
      <c r="Y205" s="104"/>
      <c r="Z205" s="102"/>
      <c r="AA205" s="102"/>
      <c r="AB205" s="102"/>
      <c r="AC205" s="102"/>
      <c r="AD205" s="102"/>
      <c r="AE205" s="102"/>
      <c r="AF205" s="102"/>
      <c r="AG205" s="102"/>
      <c r="AH205" s="102"/>
      <c r="AI205" s="102"/>
      <c r="AJ205" s="102"/>
      <c r="AK205" s="102"/>
      <c r="AL205" s="102"/>
      <c r="AM205" s="102"/>
      <c r="AN205" s="102"/>
      <c r="AO205" s="102"/>
      <c r="AP205" s="102"/>
      <c r="AQ205" s="102"/>
      <c r="AR205" s="102"/>
      <c r="AS205" s="102"/>
      <c r="AT205" s="102"/>
      <c r="AU205" s="102"/>
      <c r="AV205" s="102"/>
      <c r="AW205" s="102"/>
      <c r="AX205" s="102"/>
      <c r="AY205" s="102"/>
      <c r="AZ205" s="102"/>
      <c r="BA205" s="102"/>
      <c r="BB205" s="102"/>
    </row>
    <row r="206" spans="1:54" ht="26" x14ac:dyDescent="0.15">
      <c r="A206" s="120" t="s">
        <v>1021</v>
      </c>
      <c r="B206" s="111"/>
      <c r="C206" s="107" t="s">
        <v>1254</v>
      </c>
      <c r="D206" s="107">
        <v>12</v>
      </c>
      <c r="E206" s="108" t="s">
        <v>1255</v>
      </c>
      <c r="F206" s="107" t="s">
        <v>24</v>
      </c>
      <c r="G206" s="107" t="s">
        <v>33</v>
      </c>
      <c r="H206" s="99"/>
      <c r="I206" s="108" t="s">
        <v>1255</v>
      </c>
      <c r="J206" s="107">
        <v>5</v>
      </c>
      <c r="K206" s="99"/>
      <c r="L206" s="99"/>
      <c r="M206" s="99"/>
      <c r="N206" s="100"/>
      <c r="O206" s="101" t="s">
        <v>1256</v>
      </c>
      <c r="P206" s="102"/>
      <c r="Q206" s="102"/>
      <c r="R206" s="102"/>
      <c r="S206" s="102"/>
      <c r="T206" s="102"/>
      <c r="U206" s="102"/>
      <c r="V206" s="102"/>
      <c r="W206" s="102"/>
      <c r="X206" s="102"/>
      <c r="Y206" s="104"/>
      <c r="Z206" s="102"/>
      <c r="AA206" s="102"/>
      <c r="AB206" s="102"/>
      <c r="AC206" s="102"/>
      <c r="AD206" s="102"/>
      <c r="AE206" s="102"/>
      <c r="AF206" s="102"/>
      <c r="AG206" s="102"/>
      <c r="AH206" s="102"/>
      <c r="AI206" s="102"/>
      <c r="AJ206" s="102"/>
      <c r="AK206" s="102"/>
      <c r="AL206" s="102"/>
      <c r="AM206" s="102"/>
      <c r="AN206" s="102"/>
      <c r="AO206" s="102"/>
      <c r="AP206" s="102"/>
      <c r="AQ206" s="102"/>
      <c r="AR206" s="102"/>
      <c r="AS206" s="102"/>
      <c r="AT206" s="102"/>
      <c r="AU206" s="102"/>
      <c r="AV206" s="102"/>
      <c r="AW206" s="102"/>
      <c r="AX206" s="102"/>
      <c r="AY206" s="102"/>
      <c r="AZ206" s="102"/>
      <c r="BA206" s="102"/>
      <c r="BB206" s="102"/>
    </row>
    <row r="207" spans="1:54" ht="26" x14ac:dyDescent="0.15">
      <c r="A207" s="122" t="s">
        <v>1257</v>
      </c>
      <c r="B207" s="108" t="s">
        <v>1258</v>
      </c>
      <c r="C207" s="107" t="s">
        <v>1259</v>
      </c>
      <c r="D207" s="107">
        <v>12</v>
      </c>
      <c r="E207" s="108" t="s">
        <v>1260</v>
      </c>
      <c r="F207" s="107" t="s">
        <v>24</v>
      </c>
      <c r="G207" s="107" t="s">
        <v>49</v>
      </c>
      <c r="H207" s="99"/>
      <c r="I207" s="108">
        <v>10</v>
      </c>
      <c r="J207" s="107">
        <v>1</v>
      </c>
      <c r="K207" s="99"/>
      <c r="L207" s="99"/>
      <c r="M207" s="99"/>
      <c r="N207" s="100"/>
      <c r="O207" s="101" t="s">
        <v>1261</v>
      </c>
      <c r="P207" s="102"/>
      <c r="Q207" s="102"/>
      <c r="R207" s="102"/>
      <c r="S207" s="102"/>
      <c r="T207" s="102"/>
      <c r="U207" s="102"/>
      <c r="V207" s="102"/>
      <c r="W207" s="102"/>
      <c r="X207" s="102"/>
      <c r="Y207" s="104"/>
      <c r="Z207" s="102"/>
      <c r="AA207" s="102"/>
      <c r="AB207" s="102"/>
      <c r="AC207" s="102"/>
      <c r="AD207" s="102"/>
      <c r="AE207" s="102"/>
      <c r="AF207" s="102"/>
      <c r="AG207" s="102"/>
      <c r="AH207" s="102"/>
      <c r="AI207" s="102"/>
      <c r="AJ207" s="102"/>
      <c r="AK207" s="102"/>
      <c r="AL207" s="102"/>
      <c r="AM207" s="102"/>
      <c r="AN207" s="102"/>
      <c r="AO207" s="102"/>
      <c r="AP207" s="102"/>
      <c r="AQ207" s="102"/>
      <c r="AR207" s="102"/>
      <c r="AS207" s="102"/>
      <c r="AT207" s="102"/>
      <c r="AU207" s="102"/>
      <c r="AV207" s="102"/>
      <c r="AW207" s="102"/>
      <c r="AX207" s="102"/>
      <c r="AY207" s="102"/>
      <c r="AZ207" s="102"/>
      <c r="BA207" s="102"/>
      <c r="BB207" s="102"/>
    </row>
    <row r="208" spans="1:54" ht="26" x14ac:dyDescent="0.15">
      <c r="A208" s="120" t="s">
        <v>1262</v>
      </c>
      <c r="B208" s="108" t="s">
        <v>1263</v>
      </c>
      <c r="C208" s="107" t="s">
        <v>1264</v>
      </c>
      <c r="D208" s="107">
        <v>12</v>
      </c>
      <c r="E208" s="108">
        <v>100000</v>
      </c>
      <c r="F208" s="107" t="s">
        <v>24</v>
      </c>
      <c r="G208" s="107" t="s">
        <v>33</v>
      </c>
      <c r="H208" s="99"/>
      <c r="I208" s="108">
        <v>10000</v>
      </c>
      <c r="J208" s="107">
        <v>1</v>
      </c>
      <c r="K208" s="99"/>
      <c r="L208" s="99"/>
      <c r="M208" s="99"/>
      <c r="N208" s="100"/>
      <c r="O208" s="101" t="s">
        <v>1265</v>
      </c>
      <c r="P208" s="102"/>
      <c r="Q208" s="102"/>
      <c r="R208" s="102"/>
      <c r="S208" s="102"/>
      <c r="T208" s="102"/>
      <c r="U208" s="102"/>
      <c r="V208" s="102"/>
      <c r="W208" s="102"/>
      <c r="X208" s="102"/>
      <c r="Y208" s="104"/>
      <c r="Z208" s="102"/>
      <c r="AA208" s="102"/>
      <c r="AB208" s="102"/>
      <c r="AC208" s="102"/>
      <c r="AD208" s="102"/>
      <c r="AE208" s="102"/>
      <c r="AF208" s="102"/>
      <c r="AG208" s="102"/>
      <c r="AH208" s="102"/>
      <c r="AI208" s="102"/>
      <c r="AJ208" s="102"/>
      <c r="AK208" s="102"/>
      <c r="AL208" s="102"/>
      <c r="AM208" s="102"/>
      <c r="AN208" s="102"/>
      <c r="AO208" s="102"/>
      <c r="AP208" s="102"/>
      <c r="AQ208" s="102"/>
      <c r="AR208" s="102"/>
      <c r="AS208" s="102"/>
      <c r="AT208" s="102"/>
      <c r="AU208" s="102"/>
      <c r="AV208" s="102"/>
      <c r="AW208" s="102"/>
      <c r="AX208" s="102"/>
      <c r="AY208" s="102"/>
      <c r="AZ208" s="102"/>
      <c r="BA208" s="102"/>
      <c r="BB208" s="102"/>
    </row>
    <row r="209" spans="1:54" ht="39" x14ac:dyDescent="0.15">
      <c r="A209" s="120" t="s">
        <v>924</v>
      </c>
      <c r="B209" s="108" t="s">
        <v>925</v>
      </c>
      <c r="C209" s="107" t="s">
        <v>926</v>
      </c>
      <c r="D209" s="107">
        <v>12</v>
      </c>
      <c r="E209" s="108">
        <v>11500000</v>
      </c>
      <c r="F209" s="107" t="s">
        <v>1266</v>
      </c>
      <c r="G209" s="107" t="s">
        <v>1236</v>
      </c>
      <c r="H209" s="107" t="s">
        <v>34</v>
      </c>
      <c r="I209" s="108">
        <v>11500000</v>
      </c>
      <c r="J209" s="107">
        <v>5</v>
      </c>
      <c r="K209" s="99"/>
      <c r="L209" s="99"/>
      <c r="M209" s="99"/>
      <c r="N209" s="100"/>
      <c r="O209" s="101" t="s">
        <v>928</v>
      </c>
      <c r="P209" s="102"/>
      <c r="Q209" s="102"/>
      <c r="R209" s="102"/>
      <c r="S209" s="102"/>
      <c r="T209" s="102"/>
      <c r="U209" s="102"/>
      <c r="V209" s="102"/>
      <c r="W209" s="102"/>
      <c r="X209" s="102"/>
      <c r="Y209" s="104"/>
      <c r="Z209" s="102"/>
      <c r="AA209" s="102"/>
      <c r="AB209" s="102"/>
      <c r="AC209" s="102"/>
      <c r="AD209" s="102"/>
      <c r="AE209" s="102"/>
      <c r="AF209" s="102"/>
      <c r="AG209" s="102"/>
      <c r="AH209" s="102"/>
      <c r="AI209" s="102"/>
      <c r="AJ209" s="102"/>
      <c r="AK209" s="102"/>
      <c r="AL209" s="102"/>
      <c r="AM209" s="102"/>
      <c r="AN209" s="102"/>
      <c r="AO209" s="102"/>
      <c r="AP209" s="102"/>
      <c r="AQ209" s="102"/>
      <c r="AR209" s="102"/>
      <c r="AS209" s="102"/>
      <c r="AT209" s="102"/>
      <c r="AU209" s="102"/>
      <c r="AV209" s="102"/>
      <c r="AW209" s="102"/>
      <c r="AX209" s="102"/>
      <c r="AY209" s="102"/>
      <c r="AZ209" s="102"/>
      <c r="BA209" s="102"/>
      <c r="BB209" s="102"/>
    </row>
    <row r="210" spans="1:54" ht="26" x14ac:dyDescent="0.15">
      <c r="A210" s="120" t="s">
        <v>939</v>
      </c>
      <c r="B210" s="111"/>
      <c r="C210" s="123" t="s">
        <v>940</v>
      </c>
      <c r="D210" s="107">
        <v>12</v>
      </c>
      <c r="E210" s="108">
        <v>49611709</v>
      </c>
      <c r="F210" s="107" t="s">
        <v>103</v>
      </c>
      <c r="G210" s="107" t="s">
        <v>1236</v>
      </c>
      <c r="H210" s="99"/>
      <c r="I210" s="108">
        <v>49611709</v>
      </c>
      <c r="J210" s="107">
        <v>2</v>
      </c>
      <c r="K210" s="99"/>
      <c r="L210" s="99"/>
      <c r="M210" s="99"/>
      <c r="N210" s="100"/>
      <c r="O210" s="101" t="s">
        <v>941</v>
      </c>
      <c r="P210" s="102"/>
      <c r="Q210" s="102"/>
      <c r="R210" s="102"/>
      <c r="S210" s="102"/>
      <c r="T210" s="102"/>
      <c r="U210" s="102"/>
      <c r="V210" s="102"/>
      <c r="W210" s="102"/>
      <c r="X210" s="102"/>
      <c r="Y210" s="104"/>
      <c r="Z210" s="102"/>
      <c r="AA210" s="102"/>
      <c r="AB210" s="102"/>
      <c r="AC210" s="102"/>
      <c r="AD210" s="102"/>
      <c r="AE210" s="102"/>
      <c r="AF210" s="102"/>
      <c r="AG210" s="102"/>
      <c r="AH210" s="102"/>
      <c r="AI210" s="102"/>
      <c r="AJ210" s="102"/>
      <c r="AK210" s="102"/>
      <c r="AL210" s="102"/>
      <c r="AM210" s="102"/>
      <c r="AN210" s="102"/>
      <c r="AO210" s="102"/>
      <c r="AP210" s="102"/>
      <c r="AQ210" s="102"/>
      <c r="AR210" s="102"/>
      <c r="AS210" s="102"/>
      <c r="AT210" s="102"/>
      <c r="AU210" s="102"/>
      <c r="AV210" s="102"/>
      <c r="AW210" s="102"/>
      <c r="AX210" s="102"/>
      <c r="AY210" s="102"/>
      <c r="AZ210" s="102"/>
      <c r="BA210" s="102"/>
      <c r="BB210" s="102"/>
    </row>
    <row r="211" spans="1:54" ht="13" x14ac:dyDescent="0.15">
      <c r="A211" s="120" t="s">
        <v>1267</v>
      </c>
      <c r="B211" s="108" t="s">
        <v>1268</v>
      </c>
      <c r="C211" s="107" t="s">
        <v>1269</v>
      </c>
      <c r="D211" s="107">
        <v>12</v>
      </c>
      <c r="E211" s="108">
        <v>15000</v>
      </c>
      <c r="F211" s="107" t="s">
        <v>24</v>
      </c>
      <c r="G211" s="107" t="s">
        <v>33</v>
      </c>
      <c r="H211" s="99"/>
      <c r="I211" s="108">
        <v>15000</v>
      </c>
      <c r="J211" s="107">
        <v>1</v>
      </c>
      <c r="K211" s="99"/>
      <c r="L211" s="99"/>
      <c r="M211" s="99"/>
      <c r="N211" s="100"/>
      <c r="O211" s="101" t="s">
        <v>1270</v>
      </c>
      <c r="P211" s="102"/>
      <c r="Q211" s="102"/>
      <c r="R211" s="102"/>
      <c r="S211" s="102"/>
      <c r="T211" s="102"/>
      <c r="U211" s="102"/>
      <c r="V211" s="102"/>
      <c r="W211" s="102"/>
      <c r="X211" s="102"/>
      <c r="Y211" s="104"/>
      <c r="Z211" s="102"/>
      <c r="AA211" s="102"/>
      <c r="AB211" s="102"/>
      <c r="AC211" s="102"/>
      <c r="AD211" s="102"/>
      <c r="AE211" s="102"/>
      <c r="AF211" s="102"/>
      <c r="AG211" s="102"/>
      <c r="AH211" s="102"/>
      <c r="AI211" s="102"/>
      <c r="AJ211" s="102"/>
      <c r="AK211" s="102"/>
      <c r="AL211" s="102"/>
      <c r="AM211" s="102"/>
      <c r="AN211" s="102"/>
      <c r="AO211" s="102"/>
      <c r="AP211" s="102"/>
      <c r="AQ211" s="102"/>
      <c r="AR211" s="102"/>
      <c r="AS211" s="102"/>
      <c r="AT211" s="102"/>
      <c r="AU211" s="102"/>
      <c r="AV211" s="102"/>
      <c r="AW211" s="102"/>
      <c r="AX211" s="102"/>
      <c r="AY211" s="102"/>
      <c r="AZ211" s="102"/>
      <c r="BA211" s="102"/>
      <c r="BB211" s="102"/>
    </row>
    <row r="212" spans="1:54" ht="39" x14ac:dyDescent="0.15">
      <c r="A212" s="120" t="s">
        <v>917</v>
      </c>
      <c r="B212" s="111"/>
      <c r="C212" s="107" t="s">
        <v>918</v>
      </c>
      <c r="D212" s="107">
        <v>12</v>
      </c>
      <c r="E212" s="108">
        <v>274477</v>
      </c>
      <c r="F212" s="107" t="s">
        <v>103</v>
      </c>
      <c r="G212" s="107" t="s">
        <v>33</v>
      </c>
      <c r="H212" s="99"/>
      <c r="I212" s="108">
        <v>274477</v>
      </c>
      <c r="J212" s="107">
        <v>1</v>
      </c>
      <c r="K212" s="99"/>
      <c r="L212" s="99"/>
      <c r="M212" s="99"/>
      <c r="N212" s="100"/>
      <c r="O212" s="101" t="s">
        <v>919</v>
      </c>
      <c r="P212" s="102"/>
      <c r="Q212" s="102"/>
      <c r="R212" s="102"/>
      <c r="S212" s="102"/>
      <c r="T212" s="102"/>
      <c r="U212" s="102"/>
      <c r="V212" s="102"/>
      <c r="W212" s="102"/>
      <c r="X212" s="102"/>
      <c r="Y212" s="104"/>
      <c r="Z212" s="102"/>
      <c r="AA212" s="102"/>
      <c r="AB212" s="102"/>
      <c r="AC212" s="102"/>
      <c r="AD212" s="102"/>
      <c r="AE212" s="102"/>
      <c r="AF212" s="102"/>
      <c r="AG212" s="102"/>
      <c r="AH212" s="102"/>
      <c r="AI212" s="102"/>
      <c r="AJ212" s="102"/>
      <c r="AK212" s="102"/>
      <c r="AL212" s="102"/>
      <c r="AM212" s="102"/>
      <c r="AN212" s="102"/>
      <c r="AO212" s="102"/>
      <c r="AP212" s="102"/>
      <c r="AQ212" s="102"/>
      <c r="AR212" s="102"/>
      <c r="AS212" s="102"/>
      <c r="AT212" s="102"/>
      <c r="AU212" s="102"/>
      <c r="AV212" s="102"/>
      <c r="AW212" s="102"/>
      <c r="AX212" s="102"/>
      <c r="AY212" s="102"/>
      <c r="AZ212" s="102"/>
      <c r="BA212" s="102"/>
      <c r="BB212" s="102"/>
    </row>
    <row r="213" spans="1:54" ht="52" x14ac:dyDescent="0.15">
      <c r="A213" s="124" t="s">
        <v>942</v>
      </c>
      <c r="B213" s="125" t="s">
        <v>943</v>
      </c>
      <c r="C213" s="126" t="s">
        <v>944</v>
      </c>
      <c r="D213" s="126">
        <v>12</v>
      </c>
      <c r="E213" s="125">
        <v>55000000</v>
      </c>
      <c r="F213" s="126" t="s">
        <v>103</v>
      </c>
      <c r="G213" s="126" t="s">
        <v>33</v>
      </c>
      <c r="H213" s="99"/>
      <c r="I213" s="125">
        <v>55000000</v>
      </c>
      <c r="J213" s="126">
        <v>5</v>
      </c>
      <c r="K213" s="99"/>
      <c r="L213" s="99"/>
      <c r="M213" s="99"/>
      <c r="N213" s="100"/>
      <c r="O213" s="127" t="s">
        <v>945</v>
      </c>
      <c r="P213" s="102"/>
      <c r="Q213" s="102"/>
      <c r="R213" s="102"/>
      <c r="S213" s="102"/>
      <c r="T213" s="102"/>
      <c r="U213" s="102"/>
      <c r="V213" s="102"/>
      <c r="W213" s="102"/>
      <c r="X213" s="102"/>
      <c r="Y213" s="104"/>
      <c r="Z213" s="102"/>
      <c r="AA213" s="102"/>
      <c r="AB213" s="102"/>
      <c r="AC213" s="102"/>
      <c r="AD213" s="102"/>
      <c r="AE213" s="102"/>
      <c r="AF213" s="102"/>
      <c r="AG213" s="102"/>
      <c r="AH213" s="102"/>
      <c r="AI213" s="102"/>
      <c r="AJ213" s="102"/>
      <c r="AK213" s="102"/>
      <c r="AL213" s="102"/>
      <c r="AM213" s="102"/>
      <c r="AN213" s="102"/>
      <c r="AO213" s="102"/>
      <c r="AP213" s="102"/>
      <c r="AQ213" s="102"/>
      <c r="AR213" s="102"/>
      <c r="AS213" s="102"/>
      <c r="AT213" s="102"/>
      <c r="AU213" s="102"/>
      <c r="AV213" s="102"/>
      <c r="AW213" s="102"/>
      <c r="AX213" s="102"/>
      <c r="AY213" s="102"/>
      <c r="AZ213" s="102"/>
      <c r="BA213" s="102"/>
      <c r="BB213" s="102"/>
    </row>
    <row r="214" spans="1:54" ht="52" x14ac:dyDescent="0.15">
      <c r="A214" s="120" t="s">
        <v>1271</v>
      </c>
      <c r="B214" s="111"/>
      <c r="C214" s="96"/>
      <c r="D214" s="99"/>
      <c r="E214" s="128">
        <v>282000</v>
      </c>
      <c r="F214" s="99"/>
      <c r="G214" s="99"/>
      <c r="H214" s="99"/>
      <c r="I214" s="99"/>
      <c r="J214" s="129">
        <v>3</v>
      </c>
      <c r="K214" s="99"/>
      <c r="L214" s="99"/>
      <c r="M214" s="99"/>
      <c r="N214" s="100"/>
      <c r="O214" s="115" t="s">
        <v>1272</v>
      </c>
      <c r="P214" s="102"/>
      <c r="Q214" s="102"/>
      <c r="R214" s="102"/>
      <c r="S214" s="102"/>
      <c r="T214" s="102"/>
      <c r="U214" s="102"/>
      <c r="V214" s="102"/>
      <c r="W214" s="102"/>
      <c r="X214" s="102"/>
      <c r="Y214" s="104"/>
      <c r="Z214" s="102"/>
      <c r="AA214" s="102"/>
      <c r="AB214" s="102"/>
      <c r="AC214" s="102"/>
      <c r="AD214" s="102"/>
      <c r="AE214" s="102"/>
      <c r="AF214" s="102"/>
      <c r="AG214" s="102"/>
      <c r="AH214" s="102"/>
      <c r="AI214" s="102"/>
      <c r="AJ214" s="102"/>
      <c r="AK214" s="102"/>
      <c r="AL214" s="102"/>
      <c r="AM214" s="102"/>
      <c r="AN214" s="102"/>
      <c r="AO214" s="102"/>
      <c r="AP214" s="102"/>
      <c r="AQ214" s="102"/>
      <c r="AR214" s="102"/>
      <c r="AS214" s="102"/>
      <c r="AT214" s="102"/>
      <c r="AU214" s="102"/>
      <c r="AV214" s="102"/>
      <c r="AW214" s="102"/>
      <c r="AX214" s="102"/>
      <c r="AY214" s="102"/>
      <c r="AZ214" s="102"/>
      <c r="BA214" s="102"/>
      <c r="BB214" s="102"/>
    </row>
    <row r="215" spans="1:54" ht="13" x14ac:dyDescent="0.15">
      <c r="A215" s="102"/>
      <c r="B215" s="130"/>
      <c r="C215" s="102"/>
      <c r="D215" s="102"/>
      <c r="E215" s="130"/>
      <c r="F215" s="102"/>
      <c r="G215" s="102"/>
      <c r="H215" s="102"/>
      <c r="I215" s="130"/>
      <c r="J215" s="102"/>
      <c r="K215" s="102"/>
      <c r="L215" s="102"/>
      <c r="M215" s="102"/>
      <c r="N215" s="100"/>
      <c r="O215" s="102"/>
      <c r="P215" s="102"/>
      <c r="Q215" s="102"/>
      <c r="R215" s="102"/>
      <c r="S215" s="102"/>
      <c r="T215" s="102"/>
      <c r="U215" s="102"/>
      <c r="V215" s="102"/>
      <c r="W215" s="102"/>
      <c r="X215" s="102"/>
      <c r="Y215" s="104"/>
      <c r="Z215" s="102"/>
      <c r="AA215" s="102"/>
      <c r="AB215" s="102"/>
      <c r="AC215" s="102"/>
      <c r="AD215" s="102"/>
      <c r="AE215" s="102"/>
      <c r="AF215" s="102"/>
      <c r="AG215" s="102"/>
      <c r="AH215" s="102"/>
      <c r="AI215" s="102"/>
      <c r="AJ215" s="102"/>
      <c r="AK215" s="102"/>
      <c r="AL215" s="102"/>
      <c r="AM215" s="102"/>
      <c r="AN215" s="102"/>
      <c r="AO215" s="102"/>
      <c r="AP215" s="102"/>
      <c r="AQ215" s="102"/>
      <c r="AR215" s="102"/>
      <c r="AS215" s="102"/>
      <c r="AT215" s="102"/>
      <c r="AU215" s="102"/>
      <c r="AV215" s="102"/>
      <c r="AW215" s="102"/>
      <c r="AX215" s="102"/>
      <c r="AY215" s="102"/>
      <c r="AZ215" s="102"/>
      <c r="BA215" s="102"/>
      <c r="BB215" s="102"/>
    </row>
  </sheetData>
  <hyperlinks>
    <hyperlink ref="O4" r:id="rId1" xr:uid="{00000000-0004-0000-0100-000000000000}"/>
    <hyperlink ref="P4" r:id="rId2" location=".UFcN8RgUwaA" xr:uid="{00000000-0004-0000-0100-000001000000}"/>
    <hyperlink ref="O5" r:id="rId3" xr:uid="{00000000-0004-0000-0100-000002000000}"/>
    <hyperlink ref="O6" r:id="rId4" location=".UFcROxgUwaA" xr:uid="{00000000-0004-0000-0100-000003000000}"/>
    <hyperlink ref="O7" r:id="rId5" location=".UFiz7aRYtmg" xr:uid="{00000000-0004-0000-0100-000004000000}"/>
    <hyperlink ref="O8" r:id="rId6" xr:uid="{00000000-0004-0000-0100-000005000000}"/>
    <hyperlink ref="O9" r:id="rId7" xr:uid="{00000000-0004-0000-0100-000006000000}"/>
    <hyperlink ref="O10" r:id="rId8" xr:uid="{00000000-0004-0000-0100-000007000000}"/>
    <hyperlink ref="O11" r:id="rId9" xr:uid="{00000000-0004-0000-0100-000008000000}"/>
    <hyperlink ref="O12" r:id="rId10" xr:uid="{00000000-0004-0000-0100-000009000000}"/>
    <hyperlink ref="O13" r:id="rId11" xr:uid="{00000000-0004-0000-0100-00000A000000}"/>
    <hyperlink ref="P13" r:id="rId12" xr:uid="{00000000-0004-0000-0100-00000B000000}"/>
    <hyperlink ref="O14" r:id="rId13" xr:uid="{00000000-0004-0000-0100-00000C000000}"/>
    <hyperlink ref="O15" r:id="rId14" xr:uid="{00000000-0004-0000-0100-00000D000000}"/>
    <hyperlink ref="O16" r:id="rId15" xr:uid="{00000000-0004-0000-0100-00000E000000}"/>
    <hyperlink ref="P16" r:id="rId16" xr:uid="{00000000-0004-0000-0100-00000F000000}"/>
    <hyperlink ref="O17" r:id="rId17" xr:uid="{00000000-0004-0000-0100-000010000000}"/>
    <hyperlink ref="O18" r:id="rId18" xr:uid="{00000000-0004-0000-0100-000011000000}"/>
    <hyperlink ref="O19" r:id="rId19" xr:uid="{00000000-0004-0000-0100-000012000000}"/>
    <hyperlink ref="O20" r:id="rId20" xr:uid="{00000000-0004-0000-0100-000013000000}"/>
    <hyperlink ref="O21" r:id="rId21" xr:uid="{00000000-0004-0000-0100-000014000000}"/>
    <hyperlink ref="O22" r:id="rId22" xr:uid="{00000000-0004-0000-0100-000015000000}"/>
    <hyperlink ref="A23" r:id="rId23" xr:uid="{00000000-0004-0000-0100-000016000000}"/>
    <hyperlink ref="O23" r:id="rId24" xr:uid="{00000000-0004-0000-0100-000017000000}"/>
    <hyperlink ref="O24" r:id="rId25" xr:uid="{00000000-0004-0000-0100-000018000000}"/>
    <hyperlink ref="O25" r:id="rId26" xr:uid="{00000000-0004-0000-0100-000019000000}"/>
    <hyperlink ref="O26" r:id="rId27" xr:uid="{00000000-0004-0000-0100-00001A000000}"/>
    <hyperlink ref="P26" r:id="rId28" location=".UFi-HaRYtmg" xr:uid="{00000000-0004-0000-0100-00001B000000}"/>
    <hyperlink ref="O27" r:id="rId29" xr:uid="{00000000-0004-0000-0100-00001C000000}"/>
    <hyperlink ref="O28" r:id="rId30" xr:uid="{00000000-0004-0000-0100-00001D000000}"/>
    <hyperlink ref="A29" r:id="rId31" xr:uid="{00000000-0004-0000-0100-00001E000000}"/>
    <hyperlink ref="O29" r:id="rId32" xr:uid="{00000000-0004-0000-0100-00001F000000}"/>
    <hyperlink ref="O30" r:id="rId33" xr:uid="{00000000-0004-0000-0100-000020000000}"/>
    <hyperlink ref="O31" r:id="rId34" xr:uid="{00000000-0004-0000-0100-000021000000}"/>
    <hyperlink ref="P31" r:id="rId35" xr:uid="{00000000-0004-0000-0100-000022000000}"/>
    <hyperlink ref="O32" r:id="rId36" xr:uid="{00000000-0004-0000-0100-000023000000}"/>
    <hyperlink ref="O33" r:id="rId37" xr:uid="{00000000-0004-0000-0100-000024000000}"/>
    <hyperlink ref="P33" r:id="rId38" xr:uid="{00000000-0004-0000-0100-000025000000}"/>
    <hyperlink ref="O34" r:id="rId39" xr:uid="{00000000-0004-0000-0100-000026000000}"/>
    <hyperlink ref="P34" r:id="rId40" xr:uid="{00000000-0004-0000-0100-000027000000}"/>
    <hyperlink ref="O35" r:id="rId41" xr:uid="{00000000-0004-0000-0100-000028000000}"/>
    <hyperlink ref="O36" r:id="rId42" xr:uid="{00000000-0004-0000-0100-000029000000}"/>
    <hyperlink ref="O37" r:id="rId43" xr:uid="{00000000-0004-0000-0100-00002A000000}"/>
    <hyperlink ref="O38" r:id="rId44" xr:uid="{00000000-0004-0000-0100-00002B000000}"/>
    <hyperlink ref="P38" r:id="rId45" xr:uid="{00000000-0004-0000-0100-00002C000000}"/>
    <hyperlink ref="O39" r:id="rId46" xr:uid="{00000000-0004-0000-0100-00002D000000}"/>
    <hyperlink ref="P39" r:id="rId47" xr:uid="{00000000-0004-0000-0100-00002E000000}"/>
    <hyperlink ref="O40" r:id="rId48" xr:uid="{00000000-0004-0000-0100-00002F000000}"/>
    <hyperlink ref="O41" r:id="rId49" xr:uid="{00000000-0004-0000-0100-000030000000}"/>
    <hyperlink ref="O42" r:id="rId50" xr:uid="{00000000-0004-0000-0100-000031000000}"/>
    <hyperlink ref="O43" r:id="rId51" xr:uid="{00000000-0004-0000-0100-000032000000}"/>
    <hyperlink ref="O44" r:id="rId52" xr:uid="{00000000-0004-0000-0100-000033000000}"/>
    <hyperlink ref="P44" r:id="rId53" xr:uid="{00000000-0004-0000-0100-000034000000}"/>
    <hyperlink ref="O45" r:id="rId54" xr:uid="{00000000-0004-0000-0100-000035000000}"/>
    <hyperlink ref="P45" r:id="rId55" xr:uid="{00000000-0004-0000-0100-000036000000}"/>
    <hyperlink ref="O46" r:id="rId56" xr:uid="{00000000-0004-0000-0100-000037000000}"/>
    <hyperlink ref="P46" r:id="rId57" xr:uid="{00000000-0004-0000-0100-000038000000}"/>
    <hyperlink ref="O47" r:id="rId58" xr:uid="{00000000-0004-0000-0100-000039000000}"/>
    <hyperlink ref="O48" r:id="rId59" xr:uid="{00000000-0004-0000-0100-00003A000000}"/>
    <hyperlink ref="O49" r:id="rId60" xr:uid="{00000000-0004-0000-0100-00003B000000}"/>
    <hyperlink ref="P49" r:id="rId61" xr:uid="{00000000-0004-0000-0100-00003C000000}"/>
    <hyperlink ref="O50" r:id="rId62" xr:uid="{00000000-0004-0000-0100-00003D000000}"/>
    <hyperlink ref="P50" r:id="rId63" xr:uid="{00000000-0004-0000-0100-00003E000000}"/>
    <hyperlink ref="O51" r:id="rId64" xr:uid="{00000000-0004-0000-0100-00003F000000}"/>
    <hyperlink ref="O52" r:id="rId65" location=".UFjFaKRYtmg" xr:uid="{00000000-0004-0000-0100-000040000000}"/>
    <hyperlink ref="O53" r:id="rId66" xr:uid="{00000000-0004-0000-0100-000041000000}"/>
    <hyperlink ref="O54" r:id="rId67" xr:uid="{00000000-0004-0000-0100-000042000000}"/>
    <hyperlink ref="O55" r:id="rId68" xr:uid="{00000000-0004-0000-0100-000043000000}"/>
    <hyperlink ref="O56" r:id="rId69" xr:uid="{00000000-0004-0000-0100-000044000000}"/>
    <hyperlink ref="O57" r:id="rId70" xr:uid="{00000000-0004-0000-0100-000045000000}"/>
    <hyperlink ref="O58" r:id="rId71" xr:uid="{00000000-0004-0000-0100-000046000000}"/>
    <hyperlink ref="P58" r:id="rId72" xr:uid="{00000000-0004-0000-0100-000047000000}"/>
    <hyperlink ref="O59" r:id="rId73" xr:uid="{00000000-0004-0000-0100-000048000000}"/>
    <hyperlink ref="O60" r:id="rId74" xr:uid="{00000000-0004-0000-0100-000049000000}"/>
    <hyperlink ref="O61" r:id="rId75" xr:uid="{00000000-0004-0000-0100-00004A000000}"/>
    <hyperlink ref="O62" r:id="rId76" xr:uid="{00000000-0004-0000-0100-00004B000000}"/>
    <hyperlink ref="P62" r:id="rId77" xr:uid="{00000000-0004-0000-0100-00004C000000}"/>
    <hyperlink ref="O63" r:id="rId78" xr:uid="{00000000-0004-0000-0100-00004D000000}"/>
    <hyperlink ref="O64" r:id="rId79" xr:uid="{00000000-0004-0000-0100-00004E000000}"/>
    <hyperlink ref="O65" r:id="rId80" xr:uid="{00000000-0004-0000-0100-00004F000000}"/>
    <hyperlink ref="P65" r:id="rId81" xr:uid="{00000000-0004-0000-0100-000050000000}"/>
    <hyperlink ref="A66" r:id="rId82" xr:uid="{00000000-0004-0000-0100-000051000000}"/>
    <hyperlink ref="O66" r:id="rId83" xr:uid="{00000000-0004-0000-0100-000052000000}"/>
    <hyperlink ref="P66" r:id="rId84" xr:uid="{00000000-0004-0000-0100-000053000000}"/>
    <hyperlink ref="O67" r:id="rId85" xr:uid="{00000000-0004-0000-0100-000054000000}"/>
    <hyperlink ref="O68" r:id="rId86" xr:uid="{00000000-0004-0000-0100-000055000000}"/>
    <hyperlink ref="P68" r:id="rId87" xr:uid="{00000000-0004-0000-0100-000056000000}"/>
    <hyperlink ref="O69" r:id="rId88" xr:uid="{00000000-0004-0000-0100-000057000000}"/>
    <hyperlink ref="O70" r:id="rId89" xr:uid="{00000000-0004-0000-0100-000058000000}"/>
    <hyperlink ref="O71" r:id="rId90" xr:uid="{00000000-0004-0000-0100-000059000000}"/>
    <hyperlink ref="O72" r:id="rId91" xr:uid="{00000000-0004-0000-0100-00005A000000}"/>
    <hyperlink ref="P72" r:id="rId92" xr:uid="{00000000-0004-0000-0100-00005B000000}"/>
    <hyperlink ref="O73" r:id="rId93" xr:uid="{00000000-0004-0000-0100-00005C000000}"/>
    <hyperlink ref="O74" r:id="rId94" xr:uid="{00000000-0004-0000-0100-00005D000000}"/>
    <hyperlink ref="O75" r:id="rId95" xr:uid="{00000000-0004-0000-0100-00005E000000}"/>
    <hyperlink ref="O76" r:id="rId96" xr:uid="{00000000-0004-0000-0100-00005F000000}"/>
    <hyperlink ref="O77" r:id="rId97" xr:uid="{00000000-0004-0000-0100-000060000000}"/>
    <hyperlink ref="A78" r:id="rId98" xr:uid="{00000000-0004-0000-0100-000061000000}"/>
    <hyperlink ref="O78" r:id="rId99" xr:uid="{00000000-0004-0000-0100-000062000000}"/>
    <hyperlink ref="O79" r:id="rId100" xr:uid="{00000000-0004-0000-0100-000063000000}"/>
    <hyperlink ref="P79" r:id="rId101" xr:uid="{00000000-0004-0000-0100-000064000000}"/>
    <hyperlink ref="O80" r:id="rId102" xr:uid="{00000000-0004-0000-0100-000065000000}"/>
    <hyperlink ref="O81" r:id="rId103" xr:uid="{00000000-0004-0000-0100-000066000000}"/>
    <hyperlink ref="O82" r:id="rId104" xr:uid="{00000000-0004-0000-0100-000067000000}"/>
    <hyperlink ref="O83" r:id="rId105" xr:uid="{00000000-0004-0000-0100-000068000000}"/>
    <hyperlink ref="O84" r:id="rId106" xr:uid="{00000000-0004-0000-0100-000069000000}"/>
    <hyperlink ref="P84" r:id="rId107" xr:uid="{00000000-0004-0000-0100-00006A000000}"/>
    <hyperlink ref="O85" r:id="rId108" xr:uid="{00000000-0004-0000-0100-00006B000000}"/>
    <hyperlink ref="P85" r:id="rId109" xr:uid="{00000000-0004-0000-0100-00006C000000}"/>
    <hyperlink ref="O86" r:id="rId110" xr:uid="{00000000-0004-0000-0100-00006D000000}"/>
    <hyperlink ref="O87" r:id="rId111" xr:uid="{00000000-0004-0000-0100-00006E000000}"/>
    <hyperlink ref="O88" r:id="rId112" xr:uid="{00000000-0004-0000-0100-00006F000000}"/>
    <hyperlink ref="P88" r:id="rId113" xr:uid="{00000000-0004-0000-0100-000070000000}"/>
    <hyperlink ref="O89" r:id="rId114" xr:uid="{00000000-0004-0000-0100-000071000000}"/>
    <hyperlink ref="O90" r:id="rId115" xr:uid="{00000000-0004-0000-0100-000072000000}"/>
    <hyperlink ref="P90" r:id="rId116" xr:uid="{00000000-0004-0000-0100-000073000000}"/>
    <hyperlink ref="O91" r:id="rId117" xr:uid="{00000000-0004-0000-0100-000074000000}"/>
    <hyperlink ref="O92" r:id="rId118" xr:uid="{00000000-0004-0000-0100-000075000000}"/>
    <hyperlink ref="O93" r:id="rId119" xr:uid="{00000000-0004-0000-0100-000076000000}"/>
    <hyperlink ref="O94" r:id="rId120" xr:uid="{00000000-0004-0000-0100-000077000000}"/>
    <hyperlink ref="O95" r:id="rId121" xr:uid="{00000000-0004-0000-0100-000078000000}"/>
    <hyperlink ref="O96" r:id="rId122" xr:uid="{00000000-0004-0000-0100-000079000000}"/>
    <hyperlink ref="O97" r:id="rId123" xr:uid="{00000000-0004-0000-0100-00007A000000}"/>
    <hyperlink ref="O98" r:id="rId124" xr:uid="{00000000-0004-0000-0100-00007B000000}"/>
    <hyperlink ref="O99" r:id="rId125" xr:uid="{00000000-0004-0000-0100-00007C000000}"/>
    <hyperlink ref="O100" r:id="rId126" xr:uid="{00000000-0004-0000-0100-00007D000000}"/>
    <hyperlink ref="O101" r:id="rId127" xr:uid="{00000000-0004-0000-0100-00007E000000}"/>
    <hyperlink ref="P101" r:id="rId128" xr:uid="{00000000-0004-0000-0100-00007F000000}"/>
    <hyperlink ref="O102" r:id="rId129" xr:uid="{00000000-0004-0000-0100-000080000000}"/>
    <hyperlink ref="O103" r:id="rId130" xr:uid="{00000000-0004-0000-0100-000081000000}"/>
    <hyperlink ref="O104" r:id="rId131" xr:uid="{00000000-0004-0000-0100-000082000000}"/>
    <hyperlink ref="O105" r:id="rId132" xr:uid="{00000000-0004-0000-0100-000083000000}"/>
    <hyperlink ref="P105" r:id="rId133" xr:uid="{00000000-0004-0000-0100-000084000000}"/>
    <hyperlink ref="O106" r:id="rId134" xr:uid="{00000000-0004-0000-0100-000085000000}"/>
    <hyperlink ref="O107" r:id="rId135" xr:uid="{00000000-0004-0000-0100-000086000000}"/>
    <hyperlink ref="O108" r:id="rId136" xr:uid="{00000000-0004-0000-0100-000087000000}"/>
    <hyperlink ref="O109" r:id="rId137" xr:uid="{00000000-0004-0000-0100-000088000000}"/>
    <hyperlink ref="O110" r:id="rId138" xr:uid="{00000000-0004-0000-0100-000089000000}"/>
    <hyperlink ref="O111" r:id="rId139" xr:uid="{00000000-0004-0000-0100-00008A000000}"/>
    <hyperlink ref="A112" r:id="rId140" xr:uid="{00000000-0004-0000-0100-00008B000000}"/>
    <hyperlink ref="O112" r:id="rId141" xr:uid="{00000000-0004-0000-0100-00008C000000}"/>
    <hyperlink ref="O113" r:id="rId142" xr:uid="{00000000-0004-0000-0100-00008D000000}"/>
    <hyperlink ref="P113" r:id="rId143" xr:uid="{00000000-0004-0000-0100-00008E000000}"/>
    <hyperlink ref="O114" r:id="rId144" xr:uid="{00000000-0004-0000-0100-00008F000000}"/>
    <hyperlink ref="P114" r:id="rId145" xr:uid="{00000000-0004-0000-0100-000090000000}"/>
    <hyperlink ref="O115" r:id="rId146" location="5" xr:uid="{00000000-0004-0000-0100-000091000000}"/>
    <hyperlink ref="S115" r:id="rId147" xr:uid="{00000000-0004-0000-0100-000092000000}"/>
    <hyperlink ref="O116" r:id="rId148" xr:uid="{00000000-0004-0000-0100-000093000000}"/>
    <hyperlink ref="P116" r:id="rId149" xr:uid="{00000000-0004-0000-0100-000094000000}"/>
    <hyperlink ref="O117" r:id="rId150" xr:uid="{00000000-0004-0000-0100-000095000000}"/>
    <hyperlink ref="O118" r:id="rId151" xr:uid="{00000000-0004-0000-0100-000096000000}"/>
    <hyperlink ref="O119" r:id="rId152" xr:uid="{00000000-0004-0000-0100-000097000000}"/>
    <hyperlink ref="O120" r:id="rId153" xr:uid="{00000000-0004-0000-0100-000098000000}"/>
    <hyperlink ref="O121" r:id="rId154" xr:uid="{00000000-0004-0000-0100-000099000000}"/>
    <hyperlink ref="S121" r:id="rId155" xr:uid="{00000000-0004-0000-0100-00009A000000}"/>
    <hyperlink ref="O122" r:id="rId156" xr:uid="{00000000-0004-0000-0100-00009B000000}"/>
    <hyperlink ref="O123" r:id="rId157" xr:uid="{00000000-0004-0000-0100-00009C000000}"/>
    <hyperlink ref="P123" r:id="rId158" xr:uid="{00000000-0004-0000-0100-00009D000000}"/>
    <hyperlink ref="O124" r:id="rId159" xr:uid="{00000000-0004-0000-0100-00009E000000}"/>
    <hyperlink ref="P124" r:id="rId160" xr:uid="{00000000-0004-0000-0100-00009F000000}"/>
    <hyperlink ref="O125" r:id="rId161" xr:uid="{00000000-0004-0000-0100-0000A0000000}"/>
    <hyperlink ref="O126" r:id="rId162" xr:uid="{00000000-0004-0000-0100-0000A1000000}"/>
    <hyperlink ref="A127" r:id="rId163" xr:uid="{00000000-0004-0000-0100-0000A2000000}"/>
    <hyperlink ref="O127" r:id="rId164" xr:uid="{00000000-0004-0000-0100-0000A3000000}"/>
    <hyperlink ref="O128" r:id="rId165" xr:uid="{00000000-0004-0000-0100-0000A4000000}"/>
    <hyperlink ref="O129" r:id="rId166" xr:uid="{00000000-0004-0000-0100-0000A5000000}"/>
    <hyperlink ref="O130" r:id="rId167" location=".UFpUVqRYtmg" xr:uid="{00000000-0004-0000-0100-0000A6000000}"/>
    <hyperlink ref="P130" r:id="rId168" xr:uid="{00000000-0004-0000-0100-0000A7000000}"/>
    <hyperlink ref="O131" r:id="rId169" xr:uid="{00000000-0004-0000-0100-0000A8000000}"/>
    <hyperlink ref="O132" r:id="rId170" xr:uid="{00000000-0004-0000-0100-0000A9000000}"/>
    <hyperlink ref="P132" r:id="rId171" xr:uid="{00000000-0004-0000-0100-0000AA000000}"/>
    <hyperlink ref="O133" r:id="rId172" xr:uid="{00000000-0004-0000-0100-0000AB000000}"/>
    <hyperlink ref="O134" r:id="rId173" xr:uid="{00000000-0004-0000-0100-0000AC000000}"/>
    <hyperlink ref="P134" r:id="rId174" xr:uid="{00000000-0004-0000-0100-0000AD000000}"/>
    <hyperlink ref="Q134" r:id="rId175" xr:uid="{00000000-0004-0000-0100-0000AE000000}"/>
    <hyperlink ref="O135" r:id="rId176" xr:uid="{00000000-0004-0000-0100-0000AF000000}"/>
    <hyperlink ref="P135" r:id="rId177" xr:uid="{00000000-0004-0000-0100-0000B0000000}"/>
    <hyperlink ref="O136" r:id="rId178" xr:uid="{00000000-0004-0000-0100-0000B1000000}"/>
    <hyperlink ref="O137" r:id="rId179" xr:uid="{00000000-0004-0000-0100-0000B2000000}"/>
    <hyperlink ref="O138" r:id="rId180" xr:uid="{00000000-0004-0000-0100-0000B3000000}"/>
    <hyperlink ref="O139" r:id="rId181" xr:uid="{00000000-0004-0000-0100-0000B4000000}"/>
    <hyperlink ref="O140" r:id="rId182" xr:uid="{00000000-0004-0000-0100-0000B5000000}"/>
    <hyperlink ref="O141" r:id="rId183" xr:uid="{00000000-0004-0000-0100-0000B6000000}"/>
    <hyperlink ref="P141" r:id="rId184" xr:uid="{00000000-0004-0000-0100-0000B7000000}"/>
    <hyperlink ref="O142" r:id="rId185" xr:uid="{00000000-0004-0000-0100-0000B8000000}"/>
    <hyperlink ref="O143" r:id="rId186" xr:uid="{00000000-0004-0000-0100-0000B9000000}"/>
    <hyperlink ref="O144" r:id="rId187" xr:uid="{00000000-0004-0000-0100-0000BA000000}"/>
    <hyperlink ref="O145" r:id="rId188" xr:uid="{00000000-0004-0000-0100-0000BB000000}"/>
    <hyperlink ref="P145" r:id="rId189" xr:uid="{00000000-0004-0000-0100-0000BC000000}"/>
    <hyperlink ref="O146" r:id="rId190" xr:uid="{00000000-0004-0000-0100-0000BD000000}"/>
    <hyperlink ref="P146" r:id="rId191" xr:uid="{00000000-0004-0000-0100-0000BE000000}"/>
    <hyperlink ref="O147" r:id="rId192" xr:uid="{00000000-0004-0000-0100-0000BF000000}"/>
    <hyperlink ref="O148" r:id="rId193" xr:uid="{00000000-0004-0000-0100-0000C0000000}"/>
    <hyperlink ref="P148" r:id="rId194" xr:uid="{00000000-0004-0000-0100-0000C1000000}"/>
    <hyperlink ref="O149" r:id="rId195" xr:uid="{00000000-0004-0000-0100-0000C2000000}"/>
    <hyperlink ref="O150" r:id="rId196" xr:uid="{00000000-0004-0000-0100-0000C3000000}"/>
    <hyperlink ref="P150" r:id="rId197" xr:uid="{00000000-0004-0000-0100-0000C4000000}"/>
    <hyperlink ref="O151" r:id="rId198" xr:uid="{00000000-0004-0000-0100-0000C5000000}"/>
    <hyperlink ref="O152" r:id="rId199" xr:uid="{00000000-0004-0000-0100-0000C6000000}"/>
    <hyperlink ref="P152" r:id="rId200" xr:uid="{00000000-0004-0000-0100-0000C7000000}"/>
    <hyperlink ref="O153" r:id="rId201" xr:uid="{00000000-0004-0000-0100-0000C8000000}"/>
    <hyperlink ref="O154" r:id="rId202" xr:uid="{00000000-0004-0000-0100-0000C9000000}"/>
    <hyperlink ref="A155" r:id="rId203" xr:uid="{00000000-0004-0000-0100-0000CA000000}"/>
    <hyperlink ref="O155" r:id="rId204" xr:uid="{00000000-0004-0000-0100-0000CB000000}"/>
    <hyperlink ref="O156" r:id="rId205" xr:uid="{00000000-0004-0000-0100-0000CC000000}"/>
    <hyperlink ref="P156" r:id="rId206" xr:uid="{00000000-0004-0000-0100-0000CD000000}"/>
    <hyperlink ref="O157" r:id="rId207" xr:uid="{00000000-0004-0000-0100-0000CE000000}"/>
    <hyperlink ref="O158" r:id="rId208" xr:uid="{00000000-0004-0000-0100-0000CF000000}"/>
    <hyperlink ref="O159" r:id="rId209" xr:uid="{00000000-0004-0000-0100-0000D0000000}"/>
    <hyperlink ref="O160" r:id="rId210" xr:uid="{00000000-0004-0000-0100-0000D1000000}"/>
    <hyperlink ref="O161" r:id="rId211" xr:uid="{00000000-0004-0000-0100-0000D2000000}"/>
    <hyperlink ref="P161" r:id="rId212" xr:uid="{00000000-0004-0000-0100-0000D3000000}"/>
    <hyperlink ref="O162" r:id="rId213" xr:uid="{00000000-0004-0000-0100-0000D4000000}"/>
    <hyperlink ref="O163" r:id="rId214" xr:uid="{00000000-0004-0000-0100-0000D5000000}"/>
    <hyperlink ref="O164" r:id="rId215" xr:uid="{00000000-0004-0000-0100-0000D6000000}"/>
    <hyperlink ref="O165" r:id="rId216" location="section/-1/article/p2p-80265168/" xr:uid="{00000000-0004-0000-0100-0000D7000000}"/>
    <hyperlink ref="O166" r:id="rId217" xr:uid="{00000000-0004-0000-0100-0000D8000000}"/>
    <hyperlink ref="O167" r:id="rId218" xr:uid="{00000000-0004-0000-0100-0000D9000000}"/>
    <hyperlink ref="O168" r:id="rId219" xr:uid="{00000000-0004-0000-0100-0000DA000000}"/>
    <hyperlink ref="P168" r:id="rId220" xr:uid="{00000000-0004-0000-0100-0000DB000000}"/>
    <hyperlink ref="Q168" r:id="rId221" xr:uid="{00000000-0004-0000-0100-0000DC000000}"/>
    <hyperlink ref="A169" r:id="rId222" xr:uid="{00000000-0004-0000-0100-0000DD000000}"/>
    <hyperlink ref="O169" r:id="rId223" xr:uid="{00000000-0004-0000-0100-0000DE000000}"/>
    <hyperlink ref="O170" r:id="rId224" xr:uid="{00000000-0004-0000-0100-0000DF000000}"/>
    <hyperlink ref="O171" r:id="rId225" xr:uid="{00000000-0004-0000-0100-0000E0000000}"/>
    <hyperlink ref="P171" r:id="rId226" xr:uid="{00000000-0004-0000-0100-0000E1000000}"/>
    <hyperlink ref="O172" r:id="rId227" xr:uid="{00000000-0004-0000-0100-0000E2000000}"/>
    <hyperlink ref="O173" r:id="rId228" xr:uid="{00000000-0004-0000-0100-0000E3000000}"/>
    <hyperlink ref="P173" r:id="rId229" xr:uid="{00000000-0004-0000-0100-0000E4000000}"/>
    <hyperlink ref="Q173" r:id="rId230" xr:uid="{00000000-0004-0000-0100-0000E5000000}"/>
    <hyperlink ref="O174" r:id="rId231" xr:uid="{00000000-0004-0000-0100-0000E6000000}"/>
    <hyperlink ref="O175" r:id="rId232" xr:uid="{00000000-0004-0000-0100-0000E7000000}"/>
    <hyperlink ref="O176" r:id="rId233" xr:uid="{00000000-0004-0000-0100-0000E8000000}"/>
    <hyperlink ref="O177" r:id="rId234" xr:uid="{00000000-0004-0000-0100-0000E9000000}"/>
    <hyperlink ref="O178" r:id="rId235" xr:uid="{00000000-0004-0000-0100-0000EA000000}"/>
    <hyperlink ref="P178" r:id="rId236" xr:uid="{00000000-0004-0000-0100-0000EB000000}"/>
    <hyperlink ref="O179" r:id="rId237" xr:uid="{00000000-0004-0000-0100-0000EC000000}"/>
    <hyperlink ref="O180" r:id="rId238" xr:uid="{00000000-0004-0000-0100-0000ED000000}"/>
    <hyperlink ref="O181" r:id="rId239" xr:uid="{00000000-0004-0000-0100-0000EE000000}"/>
    <hyperlink ref="O182" r:id="rId240" xr:uid="{00000000-0004-0000-0100-0000EF000000}"/>
    <hyperlink ref="O183" r:id="rId241" xr:uid="{00000000-0004-0000-0100-0000F0000000}"/>
    <hyperlink ref="O184" r:id="rId242" xr:uid="{00000000-0004-0000-0100-0000F1000000}"/>
    <hyperlink ref="A185" r:id="rId243" xr:uid="{00000000-0004-0000-0100-0000F2000000}"/>
    <hyperlink ref="O185" r:id="rId244" xr:uid="{00000000-0004-0000-0100-0000F3000000}"/>
    <hyperlink ref="O186" r:id="rId245" xr:uid="{00000000-0004-0000-0100-0000F4000000}"/>
    <hyperlink ref="A187" r:id="rId246" xr:uid="{00000000-0004-0000-0100-0000F5000000}"/>
    <hyperlink ref="O187" r:id="rId247" xr:uid="{00000000-0004-0000-0100-0000F6000000}"/>
    <hyperlink ref="O188" r:id="rId248" xr:uid="{00000000-0004-0000-0100-0000F7000000}"/>
    <hyperlink ref="O189" r:id="rId249" xr:uid="{00000000-0004-0000-0100-0000F8000000}"/>
    <hyperlink ref="O190" r:id="rId250" xr:uid="{00000000-0004-0000-0100-0000F9000000}"/>
    <hyperlink ref="O191" r:id="rId251" xr:uid="{00000000-0004-0000-0100-0000FA000000}"/>
    <hyperlink ref="O192" r:id="rId252" xr:uid="{00000000-0004-0000-0100-0000FB000000}"/>
    <hyperlink ref="O193" r:id="rId253" xr:uid="{00000000-0004-0000-0100-0000FC000000}"/>
    <hyperlink ref="O194" r:id="rId254" location="71522f3f5a66" xr:uid="{00000000-0004-0000-0100-0000FD000000}"/>
    <hyperlink ref="O195" r:id="rId255" xr:uid="{00000000-0004-0000-0100-0000FE000000}"/>
    <hyperlink ref="O196" r:id="rId256" xr:uid="{00000000-0004-0000-0100-0000FF000000}"/>
    <hyperlink ref="P196" r:id="rId257" xr:uid="{00000000-0004-0000-0100-000000010000}"/>
    <hyperlink ref="Q196" r:id="rId258" xr:uid="{00000000-0004-0000-0100-000001010000}"/>
    <hyperlink ref="O197" r:id="rId259" xr:uid="{00000000-0004-0000-0100-000002010000}"/>
    <hyperlink ref="O198" r:id="rId260" xr:uid="{00000000-0004-0000-0100-000003010000}"/>
    <hyperlink ref="O199" r:id="rId261" xr:uid="{00000000-0004-0000-0100-000004010000}"/>
    <hyperlink ref="P199" r:id="rId262" xr:uid="{00000000-0004-0000-0100-000005010000}"/>
    <hyperlink ref="O200" r:id="rId263" xr:uid="{00000000-0004-0000-0100-000006010000}"/>
    <hyperlink ref="P200" r:id="rId264" xr:uid="{00000000-0004-0000-0100-000007010000}"/>
    <hyperlink ref="O201" r:id="rId265" xr:uid="{00000000-0004-0000-0100-000008010000}"/>
    <hyperlink ref="O202" r:id="rId266" xr:uid="{00000000-0004-0000-0100-000009010000}"/>
    <hyperlink ref="O203" r:id="rId267" xr:uid="{00000000-0004-0000-0100-00000A010000}"/>
    <hyperlink ref="O204" r:id="rId268" xr:uid="{00000000-0004-0000-0100-00000B010000}"/>
    <hyperlink ref="O205" r:id="rId269" location="417df31e2143" xr:uid="{00000000-0004-0000-0100-00000C010000}"/>
    <hyperlink ref="O206" r:id="rId270" xr:uid="{00000000-0004-0000-0100-00000D010000}"/>
    <hyperlink ref="A207" r:id="rId271" xr:uid="{00000000-0004-0000-0100-00000E010000}"/>
    <hyperlink ref="O207" r:id="rId272" xr:uid="{00000000-0004-0000-0100-00000F010000}"/>
    <hyperlink ref="O208" r:id="rId273" xr:uid="{00000000-0004-0000-0100-000010010000}"/>
    <hyperlink ref="O209" r:id="rId274" xr:uid="{00000000-0004-0000-0100-000011010000}"/>
    <hyperlink ref="O210" r:id="rId275" xr:uid="{00000000-0004-0000-0100-000012010000}"/>
    <hyperlink ref="O211" r:id="rId276" xr:uid="{00000000-0004-0000-0100-000013010000}"/>
    <hyperlink ref="O212" r:id="rId277" xr:uid="{00000000-0004-0000-0100-000014010000}"/>
    <hyperlink ref="O213" r:id="rId278" xr:uid="{00000000-0004-0000-0100-000015010000}"/>
    <hyperlink ref="O214" r:id="rId279" xr:uid="{00000000-0004-0000-0100-00001601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12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4.5" defaultRowHeight="12.75" customHeight="1" x14ac:dyDescent="0.15"/>
  <cols>
    <col min="1" max="1" width="34" customWidth="1"/>
    <col min="2" max="2" width="18.5" customWidth="1"/>
    <col min="3" max="3" width="32.5" customWidth="1"/>
    <col min="4" max="4" width="12" customWidth="1"/>
    <col min="5" max="5" width="16.83203125" customWidth="1"/>
    <col min="6" max="6" width="14.83203125" customWidth="1"/>
    <col min="7" max="7" width="17" customWidth="1"/>
    <col min="8" max="8" width="11.5" customWidth="1"/>
    <col min="9" max="9" width="13.5" customWidth="1"/>
    <col min="10" max="10" width="13.83203125" customWidth="1"/>
    <col min="11" max="12" width="17.33203125" customWidth="1"/>
    <col min="13" max="13" width="10" customWidth="1"/>
    <col min="14" max="14" width="2.33203125" customWidth="1"/>
    <col min="15" max="18" width="17.33203125" customWidth="1"/>
    <col min="19" max="19" width="9.5" customWidth="1"/>
    <col min="20" max="20" width="9.33203125" customWidth="1"/>
    <col min="21" max="21" width="8" customWidth="1"/>
    <col min="22" max="24" width="10.5" customWidth="1"/>
    <col min="25" max="25" width="2" customWidth="1"/>
    <col min="26" max="54" width="17.33203125" customWidth="1"/>
  </cols>
  <sheetData>
    <row r="1" spans="1:54" ht="12.75" customHeight="1" x14ac:dyDescent="0.15">
      <c r="A1" s="1" t="s">
        <v>18</v>
      </c>
      <c r="B1" s="2" t="s">
        <v>164</v>
      </c>
      <c r="C1" s="2" t="s">
        <v>168</v>
      </c>
      <c r="D1" s="2" t="s">
        <v>169</v>
      </c>
      <c r="E1" s="2" t="s">
        <v>170</v>
      </c>
      <c r="F1" s="2" t="s">
        <v>171</v>
      </c>
      <c r="G1" s="2" t="s">
        <v>172</v>
      </c>
      <c r="H1" s="3" t="s">
        <v>173</v>
      </c>
      <c r="I1" s="4" t="s">
        <v>176</v>
      </c>
      <c r="J1" s="2" t="s">
        <v>179</v>
      </c>
      <c r="K1" s="4" t="s">
        <v>180</v>
      </c>
      <c r="L1" s="2" t="s">
        <v>181</v>
      </c>
      <c r="M1" s="2" t="s">
        <v>182</v>
      </c>
      <c r="N1" s="5"/>
      <c r="O1" s="6" t="s">
        <v>185</v>
      </c>
      <c r="P1" s="6" t="s">
        <v>187</v>
      </c>
      <c r="Q1" s="2" t="s">
        <v>188</v>
      </c>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row>
    <row r="2" spans="1:54" ht="12.75" customHeight="1" x14ac:dyDescent="0.15">
      <c r="A2" s="7" t="s">
        <v>0</v>
      </c>
      <c r="B2" s="7" t="s">
        <v>1</v>
      </c>
      <c r="C2" s="7" t="s">
        <v>2</v>
      </c>
      <c r="D2" s="8" t="s">
        <v>3</v>
      </c>
      <c r="E2" s="7" t="s">
        <v>5</v>
      </c>
      <c r="F2" s="9" t="s">
        <v>6</v>
      </c>
      <c r="G2" s="7" t="s">
        <v>7</v>
      </c>
      <c r="H2" s="10" t="s">
        <v>8</v>
      </c>
      <c r="I2" s="11" t="s">
        <v>9</v>
      </c>
      <c r="J2" s="7" t="s">
        <v>10</v>
      </c>
      <c r="K2" s="12" t="s">
        <v>11</v>
      </c>
      <c r="L2" s="7" t="s">
        <v>11</v>
      </c>
      <c r="M2" s="7" t="s">
        <v>12</v>
      </c>
      <c r="N2" s="13"/>
      <c r="O2" s="14" t="s">
        <v>13</v>
      </c>
      <c r="P2" s="14" t="s">
        <v>14</v>
      </c>
      <c r="Q2" s="7" t="s">
        <v>15</v>
      </c>
      <c r="R2" s="7" t="s">
        <v>16</v>
      </c>
      <c r="S2" s="7" t="s">
        <v>11</v>
      </c>
      <c r="T2" s="7" t="s">
        <v>11</v>
      </c>
      <c r="U2" s="15" t="s">
        <v>11</v>
      </c>
      <c r="V2" s="7" t="s">
        <v>11</v>
      </c>
      <c r="W2" s="10" t="s">
        <v>11</v>
      </c>
      <c r="X2" s="10" t="s">
        <v>11</v>
      </c>
      <c r="Y2" s="16"/>
      <c r="Z2" s="7" t="s">
        <v>207</v>
      </c>
      <c r="AA2" s="7" t="s">
        <v>207</v>
      </c>
      <c r="AB2" s="7" t="s">
        <v>207</v>
      </c>
      <c r="AC2" s="7" t="s">
        <v>207</v>
      </c>
      <c r="AD2" s="7" t="s">
        <v>207</v>
      </c>
      <c r="AE2" s="7" t="s">
        <v>207</v>
      </c>
      <c r="AF2" s="7" t="s">
        <v>207</v>
      </c>
      <c r="AG2" s="7" t="s">
        <v>207</v>
      </c>
      <c r="AH2" s="7" t="s">
        <v>207</v>
      </c>
      <c r="AI2" s="7" t="s">
        <v>207</v>
      </c>
      <c r="AJ2" s="17"/>
      <c r="AK2" s="17"/>
      <c r="AL2" s="17"/>
      <c r="AM2" s="17"/>
      <c r="AN2" s="17"/>
      <c r="AO2" s="17"/>
      <c r="AP2" s="17"/>
      <c r="AQ2" s="17"/>
      <c r="AR2" s="17"/>
      <c r="AS2" s="17"/>
      <c r="AT2" s="17"/>
      <c r="AU2" s="17"/>
      <c r="AV2" s="17"/>
      <c r="AW2" s="17"/>
      <c r="AX2" s="17"/>
      <c r="AY2" s="17"/>
      <c r="AZ2" s="17"/>
      <c r="BA2" s="17"/>
      <c r="BB2" s="17"/>
    </row>
    <row r="3" spans="1:54" ht="12.75" customHeight="1" x14ac:dyDescent="0.15">
      <c r="A3" s="18"/>
      <c r="B3" s="19"/>
      <c r="C3" s="20" t="s">
        <v>17</v>
      </c>
      <c r="D3" s="21" t="s">
        <v>214</v>
      </c>
      <c r="E3" s="20" t="s">
        <v>215</v>
      </c>
      <c r="F3" s="17"/>
      <c r="G3" s="17"/>
      <c r="H3" s="22"/>
      <c r="I3" s="23"/>
      <c r="J3" s="24" t="s">
        <v>221</v>
      </c>
      <c r="K3" s="19"/>
      <c r="L3" s="17"/>
      <c r="M3" s="20" t="s">
        <v>20</v>
      </c>
      <c r="N3" s="25"/>
      <c r="O3" s="26"/>
      <c r="P3" s="26"/>
      <c r="Q3" s="17"/>
      <c r="R3" s="27"/>
      <c r="S3" s="17"/>
      <c r="T3" s="17"/>
      <c r="U3" s="28"/>
      <c r="V3" s="17"/>
      <c r="W3" s="29"/>
      <c r="X3" s="22"/>
      <c r="Y3" s="30"/>
      <c r="Z3" s="17"/>
      <c r="AA3" s="17"/>
      <c r="AB3" s="17"/>
      <c r="AC3" s="17"/>
      <c r="AD3" s="17"/>
      <c r="AE3" s="17"/>
      <c r="AF3" s="17"/>
      <c r="AG3" s="17"/>
      <c r="AH3" s="17"/>
      <c r="AI3" s="17"/>
      <c r="AJ3" s="17"/>
      <c r="AK3" s="17"/>
      <c r="AL3" s="17"/>
      <c r="AM3" s="19"/>
      <c r="AN3" s="19"/>
      <c r="AO3" s="19"/>
      <c r="AP3" s="19"/>
      <c r="AQ3" s="19"/>
      <c r="AR3" s="19"/>
      <c r="AS3" s="19"/>
      <c r="AT3" s="19"/>
      <c r="AU3" s="19"/>
      <c r="AV3" s="19"/>
      <c r="AW3" s="19"/>
      <c r="AX3" s="19"/>
      <c r="AY3" s="19"/>
      <c r="AZ3" s="19"/>
      <c r="BA3" s="19"/>
      <c r="BB3" s="19"/>
    </row>
    <row r="4" spans="1:54" ht="12.75" customHeight="1" x14ac:dyDescent="0.15">
      <c r="A4" s="7" t="s">
        <v>240</v>
      </c>
      <c r="B4" s="22"/>
      <c r="C4" s="31" t="s">
        <v>241</v>
      </c>
      <c r="D4" s="31">
        <v>7</v>
      </c>
      <c r="E4" s="32">
        <v>175350</v>
      </c>
      <c r="F4" s="31" t="s">
        <v>213</v>
      </c>
      <c r="G4" s="31" t="s">
        <v>49</v>
      </c>
      <c r="H4" s="22"/>
      <c r="I4" s="31">
        <v>175350</v>
      </c>
      <c r="J4" s="31">
        <v>4</v>
      </c>
      <c r="K4" s="33"/>
      <c r="L4" s="22"/>
      <c r="M4" s="22"/>
      <c r="N4" s="34"/>
      <c r="O4" s="35" t="s">
        <v>250</v>
      </c>
      <c r="P4" s="36" t="s">
        <v>251</v>
      </c>
      <c r="Q4" s="17"/>
      <c r="R4" s="17"/>
      <c r="S4" s="22"/>
      <c r="T4" s="22"/>
      <c r="U4" s="28"/>
      <c r="V4" s="17"/>
      <c r="W4" s="17"/>
      <c r="X4" s="22"/>
      <c r="Y4" s="30"/>
      <c r="Z4" s="17"/>
      <c r="AA4" s="17"/>
      <c r="AB4" s="17"/>
      <c r="AC4" s="17"/>
      <c r="AD4" s="17"/>
      <c r="AE4" s="17"/>
      <c r="AF4" s="17"/>
      <c r="AG4" s="17"/>
      <c r="AH4" s="17"/>
      <c r="AI4" s="17"/>
      <c r="AJ4" s="17"/>
      <c r="AK4" s="17"/>
      <c r="AL4" s="17"/>
      <c r="AM4" s="19"/>
      <c r="AN4" s="19"/>
      <c r="AO4" s="19"/>
      <c r="AP4" s="19"/>
      <c r="AQ4" s="19"/>
      <c r="AR4" s="19"/>
      <c r="AS4" s="19"/>
      <c r="AT4" s="19"/>
      <c r="AU4" s="19"/>
      <c r="AV4" s="19"/>
      <c r="AW4" s="19"/>
      <c r="AX4" s="19"/>
      <c r="AY4" s="19"/>
      <c r="AZ4" s="19"/>
      <c r="BA4" s="19"/>
      <c r="BB4" s="19"/>
    </row>
    <row r="5" spans="1:54" ht="12.75" customHeight="1" x14ac:dyDescent="0.15">
      <c r="A5" s="7" t="s">
        <v>247</v>
      </c>
      <c r="B5" s="22"/>
      <c r="C5" s="31" t="s">
        <v>248</v>
      </c>
      <c r="D5" s="31">
        <v>5</v>
      </c>
      <c r="E5" s="32">
        <v>344579</v>
      </c>
      <c r="F5" s="31" t="s">
        <v>213</v>
      </c>
      <c r="G5" s="31" t="s">
        <v>258</v>
      </c>
      <c r="H5" s="31" t="s">
        <v>34</v>
      </c>
      <c r="I5" s="31">
        <v>344579</v>
      </c>
      <c r="J5" s="31">
        <v>4</v>
      </c>
      <c r="K5" s="33"/>
      <c r="L5" s="22"/>
      <c r="M5" s="19"/>
      <c r="N5" s="37"/>
      <c r="O5" s="36" t="s">
        <v>249</v>
      </c>
      <c r="P5" s="36" t="s">
        <v>251</v>
      </c>
      <c r="Q5" s="17"/>
      <c r="R5" s="19"/>
      <c r="S5" s="17"/>
      <c r="T5" s="17"/>
      <c r="U5" s="28"/>
      <c r="V5" s="17"/>
      <c r="W5" s="19"/>
      <c r="X5" s="38"/>
      <c r="Y5" s="39"/>
      <c r="Z5" s="17"/>
      <c r="AA5" s="17"/>
      <c r="AB5" s="17"/>
      <c r="AC5" s="17"/>
      <c r="AD5" s="17"/>
      <c r="AE5" s="17"/>
      <c r="AF5" s="17"/>
      <c r="AG5" s="17"/>
      <c r="AH5" s="17"/>
      <c r="AI5" s="17"/>
      <c r="AJ5" s="17"/>
      <c r="AK5" s="17"/>
      <c r="AL5" s="17"/>
      <c r="AM5" s="19"/>
      <c r="AN5" s="19"/>
      <c r="AO5" s="19"/>
      <c r="AP5" s="19"/>
      <c r="AQ5" s="19"/>
      <c r="AR5" s="19"/>
      <c r="AS5" s="19"/>
      <c r="AT5" s="19"/>
      <c r="AU5" s="19"/>
      <c r="AV5" s="19"/>
      <c r="AW5" s="19"/>
      <c r="AX5" s="19"/>
      <c r="AY5" s="19"/>
      <c r="AZ5" s="19"/>
      <c r="BA5" s="19"/>
      <c r="BB5" s="19"/>
    </row>
    <row r="6" spans="1:54" ht="12.75" customHeight="1" x14ac:dyDescent="0.15">
      <c r="A6" s="7" t="s">
        <v>264</v>
      </c>
      <c r="B6" s="22"/>
      <c r="C6" s="31" t="s">
        <v>265</v>
      </c>
      <c r="D6" s="31">
        <v>6</v>
      </c>
      <c r="E6" s="32">
        <v>156000</v>
      </c>
      <c r="F6" s="31" t="s">
        <v>213</v>
      </c>
      <c r="G6" s="31" t="s">
        <v>33</v>
      </c>
      <c r="H6" s="22"/>
      <c r="I6" s="31">
        <v>156000</v>
      </c>
      <c r="J6" s="31">
        <v>4</v>
      </c>
      <c r="K6" s="33"/>
      <c r="L6" s="22"/>
      <c r="M6" s="22"/>
      <c r="N6" s="34"/>
      <c r="O6" s="36" t="s">
        <v>268</v>
      </c>
      <c r="P6" s="36" t="s">
        <v>251</v>
      </c>
      <c r="Q6" s="17"/>
      <c r="R6" s="17"/>
      <c r="S6" s="22"/>
      <c r="T6" s="22"/>
      <c r="U6" s="28"/>
      <c r="V6" s="17"/>
      <c r="W6" s="17"/>
      <c r="X6" s="22"/>
      <c r="Y6" s="30"/>
      <c r="Z6" s="17"/>
      <c r="AA6" s="17"/>
      <c r="AB6" s="17"/>
      <c r="AC6" s="17"/>
      <c r="AD6" s="17"/>
      <c r="AE6" s="17"/>
      <c r="AF6" s="17"/>
      <c r="AG6" s="17"/>
      <c r="AH6" s="17"/>
      <c r="AI6" s="17"/>
      <c r="AJ6" s="17"/>
      <c r="AK6" s="17"/>
      <c r="AL6" s="17"/>
      <c r="AM6" s="19"/>
      <c r="AN6" s="19"/>
      <c r="AO6" s="19"/>
      <c r="AP6" s="19"/>
      <c r="AQ6" s="19"/>
      <c r="AR6" s="19"/>
      <c r="AS6" s="19"/>
      <c r="AT6" s="19"/>
      <c r="AU6" s="19"/>
      <c r="AV6" s="19"/>
      <c r="AW6" s="19"/>
      <c r="AX6" s="19"/>
      <c r="AY6" s="19"/>
      <c r="AZ6" s="19"/>
      <c r="BA6" s="19"/>
      <c r="BB6" s="19"/>
    </row>
    <row r="7" spans="1:54" ht="12.75" customHeight="1" x14ac:dyDescent="0.15">
      <c r="A7" s="10" t="s">
        <v>21</v>
      </c>
      <c r="B7" s="32" t="s">
        <v>22</v>
      </c>
      <c r="C7" s="31" t="s">
        <v>271</v>
      </c>
      <c r="D7" s="31">
        <v>0</v>
      </c>
      <c r="E7" s="32">
        <v>92000000</v>
      </c>
      <c r="F7" s="31" t="s">
        <v>24</v>
      </c>
      <c r="G7" s="31" t="s">
        <v>272</v>
      </c>
      <c r="H7" s="22"/>
      <c r="I7" s="40" t="s">
        <v>273</v>
      </c>
      <c r="J7" s="31">
        <v>1</v>
      </c>
      <c r="K7" s="22"/>
      <c r="L7" s="22"/>
      <c r="M7" s="22"/>
      <c r="N7" s="34"/>
      <c r="O7" s="35" t="s">
        <v>26</v>
      </c>
      <c r="P7" s="35" t="s">
        <v>27</v>
      </c>
      <c r="Q7" s="22"/>
      <c r="R7" s="41" t="s">
        <v>28</v>
      </c>
      <c r="S7" s="42"/>
      <c r="T7" s="22"/>
      <c r="U7" s="22"/>
      <c r="V7" s="22"/>
      <c r="W7" s="22"/>
      <c r="X7" s="22"/>
      <c r="Y7" s="43"/>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row>
    <row r="8" spans="1:54" ht="12.75" customHeight="1" x14ac:dyDescent="0.15">
      <c r="A8" s="10" t="s">
        <v>21</v>
      </c>
      <c r="B8" s="32" t="s">
        <v>22</v>
      </c>
      <c r="C8" s="31" t="s">
        <v>52</v>
      </c>
      <c r="D8" s="31">
        <v>2</v>
      </c>
      <c r="E8" s="32">
        <v>20000000</v>
      </c>
      <c r="F8" s="31" t="s">
        <v>24</v>
      </c>
      <c r="G8" s="31" t="s">
        <v>53</v>
      </c>
      <c r="H8" s="31" t="s">
        <v>34</v>
      </c>
      <c r="I8" s="31">
        <v>20000000</v>
      </c>
      <c r="J8" s="31">
        <v>1</v>
      </c>
      <c r="K8" s="22"/>
      <c r="L8" s="22"/>
      <c r="M8" s="22"/>
      <c r="N8" s="34"/>
      <c r="O8" s="35" t="s">
        <v>54</v>
      </c>
      <c r="P8" s="44"/>
      <c r="Q8" s="22"/>
      <c r="R8" s="41" t="s">
        <v>55</v>
      </c>
      <c r="S8" s="22"/>
      <c r="T8" s="22"/>
      <c r="U8" s="22"/>
      <c r="V8" s="22"/>
      <c r="W8" s="22"/>
      <c r="X8" s="22"/>
      <c r="Y8" s="43"/>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row>
    <row r="9" spans="1:54" ht="12.75" customHeight="1" x14ac:dyDescent="0.15">
      <c r="A9" s="7" t="s">
        <v>282</v>
      </c>
      <c r="B9" s="17"/>
      <c r="C9" s="20" t="s">
        <v>283</v>
      </c>
      <c r="D9" s="31">
        <v>8</v>
      </c>
      <c r="E9" s="40" t="s">
        <v>284</v>
      </c>
      <c r="F9" s="31" t="s">
        <v>68</v>
      </c>
      <c r="G9" s="31" t="s">
        <v>53</v>
      </c>
      <c r="H9" s="31" t="s">
        <v>34</v>
      </c>
      <c r="I9" s="31">
        <v>12367232</v>
      </c>
      <c r="J9" s="31">
        <v>2</v>
      </c>
      <c r="K9" s="33"/>
      <c r="L9" s="17"/>
      <c r="M9" s="17"/>
      <c r="N9" s="25"/>
      <c r="O9" s="36" t="s">
        <v>287</v>
      </c>
      <c r="P9" s="36" t="s">
        <v>288</v>
      </c>
      <c r="Q9" s="17"/>
      <c r="R9" s="17"/>
      <c r="S9" s="17"/>
      <c r="T9" s="17"/>
      <c r="U9" s="28"/>
      <c r="V9" s="17"/>
      <c r="W9" s="17"/>
      <c r="X9" s="22"/>
      <c r="Y9" s="30"/>
      <c r="Z9" s="17"/>
      <c r="AA9" s="17"/>
      <c r="AB9" s="17"/>
      <c r="AC9" s="17"/>
      <c r="AD9" s="17"/>
      <c r="AE9" s="17"/>
      <c r="AF9" s="17"/>
      <c r="AG9" s="17"/>
      <c r="AH9" s="17"/>
      <c r="AI9" s="17"/>
      <c r="AJ9" s="17"/>
      <c r="AK9" s="17"/>
      <c r="AL9" s="17"/>
      <c r="AM9" s="19"/>
      <c r="AN9" s="19"/>
      <c r="AO9" s="19"/>
      <c r="AP9" s="19"/>
      <c r="AQ9" s="19"/>
      <c r="AR9" s="19"/>
      <c r="AS9" s="19"/>
      <c r="AT9" s="19"/>
      <c r="AU9" s="19"/>
      <c r="AV9" s="19"/>
      <c r="AW9" s="19"/>
      <c r="AX9" s="19"/>
      <c r="AY9" s="19"/>
      <c r="AZ9" s="19"/>
      <c r="BA9" s="19"/>
      <c r="BB9" s="19"/>
    </row>
    <row r="10" spans="1:54" ht="12.75" customHeight="1" x14ac:dyDescent="0.15">
      <c r="A10" s="7" t="s">
        <v>282</v>
      </c>
      <c r="B10" s="22"/>
      <c r="C10" s="31" t="s">
        <v>290</v>
      </c>
      <c r="D10" s="31">
        <v>9</v>
      </c>
      <c r="E10" s="32">
        <v>275000</v>
      </c>
      <c r="F10" s="31" t="s">
        <v>219</v>
      </c>
      <c r="G10" s="31" t="s">
        <v>33</v>
      </c>
      <c r="H10" s="22"/>
      <c r="I10" s="31">
        <v>275000</v>
      </c>
      <c r="J10" s="31">
        <v>1</v>
      </c>
      <c r="K10" s="33"/>
      <c r="L10" s="22"/>
      <c r="M10" s="22"/>
      <c r="N10" s="34"/>
      <c r="O10" s="35" t="s">
        <v>291</v>
      </c>
      <c r="P10" s="26"/>
      <c r="Q10" s="17"/>
      <c r="R10" s="17"/>
      <c r="S10" s="22"/>
      <c r="T10" s="22"/>
      <c r="U10" s="28"/>
      <c r="V10" s="17"/>
      <c r="W10" s="17"/>
      <c r="X10" s="22"/>
      <c r="Y10" s="30"/>
      <c r="Z10" s="17"/>
      <c r="AA10" s="17"/>
      <c r="AB10" s="17"/>
      <c r="AC10" s="17"/>
      <c r="AD10" s="17"/>
      <c r="AE10" s="17"/>
      <c r="AF10" s="17"/>
      <c r="AG10" s="17"/>
      <c r="AH10" s="17"/>
      <c r="AI10" s="17"/>
      <c r="AJ10" s="17"/>
      <c r="AK10" s="17"/>
      <c r="AL10" s="17"/>
      <c r="AM10" s="19"/>
      <c r="AN10" s="19"/>
      <c r="AO10" s="19"/>
      <c r="AP10" s="19"/>
      <c r="AQ10" s="19"/>
      <c r="AR10" s="19"/>
      <c r="AS10" s="19"/>
      <c r="AT10" s="19"/>
      <c r="AU10" s="19"/>
      <c r="AV10" s="19"/>
      <c r="AW10" s="19"/>
      <c r="AX10" s="19"/>
      <c r="AY10" s="19"/>
      <c r="AZ10" s="19"/>
      <c r="BA10" s="19"/>
      <c r="BB10" s="19"/>
    </row>
    <row r="11" spans="1:54" ht="12.75" customHeight="1" x14ac:dyDescent="0.15">
      <c r="A11" s="10" t="s">
        <v>190</v>
      </c>
      <c r="B11" s="22"/>
      <c r="C11" s="31" t="s">
        <v>191</v>
      </c>
      <c r="D11" s="31">
        <v>4</v>
      </c>
      <c r="E11" s="32">
        <v>113000</v>
      </c>
      <c r="F11" s="31" t="s">
        <v>59</v>
      </c>
      <c r="G11" s="31" t="s">
        <v>293</v>
      </c>
      <c r="H11" s="31" t="s">
        <v>34</v>
      </c>
      <c r="I11" s="31">
        <v>113000</v>
      </c>
      <c r="J11" s="31">
        <v>1</v>
      </c>
      <c r="K11" s="22"/>
      <c r="L11" s="22"/>
      <c r="M11" s="22"/>
      <c r="N11" s="34"/>
      <c r="O11" s="35" t="s">
        <v>64</v>
      </c>
      <c r="P11" s="44"/>
      <c r="Q11" s="22"/>
      <c r="R11" s="45" t="s">
        <v>65</v>
      </c>
      <c r="S11" s="22"/>
      <c r="T11" s="22"/>
      <c r="U11" s="22"/>
      <c r="V11" s="22"/>
      <c r="W11" s="22"/>
      <c r="X11" s="22"/>
      <c r="Y11" s="43"/>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row>
    <row r="12" spans="1:54" ht="12.75" customHeight="1" x14ac:dyDescent="0.15">
      <c r="A12" s="10" t="s">
        <v>190</v>
      </c>
      <c r="B12" s="31" t="s">
        <v>274</v>
      </c>
      <c r="C12" s="31" t="s">
        <v>275</v>
      </c>
      <c r="D12" s="31">
        <v>6</v>
      </c>
      <c r="E12" s="32">
        <v>114000</v>
      </c>
      <c r="F12" s="31" t="s">
        <v>59</v>
      </c>
      <c r="G12" s="31" t="s">
        <v>33</v>
      </c>
      <c r="H12" s="31" t="s">
        <v>34</v>
      </c>
      <c r="I12" s="31">
        <v>114000</v>
      </c>
      <c r="J12" s="31">
        <v>1</v>
      </c>
      <c r="K12" s="22"/>
      <c r="L12" s="22"/>
      <c r="M12" s="22"/>
      <c r="N12" s="34"/>
      <c r="O12" s="35" t="s">
        <v>276</v>
      </c>
      <c r="P12" s="44"/>
      <c r="Q12" s="22"/>
      <c r="R12" s="45" t="s">
        <v>239</v>
      </c>
      <c r="S12" s="22"/>
      <c r="T12" s="22"/>
      <c r="U12" s="22"/>
      <c r="V12" s="22"/>
      <c r="W12" s="22"/>
      <c r="X12" s="22"/>
      <c r="Y12" s="43"/>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row>
    <row r="13" spans="1:54" ht="12.75" customHeight="1" x14ac:dyDescent="0.15">
      <c r="A13" s="46" t="s">
        <v>155</v>
      </c>
      <c r="B13" s="20" t="s">
        <v>156</v>
      </c>
      <c r="C13" s="17"/>
      <c r="D13" s="31">
        <v>4</v>
      </c>
      <c r="E13" s="47" t="s">
        <v>305</v>
      </c>
      <c r="F13" s="20" t="s">
        <v>24</v>
      </c>
      <c r="G13" s="20" t="s">
        <v>33</v>
      </c>
      <c r="H13" s="22"/>
      <c r="I13" s="31">
        <v>18000000</v>
      </c>
      <c r="J13" s="31">
        <v>3</v>
      </c>
      <c r="K13" s="48"/>
      <c r="L13" s="17"/>
      <c r="M13" s="17"/>
      <c r="N13" s="25"/>
      <c r="O13" s="36" t="s">
        <v>157</v>
      </c>
      <c r="P13" s="26"/>
      <c r="Q13" s="17"/>
      <c r="R13" s="17"/>
      <c r="S13" s="17"/>
      <c r="T13" s="17"/>
      <c r="U13" s="28"/>
      <c r="V13" s="17"/>
      <c r="W13" s="17"/>
      <c r="X13" s="22"/>
      <c r="Y13" s="30"/>
      <c r="Z13" s="17"/>
      <c r="AA13" s="17"/>
      <c r="AB13" s="17"/>
      <c r="AC13" s="17"/>
      <c r="AD13" s="17"/>
      <c r="AE13" s="17"/>
      <c r="AF13" s="17"/>
      <c r="AG13" s="17"/>
      <c r="AH13" s="17"/>
      <c r="AI13" s="17"/>
      <c r="AJ13" s="17"/>
      <c r="AK13" s="17"/>
      <c r="AL13" s="17"/>
      <c r="AM13" s="19"/>
      <c r="AN13" s="19"/>
      <c r="AO13" s="19"/>
      <c r="AP13" s="19"/>
      <c r="AQ13" s="19"/>
      <c r="AR13" s="19"/>
      <c r="AS13" s="19"/>
      <c r="AT13" s="19"/>
      <c r="AU13" s="19"/>
      <c r="AV13" s="19"/>
      <c r="AW13" s="19"/>
      <c r="AX13" s="19"/>
      <c r="AY13" s="19"/>
      <c r="AZ13" s="19"/>
      <c r="BA13" s="19"/>
      <c r="BB13" s="19"/>
    </row>
    <row r="14" spans="1:54" ht="12.75" customHeight="1" x14ac:dyDescent="0.15">
      <c r="A14" s="10" t="s">
        <v>47</v>
      </c>
      <c r="B14" s="31" t="s">
        <v>315</v>
      </c>
      <c r="C14" s="22"/>
      <c r="D14" s="31">
        <v>1</v>
      </c>
      <c r="E14" s="32">
        <v>125000</v>
      </c>
      <c r="F14" s="31" t="s">
        <v>32</v>
      </c>
      <c r="G14" s="31" t="s">
        <v>49</v>
      </c>
      <c r="H14" s="22"/>
      <c r="I14" s="31">
        <v>125000</v>
      </c>
      <c r="J14" s="31">
        <v>2</v>
      </c>
      <c r="K14" s="22"/>
      <c r="L14" s="22"/>
      <c r="M14" s="22"/>
      <c r="N14" s="34"/>
      <c r="O14" s="35" t="s">
        <v>50</v>
      </c>
      <c r="P14" s="44"/>
      <c r="Q14" s="22"/>
      <c r="R14" s="45" t="s">
        <v>51</v>
      </c>
      <c r="S14" s="22"/>
      <c r="T14" s="22"/>
      <c r="U14" s="22"/>
      <c r="V14" s="22"/>
      <c r="W14" s="22"/>
      <c r="X14" s="22"/>
      <c r="Y14" s="43"/>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row>
    <row r="15" spans="1:54" ht="12.75" customHeight="1" x14ac:dyDescent="0.15">
      <c r="A15" s="7" t="s">
        <v>257</v>
      </c>
      <c r="B15" s="22"/>
      <c r="C15" s="31" t="s">
        <v>259</v>
      </c>
      <c r="D15" s="31">
        <v>5</v>
      </c>
      <c r="E15" s="32">
        <v>1220000</v>
      </c>
      <c r="F15" s="31" t="s">
        <v>213</v>
      </c>
      <c r="G15" s="31" t="s">
        <v>293</v>
      </c>
      <c r="H15" s="22"/>
      <c r="I15" s="31">
        <v>1220000</v>
      </c>
      <c r="J15" s="40" t="s">
        <v>319</v>
      </c>
      <c r="K15" s="33"/>
      <c r="L15" s="22"/>
      <c r="M15" s="17"/>
      <c r="N15" s="25"/>
      <c r="O15" s="36" t="s">
        <v>260</v>
      </c>
      <c r="P15" s="36" t="s">
        <v>251</v>
      </c>
      <c r="Q15" s="17"/>
      <c r="R15" s="17"/>
      <c r="S15" s="17"/>
      <c r="T15" s="17"/>
      <c r="U15" s="17"/>
      <c r="V15" s="17"/>
      <c r="W15" s="17"/>
      <c r="X15" s="22"/>
      <c r="Y15" s="30"/>
      <c r="Z15" s="17"/>
      <c r="AA15" s="17"/>
      <c r="AB15" s="17"/>
      <c r="AC15" s="17"/>
      <c r="AD15" s="17"/>
      <c r="AE15" s="17"/>
      <c r="AF15" s="17"/>
      <c r="AG15" s="17"/>
      <c r="AH15" s="17"/>
      <c r="AI15" s="17"/>
      <c r="AJ15" s="17"/>
      <c r="AK15" s="17"/>
      <c r="AL15" s="17"/>
      <c r="AM15" s="19"/>
      <c r="AN15" s="19"/>
      <c r="AO15" s="19"/>
      <c r="AP15" s="19"/>
      <c r="AQ15" s="19"/>
      <c r="AR15" s="19"/>
      <c r="AS15" s="19"/>
      <c r="AT15" s="19"/>
      <c r="AU15" s="19"/>
      <c r="AV15" s="19"/>
      <c r="AW15" s="19"/>
      <c r="AX15" s="19"/>
      <c r="AY15" s="19"/>
      <c r="AZ15" s="19"/>
      <c r="BA15" s="19"/>
      <c r="BB15" s="19"/>
    </row>
    <row r="16" spans="1:54" ht="12.75" customHeight="1" x14ac:dyDescent="0.15">
      <c r="A16" s="10" t="s">
        <v>298</v>
      </c>
      <c r="B16" s="31" t="s">
        <v>299</v>
      </c>
      <c r="C16" s="31" t="s">
        <v>323</v>
      </c>
      <c r="D16" s="31">
        <v>6</v>
      </c>
      <c r="E16" s="32">
        <v>2300000</v>
      </c>
      <c r="F16" s="31" t="s">
        <v>24</v>
      </c>
      <c r="G16" s="31" t="s">
        <v>33</v>
      </c>
      <c r="H16" s="22"/>
      <c r="I16" s="31">
        <v>2300000</v>
      </c>
      <c r="J16" s="31">
        <v>3</v>
      </c>
      <c r="K16" s="22"/>
      <c r="L16" s="22"/>
      <c r="M16" s="22"/>
      <c r="N16" s="34"/>
      <c r="O16" s="35" t="s">
        <v>325</v>
      </c>
      <c r="P16" s="44"/>
      <c r="Q16" s="22"/>
      <c r="R16" s="45" t="s">
        <v>65</v>
      </c>
      <c r="S16" s="22"/>
      <c r="T16" s="22"/>
      <c r="U16" s="22"/>
      <c r="V16" s="22"/>
      <c r="W16" s="22"/>
      <c r="X16" s="22"/>
      <c r="Y16" s="43"/>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row>
    <row r="17" spans="1:54" ht="12.75" customHeight="1" x14ac:dyDescent="0.15">
      <c r="A17" s="10" t="s">
        <v>326</v>
      </c>
      <c r="B17" s="31" t="s">
        <v>327</v>
      </c>
      <c r="C17" s="31" t="s">
        <v>328</v>
      </c>
      <c r="D17" s="31">
        <v>7</v>
      </c>
      <c r="E17" s="32">
        <v>200000</v>
      </c>
      <c r="F17" s="31" t="s">
        <v>329</v>
      </c>
      <c r="G17" s="31" t="s">
        <v>33</v>
      </c>
      <c r="H17" s="22"/>
      <c r="I17" s="31">
        <v>200000</v>
      </c>
      <c r="J17" s="31">
        <v>1</v>
      </c>
      <c r="K17" s="22"/>
      <c r="L17" s="22"/>
      <c r="M17" s="22"/>
      <c r="N17" s="34"/>
      <c r="O17" s="35" t="s">
        <v>330</v>
      </c>
      <c r="P17" s="44"/>
      <c r="Q17" s="22"/>
      <c r="R17" s="45" t="s">
        <v>123</v>
      </c>
      <c r="S17" s="42"/>
      <c r="T17" s="22"/>
      <c r="U17" s="22"/>
      <c r="V17" s="22"/>
      <c r="W17" s="22"/>
      <c r="X17" s="22"/>
      <c r="Y17" s="43"/>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row>
    <row r="18" spans="1:54" ht="12.75" customHeight="1" x14ac:dyDescent="0.15">
      <c r="A18" s="7" t="s">
        <v>331</v>
      </c>
      <c r="B18" s="20" t="s">
        <v>332</v>
      </c>
      <c r="C18" s="20" t="s">
        <v>333</v>
      </c>
      <c r="D18" s="31">
        <v>8</v>
      </c>
      <c r="E18" s="40" t="s">
        <v>334</v>
      </c>
      <c r="F18" s="20" t="s">
        <v>329</v>
      </c>
      <c r="G18" s="20" t="s">
        <v>33</v>
      </c>
      <c r="H18" s="22"/>
      <c r="I18" s="31">
        <v>14000000</v>
      </c>
      <c r="J18" s="31">
        <v>2</v>
      </c>
      <c r="K18" s="48"/>
      <c r="L18" s="17"/>
      <c r="M18" s="17"/>
      <c r="N18" s="25"/>
      <c r="O18" s="36" t="s">
        <v>335</v>
      </c>
      <c r="P18" s="36" t="s">
        <v>336</v>
      </c>
      <c r="Q18" s="17"/>
      <c r="R18" s="17"/>
      <c r="S18" s="36" t="s">
        <v>337</v>
      </c>
      <c r="T18" s="17"/>
      <c r="U18" s="28"/>
      <c r="V18" s="17"/>
      <c r="W18" s="17"/>
      <c r="X18" s="22"/>
      <c r="Y18" s="30"/>
      <c r="Z18" s="17"/>
      <c r="AA18" s="17"/>
      <c r="AB18" s="17"/>
      <c r="AC18" s="17"/>
      <c r="AD18" s="17"/>
      <c r="AE18" s="17"/>
      <c r="AF18" s="17"/>
      <c r="AG18" s="17"/>
      <c r="AH18" s="17"/>
      <c r="AI18" s="17"/>
      <c r="AJ18" s="17"/>
      <c r="AK18" s="17"/>
      <c r="AL18" s="17"/>
      <c r="AM18" s="19"/>
      <c r="AN18" s="19"/>
      <c r="AO18" s="19"/>
      <c r="AP18" s="19"/>
      <c r="AQ18" s="19"/>
      <c r="AR18" s="19"/>
      <c r="AS18" s="19"/>
      <c r="AT18" s="19"/>
      <c r="AU18" s="19"/>
      <c r="AV18" s="19"/>
      <c r="AW18" s="19"/>
      <c r="AX18" s="19"/>
      <c r="AY18" s="19"/>
      <c r="AZ18" s="19"/>
      <c r="BA18" s="19"/>
      <c r="BB18" s="19"/>
    </row>
    <row r="19" spans="1:54" ht="12.75" customHeight="1" x14ac:dyDescent="0.15">
      <c r="A19" s="10" t="s">
        <v>253</v>
      </c>
      <c r="B19" s="31" t="s">
        <v>254</v>
      </c>
      <c r="C19" s="31" t="s">
        <v>255</v>
      </c>
      <c r="D19" s="31">
        <v>5</v>
      </c>
      <c r="E19" s="32">
        <v>1023209</v>
      </c>
      <c r="F19" s="31" t="s">
        <v>213</v>
      </c>
      <c r="G19" s="31" t="s">
        <v>258</v>
      </c>
      <c r="H19" s="31" t="s">
        <v>34</v>
      </c>
      <c r="I19" s="31">
        <v>1023209</v>
      </c>
      <c r="J19" s="31">
        <v>2</v>
      </c>
      <c r="K19" s="22"/>
      <c r="L19" s="42"/>
      <c r="M19" s="22"/>
      <c r="N19" s="34"/>
      <c r="O19" s="49" t="s">
        <v>256</v>
      </c>
      <c r="P19" s="35" t="s">
        <v>251</v>
      </c>
      <c r="Q19" s="22"/>
      <c r="R19" s="45" t="s">
        <v>65</v>
      </c>
      <c r="S19" s="42"/>
      <c r="T19" s="22"/>
      <c r="U19" s="22"/>
      <c r="V19" s="22"/>
      <c r="W19" s="22"/>
      <c r="X19" s="22"/>
      <c r="Y19" s="43"/>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row>
    <row r="20" spans="1:54" ht="12.75" customHeight="1" x14ac:dyDescent="0.15">
      <c r="A20" s="10" t="s">
        <v>203</v>
      </c>
      <c r="B20" s="31" t="s">
        <v>204</v>
      </c>
      <c r="C20" s="31" t="s">
        <v>338</v>
      </c>
      <c r="D20" s="31">
        <v>4</v>
      </c>
      <c r="E20" s="32">
        <v>12500000</v>
      </c>
      <c r="F20" s="31" t="s">
        <v>32</v>
      </c>
      <c r="G20" s="31" t="s">
        <v>258</v>
      </c>
      <c r="H20" s="22"/>
      <c r="I20" s="31">
        <v>12500000</v>
      </c>
      <c r="J20" s="31">
        <v>1</v>
      </c>
      <c r="K20" s="22"/>
      <c r="L20" s="22"/>
      <c r="M20" s="22"/>
      <c r="N20" s="34"/>
      <c r="O20" s="49" t="s">
        <v>206</v>
      </c>
      <c r="P20" s="35" t="s">
        <v>325</v>
      </c>
      <c r="Q20" s="22"/>
      <c r="R20" s="45" t="s">
        <v>65</v>
      </c>
      <c r="S20" s="42"/>
      <c r="T20" s="22"/>
      <c r="U20" s="22"/>
      <c r="V20" s="22"/>
      <c r="W20" s="22"/>
      <c r="X20" s="22"/>
      <c r="Y20" s="43"/>
      <c r="Z20" s="29"/>
      <c r="AA20" s="29"/>
      <c r="AB20" s="29"/>
      <c r="AC20" s="29"/>
      <c r="AD20" s="29"/>
      <c r="AE20" s="29"/>
      <c r="AF20" s="29"/>
      <c r="AG20" s="22"/>
      <c r="AH20" s="22"/>
      <c r="AI20" s="22"/>
      <c r="AJ20" s="22"/>
      <c r="AK20" s="22"/>
      <c r="AL20" s="22"/>
      <c r="AM20" s="22"/>
      <c r="AN20" s="22"/>
      <c r="AO20" s="22"/>
      <c r="AP20" s="22"/>
      <c r="AQ20" s="22"/>
      <c r="AR20" s="22"/>
      <c r="AS20" s="22"/>
      <c r="AT20" s="22"/>
      <c r="AU20" s="22"/>
      <c r="AV20" s="22"/>
      <c r="AW20" s="22"/>
      <c r="AX20" s="22"/>
      <c r="AY20" s="22"/>
      <c r="AZ20" s="22"/>
      <c r="BA20" s="22"/>
      <c r="BB20" s="22"/>
    </row>
    <row r="21" spans="1:54" ht="12.75" customHeight="1" x14ac:dyDescent="0.15">
      <c r="A21" s="10" t="s">
        <v>339</v>
      </c>
      <c r="B21" s="22"/>
      <c r="C21" s="31" t="s">
        <v>340</v>
      </c>
      <c r="D21" s="31">
        <v>8</v>
      </c>
      <c r="E21" s="32">
        <v>800000</v>
      </c>
      <c r="F21" s="31" t="s">
        <v>103</v>
      </c>
      <c r="G21" s="31" t="s">
        <v>258</v>
      </c>
      <c r="H21" s="22"/>
      <c r="I21" s="31">
        <v>800000</v>
      </c>
      <c r="J21" s="31">
        <v>2</v>
      </c>
      <c r="K21" s="22"/>
      <c r="L21" s="22"/>
      <c r="M21" s="22"/>
      <c r="N21" s="34"/>
      <c r="O21" s="35" t="s">
        <v>325</v>
      </c>
      <c r="P21" s="35" t="s">
        <v>341</v>
      </c>
      <c r="Q21" s="22"/>
      <c r="R21" s="45" t="s">
        <v>65</v>
      </c>
      <c r="S21" s="22"/>
      <c r="T21" s="22"/>
      <c r="U21" s="22"/>
      <c r="V21" s="22"/>
      <c r="W21" s="22"/>
      <c r="X21" s="22"/>
      <c r="Y21" s="43"/>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row>
    <row r="22" spans="1:54" ht="12.75" customHeight="1" x14ac:dyDescent="0.15">
      <c r="A22" s="10" t="s">
        <v>29</v>
      </c>
      <c r="B22" s="31" t="s">
        <v>30</v>
      </c>
      <c r="C22" s="31" t="s">
        <v>31</v>
      </c>
      <c r="D22" s="31">
        <v>1</v>
      </c>
      <c r="E22" s="40" t="s">
        <v>342</v>
      </c>
      <c r="F22" s="31" t="s">
        <v>32</v>
      </c>
      <c r="G22" s="31" t="s">
        <v>33</v>
      </c>
      <c r="H22" s="31" t="s">
        <v>34</v>
      </c>
      <c r="I22" s="32">
        <v>40000000</v>
      </c>
      <c r="J22" s="31">
        <v>3</v>
      </c>
      <c r="K22" s="33"/>
      <c r="L22" s="22"/>
      <c r="M22" s="22"/>
      <c r="N22" s="34"/>
      <c r="O22" s="35" t="s">
        <v>35</v>
      </c>
      <c r="P22" s="35" t="s">
        <v>343</v>
      </c>
      <c r="Q22" s="22"/>
      <c r="R22" s="22"/>
      <c r="S22" s="22"/>
      <c r="T22" s="22"/>
      <c r="U22" s="22"/>
      <c r="V22" s="22"/>
      <c r="W22" s="22"/>
      <c r="X22" s="22"/>
      <c r="Y22" s="43"/>
      <c r="Z22" s="22"/>
      <c r="AA22" s="22"/>
      <c r="AB22" s="22"/>
      <c r="AC22" s="22"/>
      <c r="AD22" s="22"/>
      <c r="AE22" s="22"/>
      <c r="AF22" s="22"/>
      <c r="AG22" s="22"/>
      <c r="AH22" s="22"/>
      <c r="AI22" s="22"/>
      <c r="AJ22" s="22"/>
      <c r="AK22" s="22"/>
      <c r="AL22" s="22"/>
      <c r="AM22" s="38"/>
      <c r="AN22" s="38"/>
      <c r="AO22" s="38"/>
      <c r="AP22" s="38"/>
      <c r="AQ22" s="38"/>
      <c r="AR22" s="38"/>
      <c r="AS22" s="38"/>
      <c r="AT22" s="38"/>
      <c r="AU22" s="38"/>
      <c r="AV22" s="38"/>
      <c r="AW22" s="38"/>
      <c r="AX22" s="38"/>
      <c r="AY22" s="38"/>
      <c r="AZ22" s="38"/>
      <c r="BA22" s="38"/>
      <c r="BB22" s="38"/>
    </row>
    <row r="23" spans="1:54" ht="12.75" customHeight="1" x14ac:dyDescent="0.15">
      <c r="A23" s="10" t="s">
        <v>344</v>
      </c>
      <c r="B23" s="22"/>
      <c r="C23" s="31" t="s">
        <v>345</v>
      </c>
      <c r="D23" s="31">
        <v>9</v>
      </c>
      <c r="E23" s="32">
        <v>110000</v>
      </c>
      <c r="F23" s="31" t="s">
        <v>162</v>
      </c>
      <c r="G23" s="31" t="s">
        <v>33</v>
      </c>
      <c r="H23" s="22"/>
      <c r="I23" s="31">
        <v>110000</v>
      </c>
      <c r="J23" s="31">
        <v>3</v>
      </c>
      <c r="K23" s="33"/>
      <c r="L23" s="22"/>
      <c r="M23" s="22"/>
      <c r="N23" s="34"/>
      <c r="O23" s="35" t="s">
        <v>346</v>
      </c>
      <c r="P23" s="44"/>
      <c r="Q23" s="22"/>
      <c r="R23" s="31" t="s">
        <v>347</v>
      </c>
      <c r="S23" s="22"/>
      <c r="T23" s="22"/>
      <c r="U23" s="22"/>
      <c r="V23" s="22"/>
      <c r="W23" s="22"/>
      <c r="X23" s="22"/>
      <c r="Y23" s="43"/>
      <c r="Z23" s="22"/>
      <c r="AA23" s="22"/>
      <c r="AB23" s="22"/>
      <c r="AC23" s="22"/>
      <c r="AD23" s="22"/>
      <c r="AE23" s="22"/>
      <c r="AF23" s="22"/>
      <c r="AG23" s="22"/>
      <c r="AH23" s="22"/>
      <c r="AI23" s="22"/>
      <c r="AJ23" s="22"/>
      <c r="AK23" s="17"/>
      <c r="AL23" s="17"/>
      <c r="AM23" s="19"/>
      <c r="AN23" s="19"/>
      <c r="AO23" s="19"/>
      <c r="AP23" s="19"/>
      <c r="AQ23" s="19"/>
      <c r="AR23" s="19"/>
      <c r="AS23" s="19"/>
      <c r="AT23" s="19"/>
      <c r="AU23" s="19"/>
      <c r="AV23" s="19"/>
      <c r="AW23" s="19"/>
      <c r="AX23" s="19"/>
      <c r="AY23" s="19"/>
      <c r="AZ23" s="19"/>
      <c r="BA23" s="19"/>
      <c r="BB23" s="19"/>
    </row>
    <row r="24" spans="1:54" ht="12.75" customHeight="1" x14ac:dyDescent="0.15">
      <c r="A24" s="10" t="s">
        <v>223</v>
      </c>
      <c r="B24" s="31" t="s">
        <v>224</v>
      </c>
      <c r="C24" s="31" t="s">
        <v>225</v>
      </c>
      <c r="D24" s="31">
        <v>5</v>
      </c>
      <c r="E24" s="32">
        <v>5000000</v>
      </c>
      <c r="F24" s="31" t="s">
        <v>32</v>
      </c>
      <c r="G24" s="31" t="s">
        <v>33</v>
      </c>
      <c r="H24" s="31" t="s">
        <v>34</v>
      </c>
      <c r="I24" s="31">
        <v>5000000</v>
      </c>
      <c r="J24" s="31">
        <v>1</v>
      </c>
      <c r="K24" s="22"/>
      <c r="L24" s="22"/>
      <c r="M24" s="22"/>
      <c r="N24" s="34"/>
      <c r="O24" s="35" t="s">
        <v>226</v>
      </c>
      <c r="P24" s="44"/>
      <c r="Q24" s="22"/>
      <c r="R24" s="45" t="s">
        <v>61</v>
      </c>
      <c r="S24" s="22"/>
      <c r="T24" s="22"/>
      <c r="U24" s="22"/>
      <c r="V24" s="22"/>
      <c r="W24" s="22"/>
      <c r="X24" s="22"/>
      <c r="Y24" s="43"/>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row>
    <row r="25" spans="1:54" ht="12.75" customHeight="1" x14ac:dyDescent="0.15">
      <c r="A25" s="10" t="s">
        <v>151</v>
      </c>
      <c r="B25" s="22"/>
      <c r="C25" s="31" t="s">
        <v>152</v>
      </c>
      <c r="D25" s="31">
        <v>4</v>
      </c>
      <c r="E25" s="32">
        <v>6000000</v>
      </c>
      <c r="F25" s="31" t="s">
        <v>103</v>
      </c>
      <c r="G25" s="31" t="s">
        <v>53</v>
      </c>
      <c r="H25" s="22"/>
      <c r="I25" s="31">
        <v>6000000</v>
      </c>
      <c r="J25" s="31">
        <v>1</v>
      </c>
      <c r="K25" s="22"/>
      <c r="L25" s="22"/>
      <c r="M25" s="22"/>
      <c r="N25" s="34"/>
      <c r="O25" s="35" t="s">
        <v>153</v>
      </c>
      <c r="P25" s="35" t="s">
        <v>154</v>
      </c>
      <c r="Q25" s="22"/>
      <c r="R25" s="45" t="s">
        <v>311</v>
      </c>
      <c r="S25" s="22"/>
      <c r="T25" s="22"/>
      <c r="U25" s="22"/>
      <c r="V25" s="22"/>
      <c r="W25" s="22"/>
      <c r="X25" s="22"/>
      <c r="Y25" s="43"/>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row>
    <row r="26" spans="1:54" ht="12.75" customHeight="1" x14ac:dyDescent="0.15">
      <c r="A26" s="10" t="s">
        <v>43</v>
      </c>
      <c r="B26" s="22"/>
      <c r="C26" s="31" t="s">
        <v>44</v>
      </c>
      <c r="D26" s="31">
        <v>1</v>
      </c>
      <c r="E26" s="32">
        <v>3900000</v>
      </c>
      <c r="F26" s="31" t="s">
        <v>32</v>
      </c>
      <c r="G26" s="31" t="s">
        <v>258</v>
      </c>
      <c r="H26" s="31" t="s">
        <v>34</v>
      </c>
      <c r="I26" s="31">
        <v>3900000</v>
      </c>
      <c r="J26" s="31">
        <v>3</v>
      </c>
      <c r="K26" s="22"/>
      <c r="L26" s="22"/>
      <c r="M26" s="22"/>
      <c r="N26" s="34"/>
      <c r="O26" s="52" t="s">
        <v>45</v>
      </c>
      <c r="P26" s="35" t="s">
        <v>343</v>
      </c>
      <c r="Q26" s="22"/>
      <c r="R26" s="45" t="s">
        <v>311</v>
      </c>
      <c r="S26" s="22"/>
      <c r="T26" s="22"/>
      <c r="U26" s="22"/>
      <c r="V26" s="22"/>
      <c r="W26" s="22"/>
      <c r="X26" s="22"/>
      <c r="Y26" s="43"/>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row>
    <row r="27" spans="1:54" ht="12.75" customHeight="1" x14ac:dyDescent="0.15">
      <c r="A27" s="10" t="s">
        <v>43</v>
      </c>
      <c r="B27" s="22"/>
      <c r="C27" s="31" t="s">
        <v>357</v>
      </c>
      <c r="D27" s="31">
        <v>7</v>
      </c>
      <c r="E27" s="32">
        <v>360083</v>
      </c>
      <c r="F27" s="31" t="s">
        <v>32</v>
      </c>
      <c r="G27" s="31" t="s">
        <v>33</v>
      </c>
      <c r="H27" s="22"/>
      <c r="I27" s="31">
        <v>360083</v>
      </c>
      <c r="J27" s="31">
        <v>3</v>
      </c>
      <c r="K27" s="22"/>
      <c r="L27" s="22"/>
      <c r="M27" s="22"/>
      <c r="N27" s="34"/>
      <c r="O27" s="35" t="s">
        <v>359</v>
      </c>
      <c r="P27" s="35" t="s">
        <v>361</v>
      </c>
      <c r="Q27" s="22"/>
      <c r="R27" s="45" t="s">
        <v>123</v>
      </c>
      <c r="S27" s="22"/>
      <c r="T27" s="22"/>
      <c r="U27" s="22"/>
      <c r="V27" s="22"/>
      <c r="W27" s="22"/>
      <c r="X27" s="22"/>
      <c r="Y27" s="43"/>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row>
    <row r="28" spans="1:54" ht="12.75" customHeight="1" x14ac:dyDescent="0.15">
      <c r="A28" s="7" t="s">
        <v>312</v>
      </c>
      <c r="B28" s="20" t="s">
        <v>313</v>
      </c>
      <c r="C28" s="22"/>
      <c r="D28" s="31">
        <v>6</v>
      </c>
      <c r="E28" s="32">
        <v>105470</v>
      </c>
      <c r="F28" s="31" t="s">
        <v>213</v>
      </c>
      <c r="G28" s="31" t="s">
        <v>293</v>
      </c>
      <c r="H28" s="22"/>
      <c r="I28" s="31">
        <v>105470</v>
      </c>
      <c r="J28" s="31">
        <v>2</v>
      </c>
      <c r="K28" s="33"/>
      <c r="L28" s="22"/>
      <c r="M28" s="22"/>
      <c r="N28" s="34"/>
      <c r="O28" s="36" t="s">
        <v>314</v>
      </c>
      <c r="P28" s="36" t="s">
        <v>251</v>
      </c>
      <c r="Q28" s="17"/>
      <c r="R28" s="17"/>
      <c r="S28" s="22"/>
      <c r="T28" s="22"/>
      <c r="U28" s="28"/>
      <c r="V28" s="17"/>
      <c r="W28" s="17"/>
      <c r="X28" s="22"/>
      <c r="Y28" s="30"/>
      <c r="Z28" s="17"/>
      <c r="AA28" s="17"/>
      <c r="AB28" s="17"/>
      <c r="AC28" s="17"/>
      <c r="AD28" s="17"/>
      <c r="AE28" s="17"/>
      <c r="AF28" s="17"/>
      <c r="AG28" s="17"/>
      <c r="AH28" s="17"/>
      <c r="AI28" s="17"/>
      <c r="AJ28" s="17"/>
      <c r="AK28" s="17"/>
      <c r="AL28" s="17"/>
      <c r="AM28" s="19"/>
      <c r="AN28" s="19"/>
      <c r="AO28" s="19"/>
      <c r="AP28" s="19"/>
      <c r="AQ28" s="19"/>
      <c r="AR28" s="19"/>
      <c r="AS28" s="19"/>
      <c r="AT28" s="19"/>
      <c r="AU28" s="19"/>
      <c r="AV28" s="19"/>
      <c r="AW28" s="19"/>
      <c r="AX28" s="19"/>
      <c r="AY28" s="19"/>
      <c r="AZ28" s="19"/>
      <c r="BA28" s="19"/>
      <c r="BB28" s="19"/>
    </row>
    <row r="29" spans="1:54" ht="12.75" customHeight="1" x14ac:dyDescent="0.15">
      <c r="A29" s="10" t="s">
        <v>104</v>
      </c>
      <c r="B29" s="22"/>
      <c r="C29" s="31" t="s">
        <v>105</v>
      </c>
      <c r="D29" s="31">
        <v>3</v>
      </c>
      <c r="E29" s="32">
        <v>1000000</v>
      </c>
      <c r="F29" s="31" t="s">
        <v>32</v>
      </c>
      <c r="G29" s="31" t="s">
        <v>25</v>
      </c>
      <c r="H29" s="31" t="s">
        <v>34</v>
      </c>
      <c r="I29" s="31">
        <v>1000000</v>
      </c>
      <c r="J29" s="31">
        <v>3</v>
      </c>
      <c r="K29" s="22"/>
      <c r="L29" s="22"/>
      <c r="M29" s="22"/>
      <c r="N29" s="34"/>
      <c r="O29" s="35" t="s">
        <v>325</v>
      </c>
      <c r="P29" s="35" t="s">
        <v>106</v>
      </c>
      <c r="Q29" s="22"/>
      <c r="R29" s="45" t="s">
        <v>65</v>
      </c>
      <c r="S29" s="22"/>
      <c r="T29" s="22"/>
      <c r="U29" s="22"/>
      <c r="V29" s="22"/>
      <c r="W29" s="22"/>
      <c r="X29" s="22"/>
      <c r="Y29" s="43"/>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row>
    <row r="30" spans="1:54" ht="12.75" customHeight="1" x14ac:dyDescent="0.15">
      <c r="A30" s="10" t="s">
        <v>62</v>
      </c>
      <c r="B30" s="31" t="s">
        <v>63</v>
      </c>
      <c r="C30" s="22"/>
      <c r="D30" s="31">
        <v>2</v>
      </c>
      <c r="E30" s="32">
        <v>2600000</v>
      </c>
      <c r="F30" s="31" t="s">
        <v>32</v>
      </c>
      <c r="G30" s="31" t="s">
        <v>25</v>
      </c>
      <c r="H30" s="22"/>
      <c r="I30" s="31">
        <v>2600000</v>
      </c>
      <c r="J30" s="31">
        <v>3</v>
      </c>
      <c r="K30" s="22"/>
      <c r="L30" s="22"/>
      <c r="M30" s="22"/>
      <c r="N30" s="34"/>
      <c r="O30" s="35" t="s">
        <v>325</v>
      </c>
      <c r="P30" s="44"/>
      <c r="Q30" s="22"/>
      <c r="R30" s="45" t="s">
        <v>65</v>
      </c>
      <c r="S30" s="22"/>
      <c r="T30" s="22"/>
      <c r="U30" s="22"/>
      <c r="V30" s="22"/>
      <c r="W30" s="22"/>
      <c r="X30" s="22"/>
      <c r="Y30" s="43"/>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row>
    <row r="31" spans="1:54" ht="12.75" customHeight="1" x14ac:dyDescent="0.15">
      <c r="A31" s="10" t="s">
        <v>369</v>
      </c>
      <c r="B31" s="22"/>
      <c r="C31" s="31" t="s">
        <v>370</v>
      </c>
      <c r="D31" s="31">
        <v>9</v>
      </c>
      <c r="E31" s="32">
        <v>100000</v>
      </c>
      <c r="F31" s="31" t="s">
        <v>213</v>
      </c>
      <c r="G31" s="31" t="s">
        <v>293</v>
      </c>
      <c r="H31" s="22"/>
      <c r="I31" s="31">
        <v>100000</v>
      </c>
      <c r="J31" s="31">
        <v>4</v>
      </c>
      <c r="K31" s="33"/>
      <c r="L31" s="22"/>
      <c r="M31" s="22"/>
      <c r="N31" s="34"/>
      <c r="O31" s="35" t="s">
        <v>346</v>
      </c>
      <c r="P31" s="44"/>
      <c r="Q31" s="22"/>
      <c r="R31" s="31" t="s">
        <v>347</v>
      </c>
      <c r="S31" s="22"/>
      <c r="T31" s="22"/>
      <c r="U31" s="22"/>
      <c r="V31" s="22"/>
      <c r="W31" s="22"/>
      <c r="X31" s="22"/>
      <c r="Y31" s="43"/>
      <c r="Z31" s="22"/>
      <c r="AA31" s="22"/>
      <c r="AB31" s="22"/>
      <c r="AC31" s="22"/>
      <c r="AD31" s="22"/>
      <c r="AE31" s="22"/>
      <c r="AF31" s="22"/>
      <c r="AG31" s="22"/>
      <c r="AH31" s="22"/>
      <c r="AI31" s="22"/>
      <c r="AJ31" s="22"/>
      <c r="AK31" s="17"/>
      <c r="AL31" s="17"/>
      <c r="AM31" s="19"/>
      <c r="AN31" s="19"/>
      <c r="AO31" s="19"/>
      <c r="AP31" s="19"/>
      <c r="AQ31" s="19"/>
      <c r="AR31" s="19"/>
      <c r="AS31" s="19"/>
      <c r="AT31" s="19"/>
      <c r="AU31" s="19"/>
      <c r="AV31" s="19"/>
      <c r="AW31" s="19"/>
      <c r="AX31" s="19"/>
      <c r="AY31" s="19"/>
      <c r="AZ31" s="19"/>
      <c r="BA31" s="19"/>
      <c r="BB31" s="19"/>
    </row>
    <row r="32" spans="1:54" ht="12.75" customHeight="1" x14ac:dyDescent="0.15">
      <c r="A32" s="10" t="s">
        <v>111</v>
      </c>
      <c r="B32" s="31" t="s">
        <v>112</v>
      </c>
      <c r="C32" s="31" t="s">
        <v>113</v>
      </c>
      <c r="D32" s="31">
        <v>3</v>
      </c>
      <c r="E32" s="32">
        <v>8637405</v>
      </c>
      <c r="F32" s="31" t="s">
        <v>89</v>
      </c>
      <c r="G32" s="31" t="s">
        <v>25</v>
      </c>
      <c r="H32" s="22"/>
      <c r="I32" s="31">
        <v>8637405</v>
      </c>
      <c r="J32" s="31">
        <v>1</v>
      </c>
      <c r="K32" s="22"/>
      <c r="L32" s="22"/>
      <c r="M32" s="22"/>
      <c r="N32" s="34"/>
      <c r="O32" s="35" t="s">
        <v>114</v>
      </c>
      <c r="P32" s="44"/>
      <c r="Q32" s="22"/>
      <c r="R32" s="45" t="s">
        <v>311</v>
      </c>
      <c r="S32" s="22"/>
      <c r="T32" s="22"/>
      <c r="U32" s="22"/>
      <c r="V32" s="22"/>
      <c r="W32" s="22"/>
      <c r="X32" s="22"/>
      <c r="Y32" s="43"/>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row>
    <row r="33" spans="1:54" ht="12.75" customHeight="1" x14ac:dyDescent="0.15">
      <c r="A33" s="10" t="s">
        <v>148</v>
      </c>
      <c r="B33" s="31" t="s">
        <v>149</v>
      </c>
      <c r="C33" s="22"/>
      <c r="D33" s="31">
        <v>4</v>
      </c>
      <c r="E33" s="32">
        <v>5000000</v>
      </c>
      <c r="F33" s="31" t="s">
        <v>32</v>
      </c>
      <c r="G33" s="31" t="s">
        <v>33</v>
      </c>
      <c r="H33" s="22"/>
      <c r="I33" s="31">
        <v>5000000</v>
      </c>
      <c r="J33" s="31">
        <v>1</v>
      </c>
      <c r="K33" s="22"/>
      <c r="L33" s="22"/>
      <c r="M33" s="22"/>
      <c r="N33" s="34"/>
      <c r="O33" s="35" t="s">
        <v>343</v>
      </c>
      <c r="P33" s="44"/>
      <c r="Q33" s="22"/>
      <c r="R33" s="45" t="s">
        <v>311</v>
      </c>
      <c r="S33" s="22"/>
      <c r="T33" s="22"/>
      <c r="U33" s="22"/>
      <c r="V33" s="22"/>
      <c r="W33" s="22"/>
      <c r="X33" s="22"/>
      <c r="Y33" s="43"/>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row>
    <row r="34" spans="1:54" ht="12.75" customHeight="1" x14ac:dyDescent="0.15">
      <c r="A34" s="10" t="s">
        <v>378</v>
      </c>
      <c r="B34" s="31" t="s">
        <v>379</v>
      </c>
      <c r="C34" s="31" t="s">
        <v>380</v>
      </c>
      <c r="D34" s="31">
        <v>9</v>
      </c>
      <c r="E34" s="32">
        <v>1000000</v>
      </c>
      <c r="F34" s="31" t="s">
        <v>24</v>
      </c>
      <c r="G34" s="31" t="s">
        <v>33</v>
      </c>
      <c r="H34" s="22"/>
      <c r="I34" s="31">
        <v>1000000</v>
      </c>
      <c r="J34" s="31">
        <v>1</v>
      </c>
      <c r="K34" s="33"/>
      <c r="L34" s="22"/>
      <c r="M34" s="22"/>
      <c r="N34" s="34"/>
      <c r="O34" s="35" t="s">
        <v>382</v>
      </c>
      <c r="P34" s="44"/>
      <c r="Q34" s="22"/>
      <c r="R34" s="31" t="s">
        <v>385</v>
      </c>
      <c r="S34" s="22"/>
      <c r="T34" s="22"/>
      <c r="U34" s="22"/>
      <c r="V34" s="22"/>
      <c r="W34" s="22"/>
      <c r="X34" s="22"/>
      <c r="Y34" s="43"/>
      <c r="Z34" s="22"/>
      <c r="AA34" s="22"/>
      <c r="AB34" s="22"/>
      <c r="AC34" s="22"/>
      <c r="AD34" s="22"/>
      <c r="AE34" s="22"/>
      <c r="AF34" s="22"/>
      <c r="AG34" s="22"/>
      <c r="AH34" s="22"/>
      <c r="AI34" s="22"/>
      <c r="AJ34" s="22"/>
      <c r="AK34" s="17"/>
      <c r="AL34" s="17"/>
      <c r="AM34" s="19"/>
      <c r="AN34" s="19"/>
      <c r="AO34" s="19"/>
      <c r="AP34" s="19"/>
      <c r="AQ34" s="19"/>
      <c r="AR34" s="19"/>
      <c r="AS34" s="19"/>
      <c r="AT34" s="19"/>
      <c r="AU34" s="19"/>
      <c r="AV34" s="19"/>
      <c r="AW34" s="19"/>
      <c r="AX34" s="19"/>
      <c r="AY34" s="19"/>
      <c r="AZ34" s="19"/>
      <c r="BA34" s="19"/>
      <c r="BB34" s="19"/>
    </row>
    <row r="35" spans="1:54" ht="12.75" customHeight="1" x14ac:dyDescent="0.15">
      <c r="A35" s="63"/>
      <c r="B35" s="17"/>
      <c r="C35" s="17"/>
      <c r="D35" s="17"/>
      <c r="E35" s="48"/>
      <c r="F35" s="17"/>
      <c r="G35" s="17"/>
      <c r="H35" s="22"/>
      <c r="I35" s="17"/>
      <c r="J35" s="17"/>
      <c r="K35" s="17"/>
      <c r="L35" s="17"/>
      <c r="M35" s="17"/>
      <c r="N35" s="25"/>
      <c r="O35" s="19"/>
      <c r="P35" s="26"/>
      <c r="Q35" s="17"/>
      <c r="R35" s="17"/>
      <c r="S35" s="17"/>
      <c r="T35" s="17"/>
      <c r="U35" s="17"/>
      <c r="V35" s="17"/>
      <c r="W35" s="17"/>
      <c r="X35" s="17"/>
      <c r="Y35" s="30"/>
      <c r="Z35" s="17"/>
      <c r="AA35" s="17"/>
      <c r="AB35" s="17"/>
      <c r="AC35" s="17"/>
      <c r="AD35" s="17"/>
      <c r="AE35" s="17"/>
      <c r="AF35" s="17"/>
      <c r="AG35" s="17"/>
      <c r="AH35" s="17"/>
      <c r="AI35" s="17"/>
      <c r="AJ35" s="17"/>
      <c r="AK35" s="17"/>
      <c r="AL35" s="17"/>
      <c r="AM35" s="19"/>
      <c r="AN35" s="19"/>
      <c r="AO35" s="19"/>
      <c r="AP35" s="19"/>
      <c r="AQ35" s="19"/>
      <c r="AR35" s="19"/>
      <c r="AS35" s="19"/>
      <c r="AT35" s="19"/>
      <c r="AU35" s="19"/>
      <c r="AV35" s="19"/>
      <c r="AW35" s="19"/>
      <c r="AX35" s="19"/>
      <c r="AY35" s="19"/>
      <c r="AZ35" s="19"/>
      <c r="BA35" s="19"/>
      <c r="BB35" s="19"/>
    </row>
    <row r="36" spans="1:54" ht="12.75" customHeight="1" x14ac:dyDescent="0.15">
      <c r="A36" s="10" t="s">
        <v>362</v>
      </c>
      <c r="B36" s="31" t="s">
        <v>363</v>
      </c>
      <c r="C36" s="31" t="s">
        <v>364</v>
      </c>
      <c r="D36" s="31">
        <v>6</v>
      </c>
      <c r="E36" s="32">
        <v>3300000</v>
      </c>
      <c r="F36" s="31" t="s">
        <v>32</v>
      </c>
      <c r="G36" s="31" t="s">
        <v>390</v>
      </c>
      <c r="H36" s="31" t="s">
        <v>34</v>
      </c>
      <c r="I36" s="31">
        <v>3300000</v>
      </c>
      <c r="J36" s="31">
        <v>2</v>
      </c>
      <c r="K36" s="22"/>
      <c r="L36" s="22"/>
      <c r="M36" s="22"/>
      <c r="N36" s="34"/>
      <c r="O36" s="52" t="s">
        <v>365</v>
      </c>
      <c r="P36" s="35" t="s">
        <v>325</v>
      </c>
      <c r="Q36" s="22"/>
      <c r="R36" s="45" t="s">
        <v>65</v>
      </c>
      <c r="S36" s="22"/>
      <c r="T36" s="22"/>
      <c r="U36" s="22"/>
      <c r="V36" s="22"/>
      <c r="W36" s="22"/>
      <c r="X36" s="22"/>
      <c r="Y36" s="43"/>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row>
    <row r="37" spans="1:54" ht="12.75" customHeight="1" x14ac:dyDescent="0.15">
      <c r="A37" s="7" t="s">
        <v>393</v>
      </c>
      <c r="B37" s="31" t="s">
        <v>394</v>
      </c>
      <c r="C37" s="32" t="s">
        <v>395</v>
      </c>
      <c r="D37" s="31">
        <v>7</v>
      </c>
      <c r="E37" s="32">
        <v>514330</v>
      </c>
      <c r="F37" s="31" t="s">
        <v>213</v>
      </c>
      <c r="G37" s="31" t="s">
        <v>293</v>
      </c>
      <c r="H37" s="22"/>
      <c r="I37" s="31">
        <v>514330</v>
      </c>
      <c r="J37" s="31">
        <v>4</v>
      </c>
      <c r="K37" s="33"/>
      <c r="L37" s="22"/>
      <c r="M37" s="19"/>
      <c r="N37" s="37"/>
      <c r="O37" s="36" t="s">
        <v>396</v>
      </c>
      <c r="P37" s="36" t="s">
        <v>251</v>
      </c>
      <c r="Q37" s="17"/>
      <c r="R37" s="19"/>
      <c r="S37" s="17"/>
      <c r="T37" s="17"/>
      <c r="U37" s="28"/>
      <c r="V37" s="17"/>
      <c r="W37" s="19"/>
      <c r="X37" s="38"/>
      <c r="Y37" s="39"/>
      <c r="Z37" s="17"/>
      <c r="AA37" s="17"/>
      <c r="AB37" s="17"/>
      <c r="AC37" s="17"/>
      <c r="AD37" s="17"/>
      <c r="AE37" s="17"/>
      <c r="AF37" s="17"/>
      <c r="AG37" s="17"/>
      <c r="AH37" s="17"/>
      <c r="AI37" s="17"/>
      <c r="AJ37" s="17"/>
      <c r="AK37" s="17"/>
      <c r="AL37" s="17"/>
      <c r="AM37" s="19"/>
      <c r="AN37" s="19"/>
      <c r="AO37" s="19"/>
      <c r="AP37" s="19"/>
      <c r="AQ37" s="19"/>
      <c r="AR37" s="19"/>
      <c r="AS37" s="19"/>
      <c r="AT37" s="19"/>
      <c r="AU37" s="19"/>
      <c r="AV37" s="19"/>
      <c r="AW37" s="19"/>
      <c r="AX37" s="19"/>
      <c r="AY37" s="19"/>
      <c r="AZ37" s="19"/>
      <c r="BA37" s="19"/>
      <c r="BB37" s="19"/>
    </row>
    <row r="38" spans="1:54" ht="12.75" customHeight="1" x14ac:dyDescent="0.15">
      <c r="A38" s="7" t="s">
        <v>320</v>
      </c>
      <c r="B38" s="31" t="s">
        <v>321</v>
      </c>
      <c r="C38" s="31" t="s">
        <v>322</v>
      </c>
      <c r="D38" s="31">
        <v>6</v>
      </c>
      <c r="E38" s="32">
        <v>180111</v>
      </c>
      <c r="F38" s="31" t="s">
        <v>213</v>
      </c>
      <c r="G38" s="31" t="s">
        <v>390</v>
      </c>
      <c r="H38" s="22"/>
      <c r="I38" s="31">
        <v>180111</v>
      </c>
      <c r="J38" s="31">
        <v>4</v>
      </c>
      <c r="K38" s="33"/>
      <c r="L38" s="22"/>
      <c r="M38" s="17"/>
      <c r="N38" s="25"/>
      <c r="O38" s="36" t="s">
        <v>324</v>
      </c>
      <c r="P38" s="36" t="s">
        <v>251</v>
      </c>
      <c r="Q38" s="17"/>
      <c r="R38" s="17"/>
      <c r="S38" s="17"/>
      <c r="T38" s="17"/>
      <c r="U38" s="28"/>
      <c r="V38" s="17"/>
      <c r="W38" s="17"/>
      <c r="X38" s="22"/>
      <c r="Y38" s="30"/>
      <c r="Z38" s="17"/>
      <c r="AA38" s="17"/>
      <c r="AB38" s="17"/>
      <c r="AC38" s="17"/>
      <c r="AD38" s="17"/>
      <c r="AE38" s="17"/>
      <c r="AF38" s="17"/>
      <c r="AG38" s="17"/>
      <c r="AH38" s="17"/>
      <c r="AI38" s="17"/>
      <c r="AJ38" s="17"/>
      <c r="AK38" s="17"/>
      <c r="AL38" s="17"/>
      <c r="AM38" s="19"/>
      <c r="AN38" s="19"/>
      <c r="AO38" s="19"/>
      <c r="AP38" s="19"/>
      <c r="AQ38" s="19"/>
      <c r="AR38" s="19"/>
      <c r="AS38" s="19"/>
      <c r="AT38" s="19"/>
      <c r="AU38" s="19"/>
      <c r="AV38" s="19"/>
      <c r="AW38" s="19"/>
      <c r="AX38" s="19"/>
      <c r="AY38" s="19"/>
      <c r="AZ38" s="19"/>
      <c r="BA38" s="19"/>
      <c r="BB38" s="19"/>
    </row>
    <row r="39" spans="1:54" ht="12.75" customHeight="1" x14ac:dyDescent="0.15">
      <c r="A39" s="7" t="s">
        <v>402</v>
      </c>
      <c r="B39" s="31" t="s">
        <v>403</v>
      </c>
      <c r="C39" s="22"/>
      <c r="D39" s="31">
        <v>8</v>
      </c>
      <c r="E39" s="32">
        <v>315000</v>
      </c>
      <c r="F39" s="31" t="s">
        <v>213</v>
      </c>
      <c r="G39" s="31" t="s">
        <v>404</v>
      </c>
      <c r="H39" s="22"/>
      <c r="I39" s="31">
        <v>315000</v>
      </c>
      <c r="J39" s="31">
        <v>4</v>
      </c>
      <c r="K39" s="33"/>
      <c r="L39" s="22"/>
      <c r="M39" s="19"/>
      <c r="N39" s="37"/>
      <c r="O39" s="36" t="s">
        <v>251</v>
      </c>
      <c r="P39" s="26"/>
      <c r="Q39" s="17"/>
      <c r="R39" s="19"/>
      <c r="S39" s="17"/>
      <c r="T39" s="17"/>
      <c r="U39" s="28"/>
      <c r="V39" s="17"/>
      <c r="W39" s="19"/>
      <c r="X39" s="38"/>
      <c r="Y39" s="39"/>
      <c r="Z39" s="17"/>
      <c r="AA39" s="17"/>
      <c r="AB39" s="17"/>
      <c r="AC39" s="17"/>
      <c r="AD39" s="17"/>
      <c r="AE39" s="17"/>
      <c r="AF39" s="17"/>
      <c r="AG39" s="17"/>
      <c r="AH39" s="17"/>
      <c r="AI39" s="17"/>
      <c r="AJ39" s="17"/>
      <c r="AK39" s="17"/>
      <c r="AL39" s="17"/>
      <c r="AM39" s="19"/>
      <c r="AN39" s="19"/>
      <c r="AO39" s="19"/>
      <c r="AP39" s="19"/>
      <c r="AQ39" s="19"/>
      <c r="AR39" s="19"/>
      <c r="AS39" s="19"/>
      <c r="AT39" s="19"/>
      <c r="AU39" s="19"/>
      <c r="AV39" s="19"/>
      <c r="AW39" s="19"/>
      <c r="AX39" s="19"/>
      <c r="AY39" s="19"/>
      <c r="AZ39" s="19"/>
      <c r="BA39" s="19"/>
      <c r="BB39" s="19"/>
    </row>
    <row r="40" spans="1:54" ht="12.75" customHeight="1" x14ac:dyDescent="0.15">
      <c r="A40" s="10" t="s">
        <v>408</v>
      </c>
      <c r="B40" s="31" t="s">
        <v>409</v>
      </c>
      <c r="C40" s="31" t="s">
        <v>410</v>
      </c>
      <c r="D40" s="31">
        <v>9</v>
      </c>
      <c r="E40" s="32">
        <v>50000000</v>
      </c>
      <c r="F40" s="31" t="s">
        <v>24</v>
      </c>
      <c r="G40" s="31" t="s">
        <v>33</v>
      </c>
      <c r="H40" s="22"/>
      <c r="I40" s="31">
        <v>50000000</v>
      </c>
      <c r="J40" s="31">
        <v>1</v>
      </c>
      <c r="K40" s="33"/>
      <c r="L40" s="22"/>
      <c r="M40" s="22"/>
      <c r="N40" s="34"/>
      <c r="O40" s="35" t="s">
        <v>412</v>
      </c>
      <c r="P40" s="35" t="s">
        <v>414</v>
      </c>
      <c r="Q40" s="22"/>
      <c r="R40" s="31" t="s">
        <v>415</v>
      </c>
      <c r="S40" s="22"/>
      <c r="T40" s="22"/>
      <c r="U40" s="22"/>
      <c r="V40" s="22"/>
      <c r="W40" s="22"/>
      <c r="X40" s="22"/>
      <c r="Y40" s="43"/>
      <c r="Z40" s="22"/>
      <c r="AA40" s="22"/>
      <c r="AB40" s="22"/>
      <c r="AC40" s="22"/>
      <c r="AD40" s="22"/>
      <c r="AE40" s="22"/>
      <c r="AF40" s="22"/>
      <c r="AG40" s="22"/>
      <c r="AH40" s="22"/>
      <c r="AI40" s="22"/>
      <c r="AJ40" s="22"/>
      <c r="AK40" s="17"/>
      <c r="AL40" s="17"/>
      <c r="AM40" s="19"/>
      <c r="AN40" s="19"/>
      <c r="AO40" s="19"/>
      <c r="AP40" s="19"/>
      <c r="AQ40" s="19"/>
      <c r="AR40" s="19"/>
      <c r="AS40" s="19"/>
      <c r="AT40" s="19"/>
      <c r="AU40" s="19"/>
      <c r="AV40" s="19"/>
      <c r="AW40" s="19"/>
      <c r="AX40" s="19"/>
      <c r="AY40" s="19"/>
      <c r="AZ40" s="19"/>
      <c r="BA40" s="19"/>
      <c r="BB40" s="19"/>
    </row>
    <row r="41" spans="1:54" ht="12.75" customHeight="1" x14ac:dyDescent="0.15">
      <c r="A41" s="7" t="s">
        <v>417</v>
      </c>
      <c r="B41" s="17"/>
      <c r="C41" s="20" t="s">
        <v>418</v>
      </c>
      <c r="D41" s="31">
        <v>9</v>
      </c>
      <c r="E41" s="32">
        <v>6000000</v>
      </c>
      <c r="F41" s="31" t="s">
        <v>24</v>
      </c>
      <c r="G41" s="31" t="s">
        <v>53</v>
      </c>
      <c r="H41" s="22"/>
      <c r="I41" s="31">
        <v>6000000</v>
      </c>
      <c r="J41" s="20">
        <v>1</v>
      </c>
      <c r="K41" s="48"/>
      <c r="L41" s="17"/>
      <c r="M41" s="17"/>
      <c r="N41" s="25"/>
      <c r="O41" s="36" t="s">
        <v>421</v>
      </c>
      <c r="P41" s="26"/>
      <c r="Q41" s="17"/>
      <c r="R41" s="17"/>
      <c r="S41" s="17"/>
      <c r="T41" s="17"/>
      <c r="U41" s="28"/>
      <c r="V41" s="17"/>
      <c r="W41" s="17"/>
      <c r="X41" s="22"/>
      <c r="Y41" s="30"/>
      <c r="Z41" s="17"/>
      <c r="AA41" s="17"/>
      <c r="AB41" s="17"/>
      <c r="AC41" s="17"/>
      <c r="AD41" s="17"/>
      <c r="AE41" s="17"/>
      <c r="AF41" s="17"/>
      <c r="AG41" s="17"/>
      <c r="AH41" s="17"/>
      <c r="AI41" s="17"/>
      <c r="AJ41" s="17"/>
      <c r="AK41" s="17"/>
      <c r="AL41" s="17"/>
      <c r="AM41" s="19"/>
      <c r="AN41" s="19"/>
      <c r="AO41" s="19"/>
      <c r="AP41" s="19"/>
      <c r="AQ41" s="19"/>
      <c r="AR41" s="19"/>
      <c r="AS41" s="19"/>
      <c r="AT41" s="19"/>
      <c r="AU41" s="19"/>
      <c r="AV41" s="19"/>
      <c r="AW41" s="19"/>
      <c r="AX41" s="19"/>
      <c r="AY41" s="19"/>
      <c r="AZ41" s="19"/>
      <c r="BA41" s="19"/>
      <c r="BB41" s="19"/>
    </row>
    <row r="42" spans="1:54" ht="12.75" customHeight="1" x14ac:dyDescent="0.15">
      <c r="A42" s="10" t="s">
        <v>424</v>
      </c>
      <c r="B42" s="31" t="s">
        <v>425</v>
      </c>
      <c r="C42" s="22"/>
      <c r="D42" s="31">
        <v>9</v>
      </c>
      <c r="E42" s="32">
        <v>100000</v>
      </c>
      <c r="F42" s="31" t="s">
        <v>103</v>
      </c>
      <c r="G42" s="31" t="s">
        <v>293</v>
      </c>
      <c r="H42" s="22"/>
      <c r="I42" s="31">
        <v>100000</v>
      </c>
      <c r="J42" s="31">
        <v>2</v>
      </c>
      <c r="K42" s="33"/>
      <c r="L42" s="22"/>
      <c r="M42" s="22"/>
      <c r="N42" s="34"/>
      <c r="O42" s="35" t="s">
        <v>346</v>
      </c>
      <c r="P42" s="44"/>
      <c r="Q42" s="22"/>
      <c r="R42" s="31" t="s">
        <v>347</v>
      </c>
      <c r="S42" s="22"/>
      <c r="T42" s="22"/>
      <c r="U42" s="22"/>
      <c r="V42" s="22"/>
      <c r="W42" s="22"/>
      <c r="X42" s="22"/>
      <c r="Y42" s="43"/>
      <c r="Z42" s="22"/>
      <c r="AA42" s="22"/>
      <c r="AB42" s="22"/>
      <c r="AC42" s="22"/>
      <c r="AD42" s="22"/>
      <c r="AE42" s="22"/>
      <c r="AF42" s="22"/>
      <c r="AG42" s="22"/>
      <c r="AH42" s="22"/>
      <c r="AI42" s="22"/>
      <c r="AJ42" s="22"/>
      <c r="AK42" s="17"/>
      <c r="AL42" s="17"/>
      <c r="AM42" s="19"/>
      <c r="AN42" s="19"/>
      <c r="AO42" s="19"/>
      <c r="AP42" s="19"/>
      <c r="AQ42" s="19"/>
      <c r="AR42" s="19"/>
      <c r="AS42" s="19"/>
      <c r="AT42" s="19"/>
      <c r="AU42" s="19"/>
      <c r="AV42" s="19"/>
      <c r="AW42" s="19"/>
      <c r="AX42" s="19"/>
      <c r="AY42" s="19"/>
      <c r="AZ42" s="19"/>
      <c r="BA42" s="19"/>
      <c r="BB42" s="19"/>
    </row>
    <row r="43" spans="1:54" ht="12.75" customHeight="1" x14ac:dyDescent="0.15">
      <c r="A43" s="7" t="s">
        <v>427</v>
      </c>
      <c r="B43" s="20" t="s">
        <v>429</v>
      </c>
      <c r="C43" s="20" t="s">
        <v>430</v>
      </c>
      <c r="D43" s="31">
        <v>8</v>
      </c>
      <c r="E43" s="32">
        <v>420000</v>
      </c>
      <c r="F43" s="20" t="s">
        <v>24</v>
      </c>
      <c r="G43" s="31" t="s">
        <v>53</v>
      </c>
      <c r="H43" s="31" t="s">
        <v>34</v>
      </c>
      <c r="I43" s="31">
        <v>420000</v>
      </c>
      <c r="J43" s="31">
        <v>4</v>
      </c>
      <c r="K43" s="48"/>
      <c r="L43" s="17"/>
      <c r="M43" s="19"/>
      <c r="N43" s="37"/>
      <c r="O43" s="36" t="s">
        <v>434</v>
      </c>
      <c r="P43" s="26"/>
      <c r="Q43" s="17"/>
      <c r="R43" s="19"/>
      <c r="S43" s="17"/>
      <c r="T43" s="17"/>
      <c r="U43" s="28"/>
      <c r="V43" s="17"/>
      <c r="W43" s="19"/>
      <c r="X43" s="38"/>
      <c r="Y43" s="39"/>
      <c r="Z43" s="17"/>
      <c r="AA43" s="17"/>
      <c r="AB43" s="17"/>
      <c r="AC43" s="17"/>
      <c r="AD43" s="17"/>
      <c r="AE43" s="17"/>
      <c r="AF43" s="17"/>
      <c r="AG43" s="17"/>
      <c r="AH43" s="17"/>
      <c r="AI43" s="17"/>
      <c r="AJ43" s="17"/>
      <c r="AK43" s="17"/>
      <c r="AL43" s="17"/>
      <c r="AM43" s="19"/>
      <c r="AN43" s="19"/>
      <c r="AO43" s="19"/>
      <c r="AP43" s="19"/>
      <c r="AQ43" s="19"/>
      <c r="AR43" s="19"/>
      <c r="AS43" s="19"/>
      <c r="AT43" s="19"/>
      <c r="AU43" s="19"/>
      <c r="AV43" s="19"/>
      <c r="AW43" s="19"/>
      <c r="AX43" s="19"/>
      <c r="AY43" s="19"/>
      <c r="AZ43" s="19"/>
      <c r="BA43" s="19"/>
      <c r="BB43" s="19"/>
    </row>
    <row r="44" spans="1:54" ht="12.75" customHeight="1" x14ac:dyDescent="0.15">
      <c r="A44" s="10" t="s">
        <v>120</v>
      </c>
      <c r="B44" s="22"/>
      <c r="C44" s="31" t="s">
        <v>121</v>
      </c>
      <c r="D44" s="31">
        <v>3</v>
      </c>
      <c r="E44" s="32">
        <v>800000</v>
      </c>
      <c r="F44" s="31" t="s">
        <v>89</v>
      </c>
      <c r="G44" s="31" t="s">
        <v>293</v>
      </c>
      <c r="H44" s="22"/>
      <c r="I44" s="31">
        <v>800000</v>
      </c>
      <c r="J44" s="31">
        <v>2</v>
      </c>
      <c r="K44" s="22"/>
      <c r="L44" s="22"/>
      <c r="M44" s="22"/>
      <c r="N44" s="34"/>
      <c r="O44" s="35" t="s">
        <v>122</v>
      </c>
      <c r="P44" s="44"/>
      <c r="Q44" s="22"/>
      <c r="R44" s="45" t="s">
        <v>123</v>
      </c>
      <c r="S44" s="22"/>
      <c r="T44" s="22"/>
      <c r="U44" s="22"/>
      <c r="V44" s="22"/>
      <c r="W44" s="22"/>
      <c r="X44" s="22"/>
      <c r="Y44" s="43"/>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row>
    <row r="45" spans="1:54" ht="12.75" customHeight="1" x14ac:dyDescent="0.15">
      <c r="A45" s="66" t="s">
        <v>292</v>
      </c>
      <c r="B45" s="31" t="s">
        <v>294</v>
      </c>
      <c r="C45" s="31" t="s">
        <v>295</v>
      </c>
      <c r="D45" s="31">
        <v>6</v>
      </c>
      <c r="E45" s="32">
        <v>1500000</v>
      </c>
      <c r="F45" s="31" t="s">
        <v>24</v>
      </c>
      <c r="G45" s="31" t="s">
        <v>33</v>
      </c>
      <c r="H45" s="22"/>
      <c r="I45" s="31">
        <v>1500000</v>
      </c>
      <c r="J45" s="31">
        <v>2</v>
      </c>
      <c r="K45" s="22"/>
      <c r="L45" s="22"/>
      <c r="M45" s="22"/>
      <c r="N45" s="34"/>
      <c r="O45" s="35" t="s">
        <v>296</v>
      </c>
      <c r="P45" s="35" t="s">
        <v>297</v>
      </c>
      <c r="Q45" s="22"/>
      <c r="R45" s="45" t="s">
        <v>239</v>
      </c>
      <c r="S45" s="22"/>
      <c r="T45" s="22"/>
      <c r="U45" s="22"/>
      <c r="V45" s="22"/>
      <c r="W45" s="22"/>
      <c r="X45" s="22"/>
      <c r="Y45" s="43"/>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row>
    <row r="46" spans="1:54" ht="12.75" customHeight="1" x14ac:dyDescent="0.15">
      <c r="A46" s="10" t="s">
        <v>444</v>
      </c>
      <c r="B46" s="31" t="s">
        <v>445</v>
      </c>
      <c r="C46" s="31" t="s">
        <v>446</v>
      </c>
      <c r="D46" s="31">
        <v>8</v>
      </c>
      <c r="E46" s="32">
        <v>1500000</v>
      </c>
      <c r="F46" s="31" t="s">
        <v>32</v>
      </c>
      <c r="G46" s="31" t="s">
        <v>33</v>
      </c>
      <c r="H46" s="22"/>
      <c r="I46" s="31">
        <v>1500000</v>
      </c>
      <c r="J46" s="31">
        <v>3</v>
      </c>
      <c r="K46" s="22"/>
      <c r="L46" s="22"/>
      <c r="M46" s="22"/>
      <c r="N46" s="34"/>
      <c r="O46" s="35" t="s">
        <v>451</v>
      </c>
      <c r="P46" s="35" t="s">
        <v>325</v>
      </c>
      <c r="Q46" s="22"/>
      <c r="R46" s="45" t="s">
        <v>65</v>
      </c>
      <c r="S46" s="35" t="s">
        <v>452</v>
      </c>
      <c r="T46" s="22"/>
      <c r="U46" s="22"/>
      <c r="V46" s="22"/>
      <c r="W46" s="22"/>
      <c r="X46" s="22"/>
      <c r="Y46" s="43"/>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row>
    <row r="47" spans="1:54" ht="12.75" customHeight="1" x14ac:dyDescent="0.15">
      <c r="A47" s="10" t="s">
        <v>159</v>
      </c>
      <c r="B47" s="31" t="s">
        <v>160</v>
      </c>
      <c r="C47" s="31" t="s">
        <v>453</v>
      </c>
      <c r="D47" s="31">
        <v>4</v>
      </c>
      <c r="E47" s="32">
        <v>11100000</v>
      </c>
      <c r="F47" s="31" t="s">
        <v>162</v>
      </c>
      <c r="G47" s="31" t="s">
        <v>25</v>
      </c>
      <c r="H47" s="22"/>
      <c r="I47" s="31">
        <v>11100000</v>
      </c>
      <c r="J47" s="31">
        <v>2</v>
      </c>
      <c r="K47" s="22"/>
      <c r="L47" s="22"/>
      <c r="M47" s="22"/>
      <c r="N47" s="34"/>
      <c r="O47" s="49" t="s">
        <v>73</v>
      </c>
      <c r="P47" s="35" t="s">
        <v>163</v>
      </c>
      <c r="Q47" s="22"/>
      <c r="R47" s="45" t="s">
        <v>75</v>
      </c>
      <c r="S47" s="22"/>
      <c r="T47" s="22"/>
      <c r="U47" s="22"/>
      <c r="V47" s="22"/>
      <c r="W47" s="22"/>
      <c r="X47" s="22"/>
      <c r="Y47" s="43"/>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row>
    <row r="48" spans="1:54" ht="12.75" customHeight="1" x14ac:dyDescent="0.15">
      <c r="A48" s="10" t="s">
        <v>86</v>
      </c>
      <c r="B48" s="31" t="s">
        <v>87</v>
      </c>
      <c r="C48" s="20" t="s">
        <v>456</v>
      </c>
      <c r="D48" s="31">
        <v>3</v>
      </c>
      <c r="E48" s="32">
        <v>4200000</v>
      </c>
      <c r="F48" s="31" t="s">
        <v>89</v>
      </c>
      <c r="G48" s="31" t="s">
        <v>33</v>
      </c>
      <c r="H48" s="22"/>
      <c r="I48" s="31">
        <v>4200000</v>
      </c>
      <c r="J48" s="31">
        <v>3</v>
      </c>
      <c r="K48" s="22"/>
      <c r="L48" s="22"/>
      <c r="M48" s="22"/>
      <c r="N48" s="34"/>
      <c r="O48" s="35" t="s">
        <v>325</v>
      </c>
      <c r="P48" s="44"/>
      <c r="Q48" s="22"/>
      <c r="R48" s="45" t="s">
        <v>65</v>
      </c>
      <c r="S48" s="22"/>
      <c r="T48" s="22"/>
      <c r="U48" s="22"/>
      <c r="V48" s="22"/>
      <c r="W48" s="22"/>
      <c r="X48" s="22"/>
      <c r="Y48" s="43"/>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row>
    <row r="49" spans="1:54" ht="12.75" customHeight="1" x14ac:dyDescent="0.15">
      <c r="A49" s="10" t="s">
        <v>261</v>
      </c>
      <c r="B49" s="31" t="s">
        <v>262</v>
      </c>
      <c r="C49" s="31" t="s">
        <v>469</v>
      </c>
      <c r="D49" s="31">
        <v>5</v>
      </c>
      <c r="E49" s="32">
        <v>1500000</v>
      </c>
      <c r="F49" s="31" t="s">
        <v>213</v>
      </c>
      <c r="G49" s="31" t="s">
        <v>258</v>
      </c>
      <c r="H49" s="31" t="s">
        <v>34</v>
      </c>
      <c r="I49" s="31">
        <v>1500000</v>
      </c>
      <c r="J49" s="31">
        <v>4</v>
      </c>
      <c r="K49" s="22"/>
      <c r="L49" s="22"/>
      <c r="M49" s="22"/>
      <c r="N49" s="34"/>
      <c r="O49" s="35" t="s">
        <v>325</v>
      </c>
      <c r="P49" s="44"/>
      <c r="Q49" s="22"/>
      <c r="R49" s="45" t="s">
        <v>65</v>
      </c>
      <c r="S49" s="22"/>
      <c r="T49" s="22"/>
      <c r="U49" s="22"/>
      <c r="V49" s="22"/>
      <c r="W49" s="22"/>
      <c r="X49" s="22"/>
      <c r="Y49" s="43"/>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row>
    <row r="50" spans="1:54" ht="12.75" customHeight="1" x14ac:dyDescent="0.15">
      <c r="A50" s="10" t="s">
        <v>473</v>
      </c>
      <c r="B50" s="20" t="s">
        <v>475</v>
      </c>
      <c r="C50" s="31" t="s">
        <v>476</v>
      </c>
      <c r="D50" s="31">
        <v>7</v>
      </c>
      <c r="E50" s="40" t="s">
        <v>477</v>
      </c>
      <c r="F50" s="31" t="s">
        <v>213</v>
      </c>
      <c r="G50" s="31" t="s">
        <v>258</v>
      </c>
      <c r="H50" s="22"/>
      <c r="I50" s="31">
        <v>1900000</v>
      </c>
      <c r="J50" s="40" t="s">
        <v>478</v>
      </c>
      <c r="K50" s="42"/>
      <c r="L50" s="22"/>
      <c r="M50" s="22"/>
      <c r="N50" s="34"/>
      <c r="O50" s="35" t="s">
        <v>325</v>
      </c>
      <c r="P50" s="35" t="s">
        <v>251</v>
      </c>
      <c r="Q50" s="22"/>
      <c r="R50" s="45" t="s">
        <v>65</v>
      </c>
      <c r="S50" s="22"/>
      <c r="T50" s="22"/>
      <c r="U50" s="22"/>
      <c r="V50" s="22"/>
      <c r="W50" s="22"/>
      <c r="X50" s="22"/>
      <c r="Y50" s="43"/>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row>
    <row r="51" spans="1:54" ht="12.75" customHeight="1" x14ac:dyDescent="0.15">
      <c r="A51" s="10" t="s">
        <v>235</v>
      </c>
      <c r="B51" s="31" t="s">
        <v>236</v>
      </c>
      <c r="C51" s="31" t="s">
        <v>237</v>
      </c>
      <c r="D51" s="31">
        <v>5</v>
      </c>
      <c r="E51" s="32">
        <v>130000000</v>
      </c>
      <c r="F51" s="31" t="s">
        <v>32</v>
      </c>
      <c r="G51" s="31" t="s">
        <v>33</v>
      </c>
      <c r="H51" s="31" t="s">
        <v>34</v>
      </c>
      <c r="I51" s="31">
        <v>130000000</v>
      </c>
      <c r="J51" s="31">
        <v>3</v>
      </c>
      <c r="K51" s="22"/>
      <c r="L51" s="22"/>
      <c r="M51" s="22"/>
      <c r="N51" s="34"/>
      <c r="O51" s="35" t="s">
        <v>484</v>
      </c>
      <c r="P51" s="35" t="s">
        <v>452</v>
      </c>
      <c r="Q51" s="22"/>
      <c r="R51" s="45" t="s">
        <v>239</v>
      </c>
      <c r="S51" s="22"/>
      <c r="T51" s="22"/>
      <c r="U51" s="22"/>
      <c r="V51" s="22"/>
      <c r="W51" s="22"/>
      <c r="X51" s="22"/>
      <c r="Y51" s="43"/>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row>
    <row r="52" spans="1:54" ht="12.75" customHeight="1" x14ac:dyDescent="0.15">
      <c r="A52" s="10" t="s">
        <v>134</v>
      </c>
      <c r="B52" s="31" t="s">
        <v>135</v>
      </c>
      <c r="C52" s="31" t="s">
        <v>136</v>
      </c>
      <c r="D52" s="31">
        <v>4</v>
      </c>
      <c r="E52" s="32">
        <v>1600000</v>
      </c>
      <c r="F52" s="31" t="s">
        <v>103</v>
      </c>
      <c r="G52" s="31" t="s">
        <v>53</v>
      </c>
      <c r="H52" s="31" t="s">
        <v>34</v>
      </c>
      <c r="I52" s="31">
        <v>1600000</v>
      </c>
      <c r="J52" s="31">
        <v>2</v>
      </c>
      <c r="K52" s="22"/>
      <c r="L52" s="22"/>
      <c r="M52" s="22"/>
      <c r="N52" s="34"/>
      <c r="O52" s="35" t="s">
        <v>325</v>
      </c>
      <c r="P52" s="35" t="s">
        <v>137</v>
      </c>
      <c r="Q52" s="22"/>
      <c r="R52" s="45" t="s">
        <v>65</v>
      </c>
      <c r="S52" s="22"/>
      <c r="T52" s="22"/>
      <c r="U52" s="22"/>
      <c r="V52" s="22"/>
      <c r="W52" s="22"/>
      <c r="X52" s="22"/>
      <c r="Y52" s="43"/>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row>
    <row r="53" spans="1:54" ht="12.75" customHeight="1" x14ac:dyDescent="0.15">
      <c r="A53" s="10" t="s">
        <v>356</v>
      </c>
      <c r="B53" s="22"/>
      <c r="C53" s="31" t="s">
        <v>358</v>
      </c>
      <c r="D53" s="31">
        <v>6</v>
      </c>
      <c r="E53" s="32">
        <v>2600000</v>
      </c>
      <c r="F53" s="31" t="s">
        <v>32</v>
      </c>
      <c r="G53" s="31" t="s">
        <v>258</v>
      </c>
      <c r="H53" s="31" t="s">
        <v>34</v>
      </c>
      <c r="I53" s="31">
        <v>2600000</v>
      </c>
      <c r="J53" s="31">
        <v>3</v>
      </c>
      <c r="K53" s="22"/>
      <c r="L53" s="22"/>
      <c r="M53" s="22"/>
      <c r="N53" s="34"/>
      <c r="O53" s="35" t="s">
        <v>360</v>
      </c>
      <c r="P53" s="35" t="s">
        <v>361</v>
      </c>
      <c r="Q53" s="31" t="s">
        <v>123</v>
      </c>
      <c r="R53" s="45" t="s">
        <v>65</v>
      </c>
      <c r="S53" s="42"/>
      <c r="T53" s="22"/>
      <c r="U53" s="22"/>
      <c r="V53" s="22"/>
      <c r="W53" s="22"/>
      <c r="X53" s="22"/>
      <c r="Y53" s="43"/>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row>
    <row r="54" spans="1:54" ht="12.75" customHeight="1" x14ac:dyDescent="0.15">
      <c r="A54" s="10" t="s">
        <v>56</v>
      </c>
      <c r="B54" s="31" t="s">
        <v>57</v>
      </c>
      <c r="C54" s="31" t="s">
        <v>58</v>
      </c>
      <c r="D54" s="31">
        <v>2</v>
      </c>
      <c r="E54" s="32">
        <v>4000000</v>
      </c>
      <c r="F54" s="31" t="s">
        <v>59</v>
      </c>
      <c r="G54" s="31" t="s">
        <v>33</v>
      </c>
      <c r="H54" s="31" t="s">
        <v>34</v>
      </c>
      <c r="I54" s="31">
        <v>4000000</v>
      </c>
      <c r="J54" s="31">
        <v>1</v>
      </c>
      <c r="K54" s="22"/>
      <c r="L54" s="22"/>
      <c r="M54" s="22"/>
      <c r="N54" s="34"/>
      <c r="O54" s="35" t="s">
        <v>343</v>
      </c>
      <c r="P54" s="44"/>
      <c r="Q54" s="22"/>
      <c r="R54" s="45" t="s">
        <v>311</v>
      </c>
      <c r="S54" s="22"/>
      <c r="T54" s="22"/>
      <c r="U54" s="22"/>
      <c r="V54" s="22"/>
      <c r="W54" s="22"/>
      <c r="X54" s="22"/>
      <c r="Y54" s="43"/>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row>
    <row r="55" spans="1:54" ht="12.75" customHeight="1" x14ac:dyDescent="0.15">
      <c r="A55" s="7" t="s">
        <v>498</v>
      </c>
      <c r="B55" s="20" t="s">
        <v>499</v>
      </c>
      <c r="C55" s="20" t="s">
        <v>500</v>
      </c>
      <c r="D55" s="31">
        <v>8</v>
      </c>
      <c r="E55" s="32">
        <v>8700000</v>
      </c>
      <c r="F55" s="31" t="s">
        <v>59</v>
      </c>
      <c r="G55" s="20" t="s">
        <v>33</v>
      </c>
      <c r="H55" s="22"/>
      <c r="I55" s="31">
        <v>8700000</v>
      </c>
      <c r="J55" s="31">
        <v>2</v>
      </c>
      <c r="K55" s="33"/>
      <c r="L55" s="17"/>
      <c r="M55" s="17"/>
      <c r="N55" s="25"/>
      <c r="O55" s="36" t="s">
        <v>503</v>
      </c>
      <c r="P55" s="36" t="s">
        <v>505</v>
      </c>
      <c r="Q55" s="17"/>
      <c r="R55" s="17"/>
      <c r="S55" s="17"/>
      <c r="T55" s="17"/>
      <c r="U55" s="28"/>
      <c r="V55" s="17"/>
      <c r="W55" s="17"/>
      <c r="X55" s="22"/>
      <c r="Y55" s="30"/>
      <c r="Z55" s="17"/>
      <c r="AA55" s="17"/>
      <c r="AB55" s="17"/>
      <c r="AC55" s="17"/>
      <c r="AD55" s="17"/>
      <c r="AE55" s="17"/>
      <c r="AF55" s="17"/>
      <c r="AG55" s="17"/>
      <c r="AH55" s="17"/>
      <c r="AI55" s="17"/>
      <c r="AJ55" s="17"/>
      <c r="AK55" s="17"/>
      <c r="AL55" s="17"/>
      <c r="AM55" s="19"/>
      <c r="AN55" s="19"/>
      <c r="AO55" s="19"/>
      <c r="AP55" s="19"/>
      <c r="AQ55" s="19"/>
      <c r="AR55" s="19"/>
      <c r="AS55" s="19"/>
      <c r="AT55" s="19"/>
      <c r="AU55" s="19"/>
      <c r="AV55" s="19"/>
      <c r="AW55" s="19"/>
      <c r="AX55" s="19"/>
      <c r="AY55" s="19"/>
      <c r="AZ55" s="19"/>
      <c r="BA55" s="19"/>
      <c r="BB55" s="19"/>
    </row>
    <row r="56" spans="1:54" ht="12.75" customHeight="1" x14ac:dyDescent="0.15">
      <c r="A56" s="7" t="s">
        <v>316</v>
      </c>
      <c r="B56" s="22"/>
      <c r="C56" s="31" t="s">
        <v>317</v>
      </c>
      <c r="D56" s="31">
        <v>6</v>
      </c>
      <c r="E56" s="32">
        <v>130495</v>
      </c>
      <c r="F56" s="31" t="s">
        <v>213</v>
      </c>
      <c r="G56" s="31" t="s">
        <v>258</v>
      </c>
      <c r="H56" s="22"/>
      <c r="I56" s="31">
        <v>130495</v>
      </c>
      <c r="J56" s="31">
        <v>4</v>
      </c>
      <c r="K56" s="33"/>
      <c r="L56" s="22"/>
      <c r="M56" s="22"/>
      <c r="N56" s="34"/>
      <c r="O56" s="36" t="s">
        <v>318</v>
      </c>
      <c r="P56" s="36" t="s">
        <v>251</v>
      </c>
      <c r="Q56" s="17"/>
      <c r="R56" s="17"/>
      <c r="S56" s="22"/>
      <c r="T56" s="22"/>
      <c r="U56" s="28"/>
      <c r="V56" s="17"/>
      <c r="W56" s="17"/>
      <c r="X56" s="22"/>
      <c r="Y56" s="30"/>
      <c r="Z56" s="17"/>
      <c r="AA56" s="17"/>
      <c r="AB56" s="17"/>
      <c r="AC56" s="17"/>
      <c r="AD56" s="17"/>
      <c r="AE56" s="17"/>
      <c r="AF56" s="17"/>
      <c r="AG56" s="17"/>
      <c r="AH56" s="17"/>
      <c r="AI56" s="17"/>
      <c r="AJ56" s="17"/>
      <c r="AK56" s="17"/>
      <c r="AL56" s="17"/>
      <c r="AM56" s="19"/>
      <c r="AN56" s="19"/>
      <c r="AO56" s="19"/>
      <c r="AP56" s="19"/>
      <c r="AQ56" s="19"/>
      <c r="AR56" s="19"/>
      <c r="AS56" s="19"/>
      <c r="AT56" s="19"/>
      <c r="AU56" s="19"/>
      <c r="AV56" s="19"/>
      <c r="AW56" s="19"/>
      <c r="AX56" s="19"/>
      <c r="AY56" s="19"/>
      <c r="AZ56" s="19"/>
      <c r="BA56" s="19"/>
      <c r="BB56" s="19"/>
    </row>
    <row r="57" spans="1:54" ht="12.75" customHeight="1" x14ac:dyDescent="0.15">
      <c r="A57" s="7" t="s">
        <v>506</v>
      </c>
      <c r="B57" s="17"/>
      <c r="C57" s="20" t="s">
        <v>507</v>
      </c>
      <c r="D57" s="31">
        <v>8</v>
      </c>
      <c r="E57" s="32">
        <v>8000000</v>
      </c>
      <c r="F57" s="31" t="s">
        <v>24</v>
      </c>
      <c r="G57" s="31" t="s">
        <v>53</v>
      </c>
      <c r="H57" s="22"/>
      <c r="I57" s="40" t="s">
        <v>508</v>
      </c>
      <c r="J57" s="31">
        <v>4</v>
      </c>
      <c r="K57" s="33"/>
      <c r="L57" s="17"/>
      <c r="M57" s="17"/>
      <c r="N57" s="25"/>
      <c r="O57" s="36" t="s">
        <v>509</v>
      </c>
      <c r="P57" s="36" t="s">
        <v>512</v>
      </c>
      <c r="Q57" s="17"/>
      <c r="R57" s="17"/>
      <c r="S57" s="17"/>
      <c r="T57" s="17"/>
      <c r="U57" s="17"/>
      <c r="V57" s="17"/>
      <c r="W57" s="17"/>
      <c r="X57" s="22"/>
      <c r="Y57" s="30"/>
      <c r="Z57" s="17"/>
      <c r="AA57" s="17"/>
      <c r="AB57" s="17"/>
      <c r="AC57" s="17"/>
      <c r="AD57" s="17"/>
      <c r="AE57" s="17"/>
      <c r="AF57" s="17"/>
      <c r="AG57" s="17"/>
      <c r="AH57" s="17"/>
      <c r="AI57" s="17"/>
      <c r="AJ57" s="17"/>
      <c r="AK57" s="17"/>
      <c r="AL57" s="17"/>
      <c r="AM57" s="19"/>
      <c r="AN57" s="19"/>
      <c r="AO57" s="19"/>
      <c r="AP57" s="19"/>
      <c r="AQ57" s="19"/>
      <c r="AR57" s="19"/>
      <c r="AS57" s="19"/>
      <c r="AT57" s="19"/>
      <c r="AU57" s="19"/>
      <c r="AV57" s="19"/>
      <c r="AW57" s="19"/>
      <c r="AX57" s="19"/>
      <c r="AY57" s="19"/>
      <c r="AZ57" s="19"/>
      <c r="BA57" s="19"/>
      <c r="BB57" s="19"/>
    </row>
    <row r="58" spans="1:54" ht="12.75" customHeight="1" x14ac:dyDescent="0.15">
      <c r="A58" s="10" t="s">
        <v>515</v>
      </c>
      <c r="B58" s="31" t="s">
        <v>516</v>
      </c>
      <c r="C58" s="31" t="s">
        <v>517</v>
      </c>
      <c r="D58" s="31">
        <v>9</v>
      </c>
      <c r="E58" s="32">
        <v>50000000</v>
      </c>
      <c r="F58" s="31" t="s">
        <v>24</v>
      </c>
      <c r="G58" s="31" t="s">
        <v>33</v>
      </c>
      <c r="H58" s="22"/>
      <c r="I58" s="31">
        <v>50000000</v>
      </c>
      <c r="J58" s="31">
        <v>4</v>
      </c>
      <c r="K58" s="33"/>
      <c r="L58" s="22"/>
      <c r="M58" s="22"/>
      <c r="N58" s="34"/>
      <c r="O58" s="36" t="s">
        <v>518</v>
      </c>
      <c r="P58" s="35" t="s">
        <v>519</v>
      </c>
      <c r="Q58" s="22"/>
      <c r="R58" s="31" t="s">
        <v>520</v>
      </c>
      <c r="S58" s="22"/>
      <c r="T58" s="22"/>
      <c r="U58" s="22"/>
      <c r="V58" s="22"/>
      <c r="W58" s="22"/>
      <c r="X58" s="22"/>
      <c r="Y58" s="43"/>
      <c r="Z58" s="22"/>
      <c r="AA58" s="22"/>
      <c r="AB58" s="22"/>
      <c r="AC58" s="22"/>
      <c r="AD58" s="22"/>
      <c r="AE58" s="22"/>
      <c r="AF58" s="22"/>
      <c r="AG58" s="22"/>
      <c r="AH58" s="22"/>
      <c r="AI58" s="22"/>
      <c r="AJ58" s="22"/>
      <c r="AK58" s="17"/>
      <c r="AL58" s="17"/>
      <c r="AM58" s="19"/>
      <c r="AN58" s="19"/>
      <c r="AO58" s="19"/>
      <c r="AP58" s="19"/>
      <c r="AQ58" s="19"/>
      <c r="AR58" s="19"/>
      <c r="AS58" s="19"/>
      <c r="AT58" s="19"/>
      <c r="AU58" s="19"/>
      <c r="AV58" s="19"/>
      <c r="AW58" s="19"/>
      <c r="AX58" s="19"/>
      <c r="AY58" s="19"/>
      <c r="AZ58" s="19"/>
      <c r="BA58" s="19"/>
      <c r="BB58" s="19"/>
    </row>
    <row r="59" spans="1:54" ht="12.75" customHeight="1" x14ac:dyDescent="0.15">
      <c r="A59" s="10" t="s">
        <v>405</v>
      </c>
      <c r="B59" s="31" t="s">
        <v>406</v>
      </c>
      <c r="C59" s="31" t="s">
        <v>407</v>
      </c>
      <c r="D59" s="31">
        <v>7</v>
      </c>
      <c r="E59" s="32">
        <v>210000</v>
      </c>
      <c r="F59" s="31" t="s">
        <v>103</v>
      </c>
      <c r="G59" s="31" t="s">
        <v>521</v>
      </c>
      <c r="H59" s="31" t="s">
        <v>34</v>
      </c>
      <c r="I59" s="31">
        <v>210000</v>
      </c>
      <c r="J59" s="31">
        <v>5</v>
      </c>
      <c r="K59" s="22"/>
      <c r="L59" s="22"/>
      <c r="M59" s="22"/>
      <c r="N59" s="34"/>
      <c r="O59" s="35" t="s">
        <v>325</v>
      </c>
      <c r="P59" s="44"/>
      <c r="Q59" s="22"/>
      <c r="R59" s="45" t="s">
        <v>65</v>
      </c>
      <c r="S59" s="22"/>
      <c r="T59" s="22"/>
      <c r="U59" s="22"/>
      <c r="V59" s="22"/>
      <c r="W59" s="22"/>
      <c r="X59" s="22"/>
      <c r="Y59" s="43"/>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row>
    <row r="60" spans="1:54" ht="12.75" customHeight="1" x14ac:dyDescent="0.15">
      <c r="A60" s="10" t="s">
        <v>524</v>
      </c>
      <c r="B60" s="31" t="s">
        <v>525</v>
      </c>
      <c r="C60" s="31" t="s">
        <v>526</v>
      </c>
      <c r="D60" s="31">
        <v>8</v>
      </c>
      <c r="E60" s="32">
        <v>780000</v>
      </c>
      <c r="F60" s="31" t="s">
        <v>229</v>
      </c>
      <c r="G60" s="31" t="s">
        <v>33</v>
      </c>
      <c r="H60" s="31" t="s">
        <v>34</v>
      </c>
      <c r="I60" s="31">
        <v>780000</v>
      </c>
      <c r="J60" s="40" t="s">
        <v>527</v>
      </c>
      <c r="K60" s="22"/>
      <c r="L60" s="22"/>
      <c r="M60" s="22"/>
      <c r="N60" s="34"/>
      <c r="O60" s="35" t="s">
        <v>528</v>
      </c>
      <c r="P60" s="35" t="s">
        <v>325</v>
      </c>
      <c r="Q60" s="31" t="s">
        <v>529</v>
      </c>
      <c r="R60" s="45" t="s">
        <v>65</v>
      </c>
      <c r="S60" s="42"/>
      <c r="T60" s="22"/>
      <c r="U60" s="22"/>
      <c r="V60" s="22"/>
      <c r="W60" s="22"/>
      <c r="X60" s="22"/>
      <c r="Y60" s="43"/>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row>
    <row r="61" spans="1:54" ht="12.75" customHeight="1" x14ac:dyDescent="0.15">
      <c r="A61" s="7" t="s">
        <v>494</v>
      </c>
      <c r="B61" s="31" t="s">
        <v>495</v>
      </c>
      <c r="C61" s="31" t="s">
        <v>496</v>
      </c>
      <c r="D61" s="31">
        <v>7</v>
      </c>
      <c r="E61" s="32">
        <v>102153</v>
      </c>
      <c r="F61" s="31" t="s">
        <v>213</v>
      </c>
      <c r="G61" s="31" t="s">
        <v>390</v>
      </c>
      <c r="H61" s="22"/>
      <c r="I61" s="31">
        <v>102153</v>
      </c>
      <c r="J61" s="31">
        <v>2</v>
      </c>
      <c r="K61" s="33"/>
      <c r="L61" s="22"/>
      <c r="M61" s="22"/>
      <c r="N61" s="34"/>
      <c r="O61" s="36" t="s">
        <v>497</v>
      </c>
      <c r="P61" s="36" t="s">
        <v>251</v>
      </c>
      <c r="Q61" s="17"/>
      <c r="R61" s="17"/>
      <c r="S61" s="22"/>
      <c r="T61" s="22"/>
      <c r="U61" s="28"/>
      <c r="V61" s="17"/>
      <c r="W61" s="17"/>
      <c r="X61" s="22"/>
      <c r="Y61" s="30"/>
      <c r="Z61" s="17"/>
      <c r="AA61" s="17"/>
      <c r="AB61" s="17"/>
      <c r="AC61" s="17"/>
      <c r="AD61" s="17"/>
      <c r="AE61" s="17"/>
      <c r="AF61" s="17"/>
      <c r="AG61" s="17"/>
      <c r="AH61" s="17"/>
      <c r="AI61" s="17"/>
      <c r="AJ61" s="17"/>
      <c r="AK61" s="17"/>
      <c r="AL61" s="17"/>
      <c r="AM61" s="19"/>
      <c r="AN61" s="19"/>
      <c r="AO61" s="19"/>
      <c r="AP61" s="19"/>
      <c r="AQ61" s="19"/>
      <c r="AR61" s="19"/>
      <c r="AS61" s="19"/>
      <c r="AT61" s="19"/>
      <c r="AU61" s="19"/>
      <c r="AV61" s="19"/>
      <c r="AW61" s="19"/>
      <c r="AX61" s="19"/>
      <c r="AY61" s="19"/>
      <c r="AZ61" s="19"/>
      <c r="BA61" s="19"/>
      <c r="BB61" s="19"/>
    </row>
    <row r="62" spans="1:54" ht="12.75" customHeight="1" x14ac:dyDescent="0.15">
      <c r="A62" s="66" t="s">
        <v>534</v>
      </c>
      <c r="B62" s="31" t="s">
        <v>537</v>
      </c>
      <c r="C62" s="31" t="s">
        <v>538</v>
      </c>
      <c r="D62" s="31">
        <v>8</v>
      </c>
      <c r="E62" s="32">
        <v>163792</v>
      </c>
      <c r="F62" s="31" t="s">
        <v>539</v>
      </c>
      <c r="G62" s="31" t="s">
        <v>53</v>
      </c>
      <c r="H62" s="22"/>
      <c r="I62" s="31">
        <v>163792</v>
      </c>
      <c r="J62" s="31">
        <v>4</v>
      </c>
      <c r="K62" s="42"/>
      <c r="L62" s="22"/>
      <c r="M62" s="22"/>
      <c r="N62" s="34"/>
      <c r="O62" s="35" t="s">
        <v>540</v>
      </c>
      <c r="P62" s="44"/>
      <c r="Q62" s="22"/>
      <c r="R62" s="45" t="s">
        <v>123</v>
      </c>
      <c r="S62" s="22"/>
      <c r="T62" s="22"/>
      <c r="U62" s="22"/>
      <c r="V62" s="22"/>
      <c r="W62" s="22"/>
      <c r="X62" s="22"/>
      <c r="Y62" s="43"/>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row>
    <row r="63" spans="1:54" ht="12.75" customHeight="1" x14ac:dyDescent="0.15">
      <c r="A63" s="66" t="s">
        <v>81</v>
      </c>
      <c r="B63" s="31" t="s">
        <v>82</v>
      </c>
      <c r="C63" s="31" t="s">
        <v>83</v>
      </c>
      <c r="D63" s="31">
        <v>3</v>
      </c>
      <c r="E63" s="32">
        <v>1600000</v>
      </c>
      <c r="F63" s="31" t="s">
        <v>24</v>
      </c>
      <c r="G63" s="31" t="s">
        <v>33</v>
      </c>
      <c r="H63" s="31" t="s">
        <v>34</v>
      </c>
      <c r="I63" s="31">
        <v>1600000</v>
      </c>
      <c r="J63" s="31">
        <v>2</v>
      </c>
      <c r="K63" s="22"/>
      <c r="L63" s="22"/>
      <c r="M63" s="22"/>
      <c r="N63" s="34"/>
      <c r="O63" s="35" t="s">
        <v>84</v>
      </c>
      <c r="P63" s="44"/>
      <c r="Q63" s="22"/>
      <c r="R63" s="45" t="s">
        <v>85</v>
      </c>
      <c r="S63" s="22"/>
      <c r="T63" s="22"/>
      <c r="U63" s="22"/>
      <c r="V63" s="22"/>
      <c r="W63" s="22"/>
      <c r="X63" s="22"/>
      <c r="Y63" s="43"/>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row>
    <row r="64" spans="1:54" ht="12.75" customHeight="1" x14ac:dyDescent="0.15">
      <c r="A64" s="10" t="s">
        <v>492</v>
      </c>
      <c r="B64" s="22"/>
      <c r="C64" s="31" t="s">
        <v>493</v>
      </c>
      <c r="D64" s="31">
        <v>7</v>
      </c>
      <c r="E64" s="32">
        <v>34000</v>
      </c>
      <c r="F64" s="31" t="s">
        <v>32</v>
      </c>
      <c r="G64" s="31" t="s">
        <v>258</v>
      </c>
      <c r="H64" s="31" t="s">
        <v>34</v>
      </c>
      <c r="I64" s="31">
        <v>34000</v>
      </c>
      <c r="J64" s="31">
        <v>3</v>
      </c>
      <c r="K64" s="22"/>
      <c r="L64" s="22"/>
      <c r="M64" s="22"/>
      <c r="N64" s="34"/>
      <c r="O64" s="35" t="s">
        <v>325</v>
      </c>
      <c r="P64" s="44"/>
      <c r="Q64" s="22"/>
      <c r="R64" s="45" t="s">
        <v>65</v>
      </c>
      <c r="S64" s="22"/>
      <c r="T64" s="22"/>
      <c r="U64" s="22"/>
      <c r="V64" s="22"/>
      <c r="W64" s="22"/>
      <c r="X64" s="22"/>
      <c r="Y64" s="43"/>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row>
    <row r="65" spans="1:54" ht="12.75" customHeight="1" x14ac:dyDescent="0.15">
      <c r="A65" s="7" t="s">
        <v>510</v>
      </c>
      <c r="B65" s="31" t="s">
        <v>511</v>
      </c>
      <c r="C65" s="31" t="s">
        <v>513</v>
      </c>
      <c r="D65" s="31">
        <v>7</v>
      </c>
      <c r="E65" s="32">
        <v>1055489</v>
      </c>
      <c r="F65" s="31" t="s">
        <v>213</v>
      </c>
      <c r="G65" s="31" t="s">
        <v>258</v>
      </c>
      <c r="H65" s="22"/>
      <c r="I65" s="31">
        <v>1055489</v>
      </c>
      <c r="J65" s="31">
        <v>4</v>
      </c>
      <c r="K65" s="33"/>
      <c r="L65" s="22"/>
      <c r="M65" s="17"/>
      <c r="N65" s="25"/>
      <c r="O65" s="36" t="s">
        <v>514</v>
      </c>
      <c r="P65" s="36" t="s">
        <v>251</v>
      </c>
      <c r="Q65" s="17"/>
      <c r="R65" s="17"/>
      <c r="S65" s="17"/>
      <c r="T65" s="17"/>
      <c r="U65" s="28"/>
      <c r="V65" s="17"/>
      <c r="W65" s="17"/>
      <c r="X65" s="22"/>
      <c r="Y65" s="30"/>
      <c r="Z65" s="17"/>
      <c r="AA65" s="17"/>
      <c r="AB65" s="17"/>
      <c r="AC65" s="17"/>
      <c r="AD65" s="17"/>
      <c r="AE65" s="17"/>
      <c r="AF65" s="17"/>
      <c r="AG65" s="17"/>
      <c r="AH65" s="17"/>
      <c r="AI65" s="17"/>
      <c r="AJ65" s="17"/>
      <c r="AK65" s="17"/>
      <c r="AL65" s="17"/>
      <c r="AM65" s="19"/>
      <c r="AN65" s="19"/>
      <c r="AO65" s="19"/>
      <c r="AP65" s="19"/>
      <c r="AQ65" s="19"/>
      <c r="AR65" s="19"/>
      <c r="AS65" s="19"/>
      <c r="AT65" s="19"/>
      <c r="AU65" s="19"/>
      <c r="AV65" s="19"/>
      <c r="AW65" s="19"/>
      <c r="AX65" s="19"/>
      <c r="AY65" s="19"/>
      <c r="AZ65" s="19"/>
      <c r="BA65" s="19"/>
      <c r="BB65" s="19"/>
    </row>
    <row r="66" spans="1:54" ht="12.75" customHeight="1" x14ac:dyDescent="0.15">
      <c r="A66" s="10" t="s">
        <v>216</v>
      </c>
      <c r="B66" s="31" t="s">
        <v>217</v>
      </c>
      <c r="C66" s="31" t="s">
        <v>551</v>
      </c>
      <c r="D66" s="31">
        <v>5</v>
      </c>
      <c r="E66" s="32">
        <v>573000</v>
      </c>
      <c r="F66" s="31" t="s">
        <v>219</v>
      </c>
      <c r="G66" s="31" t="s">
        <v>33</v>
      </c>
      <c r="H66" s="22"/>
      <c r="I66" s="31">
        <v>573000</v>
      </c>
      <c r="J66" s="31">
        <v>3</v>
      </c>
      <c r="K66" s="22"/>
      <c r="L66" s="22"/>
      <c r="M66" s="22"/>
      <c r="N66" s="34"/>
      <c r="O66" s="49" t="s">
        <v>220</v>
      </c>
      <c r="P66" s="35" t="s">
        <v>222</v>
      </c>
      <c r="Q66" s="22"/>
      <c r="R66" s="45" t="s">
        <v>65</v>
      </c>
      <c r="S66" s="42"/>
      <c r="T66" s="22"/>
      <c r="U66" s="22"/>
      <c r="V66" s="22"/>
      <c r="W66" s="22"/>
      <c r="X66" s="22"/>
      <c r="Y66" s="43"/>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row>
    <row r="67" spans="1:54" ht="12.75" customHeight="1" x14ac:dyDescent="0.15">
      <c r="A67" s="7" t="s">
        <v>354</v>
      </c>
      <c r="B67" s="31" t="s">
        <v>355</v>
      </c>
      <c r="C67" s="22"/>
      <c r="D67" s="31">
        <v>6</v>
      </c>
      <c r="E67" s="32">
        <v>1700000</v>
      </c>
      <c r="F67" s="31" t="s">
        <v>213</v>
      </c>
      <c r="G67" s="31" t="s">
        <v>258</v>
      </c>
      <c r="H67" s="22"/>
      <c r="I67" s="31">
        <v>1700000</v>
      </c>
      <c r="J67" s="31">
        <v>4</v>
      </c>
      <c r="K67" s="33"/>
      <c r="L67" s="22"/>
      <c r="M67" s="17"/>
      <c r="N67" s="25"/>
      <c r="O67" s="36" t="s">
        <v>251</v>
      </c>
      <c r="P67" s="26"/>
      <c r="Q67" s="17"/>
      <c r="R67" s="17"/>
      <c r="S67" s="17"/>
      <c r="T67" s="17"/>
      <c r="U67" s="28"/>
      <c r="V67" s="17"/>
      <c r="W67" s="17"/>
      <c r="X67" s="22"/>
      <c r="Y67" s="30"/>
      <c r="Z67" s="17"/>
      <c r="AA67" s="17"/>
      <c r="AB67" s="17"/>
      <c r="AC67" s="17"/>
      <c r="AD67" s="17"/>
      <c r="AE67" s="17"/>
      <c r="AF67" s="17"/>
      <c r="AG67" s="17"/>
      <c r="AH67" s="17"/>
      <c r="AI67" s="17"/>
      <c r="AJ67" s="17"/>
      <c r="AK67" s="17"/>
      <c r="AL67" s="17"/>
      <c r="AM67" s="19"/>
      <c r="AN67" s="19"/>
      <c r="AO67" s="19"/>
      <c r="AP67" s="19"/>
      <c r="AQ67" s="19"/>
      <c r="AR67" s="19"/>
      <c r="AS67" s="19"/>
      <c r="AT67" s="19"/>
      <c r="AU67" s="19"/>
      <c r="AV67" s="19"/>
      <c r="AW67" s="19"/>
      <c r="AX67" s="19"/>
      <c r="AY67" s="19"/>
      <c r="AZ67" s="19"/>
      <c r="BA67" s="19"/>
      <c r="BB67" s="19"/>
    </row>
    <row r="68" spans="1:54" ht="12.75" customHeight="1" x14ac:dyDescent="0.15">
      <c r="A68" s="10" t="s">
        <v>552</v>
      </c>
      <c r="B68" s="22"/>
      <c r="C68" s="31" t="s">
        <v>553</v>
      </c>
      <c r="D68" s="31">
        <v>8</v>
      </c>
      <c r="E68" s="32">
        <v>1800000</v>
      </c>
      <c r="F68" s="31" t="s">
        <v>162</v>
      </c>
      <c r="G68" s="31" t="s">
        <v>25</v>
      </c>
      <c r="H68" s="22"/>
      <c r="I68" s="31">
        <v>1800000</v>
      </c>
      <c r="J68" s="31">
        <v>2</v>
      </c>
      <c r="K68" s="22"/>
      <c r="L68" s="22"/>
      <c r="M68" s="22"/>
      <c r="N68" s="34"/>
      <c r="O68" s="35" t="s">
        <v>325</v>
      </c>
      <c r="P68" s="44"/>
      <c r="Q68" s="22"/>
      <c r="R68" s="45" t="s">
        <v>65</v>
      </c>
      <c r="S68" s="22"/>
      <c r="T68" s="22"/>
      <c r="U68" s="22"/>
      <c r="V68" s="22"/>
      <c r="W68" s="22"/>
      <c r="X68" s="22"/>
      <c r="Y68" s="43"/>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row>
    <row r="69" spans="1:54" ht="12.75" customHeight="1" x14ac:dyDescent="0.15">
      <c r="A69" s="10" t="s">
        <v>541</v>
      </c>
      <c r="B69" s="31" t="s">
        <v>542</v>
      </c>
      <c r="C69" s="31" t="s">
        <v>543</v>
      </c>
      <c r="D69" s="31">
        <v>7</v>
      </c>
      <c r="E69" s="32">
        <v>8300000</v>
      </c>
      <c r="F69" s="31" t="s">
        <v>213</v>
      </c>
      <c r="G69" s="31" t="s">
        <v>258</v>
      </c>
      <c r="H69" s="31" t="s">
        <v>34</v>
      </c>
      <c r="I69" s="31">
        <v>8300000</v>
      </c>
      <c r="J69" s="31">
        <v>4</v>
      </c>
      <c r="K69" s="22"/>
      <c r="L69" s="22"/>
      <c r="M69" s="22"/>
      <c r="N69" s="34"/>
      <c r="O69" s="35" t="s">
        <v>544</v>
      </c>
      <c r="P69" s="44"/>
      <c r="Q69" s="22"/>
      <c r="R69" s="45" t="s">
        <v>545</v>
      </c>
      <c r="S69" s="22"/>
      <c r="T69" s="22"/>
      <c r="U69" s="22"/>
      <c r="V69" s="22"/>
      <c r="W69" s="22"/>
      <c r="X69" s="22"/>
      <c r="Y69" s="43"/>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row>
    <row r="70" spans="1:54" ht="26" x14ac:dyDescent="0.15">
      <c r="A70" s="7" t="s">
        <v>554</v>
      </c>
      <c r="B70" s="20" t="s">
        <v>555</v>
      </c>
      <c r="C70" s="17"/>
      <c r="D70" s="31">
        <v>9</v>
      </c>
      <c r="E70" s="32">
        <v>240000</v>
      </c>
      <c r="F70" s="20" t="s">
        <v>329</v>
      </c>
      <c r="G70" s="20" t="s">
        <v>33</v>
      </c>
      <c r="H70" s="22"/>
      <c r="I70" s="31">
        <v>239326</v>
      </c>
      <c r="J70" s="31">
        <v>2</v>
      </c>
      <c r="K70" s="48"/>
      <c r="L70" s="17"/>
      <c r="M70" s="19"/>
      <c r="N70" s="37"/>
      <c r="O70" s="36" t="s">
        <v>556</v>
      </c>
      <c r="P70" s="26"/>
      <c r="Q70" s="17"/>
      <c r="R70" s="19"/>
      <c r="S70" s="17"/>
      <c r="T70" s="17"/>
      <c r="U70" s="28"/>
      <c r="V70" s="17"/>
      <c r="W70" s="19"/>
      <c r="X70" s="38"/>
      <c r="Y70" s="39"/>
      <c r="Z70" s="17"/>
      <c r="AA70" s="17"/>
      <c r="AB70" s="17"/>
      <c r="AC70" s="17"/>
      <c r="AD70" s="17"/>
      <c r="AE70" s="17"/>
      <c r="AF70" s="17"/>
      <c r="AG70" s="17"/>
      <c r="AH70" s="17"/>
      <c r="AI70" s="17"/>
      <c r="AJ70" s="17"/>
      <c r="AK70" s="17"/>
      <c r="AL70" s="17"/>
      <c r="AM70" s="19"/>
      <c r="AN70" s="19"/>
      <c r="AO70" s="19"/>
      <c r="AP70" s="19"/>
      <c r="AQ70" s="19"/>
      <c r="AR70" s="19"/>
      <c r="AS70" s="19"/>
      <c r="AT70" s="19"/>
      <c r="AU70" s="19"/>
      <c r="AV70" s="19"/>
      <c r="AW70" s="19"/>
      <c r="AX70" s="19"/>
      <c r="AY70" s="19"/>
      <c r="AZ70" s="19"/>
      <c r="BA70" s="19"/>
      <c r="BB70" s="19"/>
    </row>
    <row r="71" spans="1:54" ht="91" x14ac:dyDescent="0.15">
      <c r="A71" s="10" t="s">
        <v>138</v>
      </c>
      <c r="B71" s="22"/>
      <c r="C71" s="31" t="s">
        <v>139</v>
      </c>
      <c r="D71" s="31">
        <v>4</v>
      </c>
      <c r="E71" s="32">
        <v>3950000</v>
      </c>
      <c r="F71" s="31" t="s">
        <v>103</v>
      </c>
      <c r="G71" s="31" t="s">
        <v>53</v>
      </c>
      <c r="H71" s="31" t="s">
        <v>34</v>
      </c>
      <c r="I71" s="31">
        <v>3950000</v>
      </c>
      <c r="J71" s="31">
        <v>2</v>
      </c>
      <c r="K71" s="22"/>
      <c r="L71" s="22"/>
      <c r="M71" s="22"/>
      <c r="N71" s="34"/>
      <c r="O71" s="35" t="s">
        <v>140</v>
      </c>
      <c r="P71" s="44"/>
      <c r="Q71" s="22"/>
      <c r="R71" s="45" t="s">
        <v>141</v>
      </c>
      <c r="S71" s="22"/>
      <c r="T71" s="22"/>
      <c r="U71" s="22"/>
      <c r="V71" s="22"/>
      <c r="W71" s="22"/>
      <c r="X71" s="22"/>
      <c r="Y71" s="43"/>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row>
    <row r="72" spans="1:54" ht="13" x14ac:dyDescent="0.15">
      <c r="A72" s="10" t="s">
        <v>289</v>
      </c>
      <c r="B72" s="22"/>
      <c r="C72" s="22"/>
      <c r="D72" s="31">
        <v>6</v>
      </c>
      <c r="E72" s="32">
        <v>760000</v>
      </c>
      <c r="F72" s="31" t="s">
        <v>177</v>
      </c>
      <c r="G72" s="31" t="s">
        <v>33</v>
      </c>
      <c r="H72" s="22"/>
      <c r="I72" s="31">
        <v>760000</v>
      </c>
      <c r="J72" s="31">
        <v>2</v>
      </c>
      <c r="K72" s="22"/>
      <c r="L72" s="22"/>
      <c r="M72" s="22"/>
      <c r="N72" s="34"/>
      <c r="O72" s="35" t="s">
        <v>325</v>
      </c>
      <c r="P72" s="44"/>
      <c r="Q72" s="22"/>
      <c r="R72" s="45" t="s">
        <v>65</v>
      </c>
      <c r="S72" s="22"/>
      <c r="T72" s="22"/>
      <c r="U72" s="22"/>
      <c r="V72" s="22"/>
      <c r="W72" s="22"/>
      <c r="X72" s="22"/>
      <c r="Y72" s="43"/>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row>
    <row r="73" spans="1:54" ht="130" x14ac:dyDescent="0.15">
      <c r="A73" s="10" t="s">
        <v>439</v>
      </c>
      <c r="B73" s="22"/>
      <c r="C73" s="31" t="s">
        <v>557</v>
      </c>
      <c r="D73" s="31">
        <v>7</v>
      </c>
      <c r="E73" s="32">
        <v>1000000</v>
      </c>
      <c r="F73" s="31" t="s">
        <v>103</v>
      </c>
      <c r="G73" s="31" t="s">
        <v>49</v>
      </c>
      <c r="H73" s="22"/>
      <c r="I73" s="31">
        <v>1000000</v>
      </c>
      <c r="J73" s="31">
        <v>2</v>
      </c>
      <c r="K73" s="42"/>
      <c r="L73" s="22"/>
      <c r="M73" s="22"/>
      <c r="N73" s="34"/>
      <c r="O73" s="35" t="s">
        <v>325</v>
      </c>
      <c r="P73" s="44"/>
      <c r="Q73" s="22"/>
      <c r="R73" s="45" t="s">
        <v>65</v>
      </c>
      <c r="S73" s="22"/>
      <c r="T73" s="22"/>
      <c r="U73" s="22"/>
      <c r="V73" s="22"/>
      <c r="W73" s="22"/>
      <c r="X73" s="22"/>
      <c r="Y73" s="43"/>
      <c r="Z73" s="22"/>
      <c r="AA73" s="22"/>
      <c r="AB73" s="22"/>
      <c r="AC73" s="22"/>
      <c r="AD73" s="22"/>
      <c r="AE73" s="22"/>
      <c r="AF73" s="22"/>
      <c r="AG73" s="22"/>
      <c r="AH73" s="19"/>
      <c r="AI73" s="19"/>
      <c r="AJ73" s="22"/>
      <c r="AK73" s="22"/>
      <c r="AL73" s="22"/>
      <c r="AM73" s="22"/>
      <c r="AN73" s="22"/>
      <c r="AO73" s="22"/>
      <c r="AP73" s="22"/>
      <c r="AQ73" s="22"/>
      <c r="AR73" s="22"/>
      <c r="AS73" s="22"/>
      <c r="AT73" s="22"/>
      <c r="AU73" s="22"/>
      <c r="AV73" s="22"/>
      <c r="AW73" s="22"/>
      <c r="AX73" s="22"/>
      <c r="AY73" s="22"/>
      <c r="AZ73" s="22"/>
      <c r="BA73" s="22"/>
      <c r="BB73" s="22"/>
    </row>
    <row r="74" spans="1:54" ht="78" x14ac:dyDescent="0.15">
      <c r="A74" s="7" t="s">
        <v>285</v>
      </c>
      <c r="B74" s="22"/>
      <c r="C74" s="31" t="s">
        <v>286</v>
      </c>
      <c r="D74" s="31">
        <v>6</v>
      </c>
      <c r="E74" s="32">
        <v>515000</v>
      </c>
      <c r="F74" s="31" t="s">
        <v>213</v>
      </c>
      <c r="G74" s="31" t="s">
        <v>33</v>
      </c>
      <c r="H74" s="22"/>
      <c r="I74" s="31">
        <v>515000</v>
      </c>
      <c r="J74" s="31">
        <v>4</v>
      </c>
      <c r="K74" s="33"/>
      <c r="L74" s="22"/>
      <c r="M74" s="17"/>
      <c r="N74" s="25"/>
      <c r="O74" s="36" t="s">
        <v>251</v>
      </c>
      <c r="P74" s="26"/>
      <c r="Q74" s="17"/>
      <c r="R74" s="17"/>
      <c r="S74" s="17"/>
      <c r="T74" s="17"/>
      <c r="U74" s="28"/>
      <c r="V74" s="17"/>
      <c r="W74" s="17"/>
      <c r="X74" s="22"/>
      <c r="Y74" s="30"/>
      <c r="Z74" s="17"/>
      <c r="AA74" s="17"/>
      <c r="AB74" s="17"/>
      <c r="AC74" s="17"/>
      <c r="AD74" s="17"/>
      <c r="AE74" s="17"/>
      <c r="AF74" s="17"/>
      <c r="AG74" s="17"/>
      <c r="AH74" s="17"/>
      <c r="AI74" s="17"/>
      <c r="AJ74" s="17"/>
      <c r="AK74" s="17"/>
      <c r="AL74" s="17"/>
      <c r="AM74" s="19"/>
      <c r="AN74" s="19"/>
      <c r="AO74" s="19"/>
      <c r="AP74" s="19"/>
      <c r="AQ74" s="19"/>
      <c r="AR74" s="19"/>
      <c r="AS74" s="19"/>
      <c r="AT74" s="19"/>
      <c r="AU74" s="19"/>
      <c r="AV74" s="19"/>
      <c r="AW74" s="19"/>
      <c r="AX74" s="19"/>
      <c r="AY74" s="19"/>
      <c r="AZ74" s="19"/>
      <c r="BA74" s="19"/>
      <c r="BB74" s="19"/>
    </row>
    <row r="75" spans="1:54" ht="117" x14ac:dyDescent="0.15">
      <c r="A75" s="10" t="s">
        <v>142</v>
      </c>
      <c r="B75" s="31" t="s">
        <v>143</v>
      </c>
      <c r="C75" s="31" t="s">
        <v>144</v>
      </c>
      <c r="D75" s="31">
        <v>4</v>
      </c>
      <c r="E75" s="32">
        <v>1500000</v>
      </c>
      <c r="F75" s="31" t="s">
        <v>32</v>
      </c>
      <c r="G75" s="31" t="s">
        <v>33</v>
      </c>
      <c r="H75" s="22"/>
      <c r="I75" s="31">
        <v>1500000</v>
      </c>
      <c r="J75" s="40" t="s">
        <v>562</v>
      </c>
      <c r="K75" s="22"/>
      <c r="L75" s="22"/>
      <c r="M75" s="22"/>
      <c r="N75" s="34"/>
      <c r="O75" s="35" t="s">
        <v>325</v>
      </c>
      <c r="P75" s="44"/>
      <c r="Q75" s="22"/>
      <c r="R75" s="45" t="s">
        <v>65</v>
      </c>
      <c r="S75" s="22"/>
      <c r="T75" s="22"/>
      <c r="U75" s="22"/>
      <c r="V75" s="29"/>
      <c r="W75" s="22"/>
      <c r="X75" s="22"/>
      <c r="Y75" s="43"/>
      <c r="Z75" s="22"/>
      <c r="AA75" s="22"/>
      <c r="AB75" s="22"/>
      <c r="AC75" s="22"/>
      <c r="AD75" s="22"/>
      <c r="AE75" s="22"/>
      <c r="AF75" s="22"/>
      <c r="AG75" s="19"/>
      <c r="AH75" s="19"/>
      <c r="AI75" s="19"/>
      <c r="AJ75" s="19"/>
      <c r="AK75" s="19"/>
      <c r="AL75" s="19"/>
      <c r="AM75" s="22"/>
      <c r="AN75" s="22"/>
      <c r="AO75" s="22"/>
      <c r="AP75" s="22"/>
      <c r="AQ75" s="22"/>
      <c r="AR75" s="22"/>
      <c r="AS75" s="22"/>
      <c r="AT75" s="22"/>
      <c r="AU75" s="22"/>
      <c r="AV75" s="22"/>
      <c r="AW75" s="22"/>
      <c r="AX75" s="22"/>
      <c r="AY75" s="22"/>
      <c r="AZ75" s="22"/>
      <c r="BA75" s="22"/>
      <c r="BB75" s="22"/>
    </row>
    <row r="76" spans="1:54" ht="26" x14ac:dyDescent="0.15">
      <c r="A76" s="10" t="s">
        <v>391</v>
      </c>
      <c r="B76" s="31" t="s">
        <v>392</v>
      </c>
      <c r="C76" s="22"/>
      <c r="D76" s="31">
        <v>7</v>
      </c>
      <c r="E76" s="32">
        <v>200000</v>
      </c>
      <c r="F76" s="31" t="s">
        <v>89</v>
      </c>
      <c r="G76" s="31" t="s">
        <v>33</v>
      </c>
      <c r="H76" s="22"/>
      <c r="I76" s="31">
        <v>200000</v>
      </c>
      <c r="J76" s="31">
        <v>3</v>
      </c>
      <c r="K76" s="22"/>
      <c r="L76" s="22"/>
      <c r="M76" s="22"/>
      <c r="N76" s="34"/>
      <c r="O76" s="35" t="s">
        <v>325</v>
      </c>
      <c r="P76" s="44"/>
      <c r="Q76" s="22"/>
      <c r="R76" s="45" t="s">
        <v>65</v>
      </c>
      <c r="S76" s="22"/>
      <c r="T76" s="22"/>
      <c r="U76" s="22"/>
      <c r="V76" s="22"/>
      <c r="W76" s="22"/>
      <c r="X76" s="22"/>
      <c r="Y76" s="43"/>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row>
    <row r="77" spans="1:54" ht="78" x14ac:dyDescent="0.15">
      <c r="A77" s="10" t="s">
        <v>230</v>
      </c>
      <c r="B77" s="31" t="s">
        <v>231</v>
      </c>
      <c r="C77" s="31" t="s">
        <v>232</v>
      </c>
      <c r="D77" s="31">
        <v>5</v>
      </c>
      <c r="E77" s="32">
        <v>32000000</v>
      </c>
      <c r="F77" s="31" t="s">
        <v>233</v>
      </c>
      <c r="G77" s="31" t="s">
        <v>33</v>
      </c>
      <c r="H77" s="31" t="s">
        <v>34</v>
      </c>
      <c r="I77" s="31">
        <v>32000000</v>
      </c>
      <c r="J77" s="31">
        <v>4</v>
      </c>
      <c r="K77" s="22"/>
      <c r="L77" s="22"/>
      <c r="M77" s="22"/>
      <c r="N77" s="34"/>
      <c r="O77" s="35" t="s">
        <v>234</v>
      </c>
      <c r="P77" s="44"/>
      <c r="Q77" s="22"/>
      <c r="R77" s="45" t="s">
        <v>55</v>
      </c>
      <c r="S77" s="22"/>
      <c r="T77" s="22"/>
      <c r="U77" s="22"/>
      <c r="V77" s="22"/>
      <c r="W77" s="22"/>
      <c r="X77" s="22"/>
      <c r="Y77" s="43"/>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row>
    <row r="78" spans="1:54" ht="13" x14ac:dyDescent="0.15">
      <c r="A78" s="7" t="s">
        <v>387</v>
      </c>
      <c r="B78" s="22"/>
      <c r="C78" s="22"/>
      <c r="D78" s="31">
        <v>7</v>
      </c>
      <c r="E78" s="32">
        <v>180000</v>
      </c>
      <c r="F78" s="31" t="s">
        <v>103</v>
      </c>
      <c r="G78" s="31" t="s">
        <v>33</v>
      </c>
      <c r="H78" s="22"/>
      <c r="I78" s="31">
        <v>180000</v>
      </c>
      <c r="J78" s="31">
        <v>1</v>
      </c>
      <c r="K78" s="33"/>
      <c r="L78" s="22"/>
      <c r="M78" s="22"/>
      <c r="N78" s="34"/>
      <c r="O78" s="35" t="s">
        <v>389</v>
      </c>
      <c r="P78" s="44"/>
      <c r="Q78" s="17"/>
      <c r="R78" s="17"/>
      <c r="S78" s="22"/>
      <c r="T78" s="22"/>
      <c r="U78" s="28"/>
      <c r="V78" s="17"/>
      <c r="W78" s="17"/>
      <c r="X78" s="22"/>
      <c r="Y78" s="30"/>
      <c r="Z78" s="17"/>
      <c r="AA78" s="17"/>
      <c r="AB78" s="17"/>
      <c r="AC78" s="17"/>
      <c r="AD78" s="17"/>
      <c r="AE78" s="17"/>
      <c r="AF78" s="17"/>
      <c r="AG78" s="17"/>
      <c r="AH78" s="17"/>
      <c r="AI78" s="17"/>
      <c r="AJ78" s="17"/>
      <c r="AK78" s="17"/>
      <c r="AL78" s="17"/>
      <c r="AM78" s="19"/>
      <c r="AN78" s="19"/>
      <c r="AO78" s="19"/>
      <c r="AP78" s="19"/>
      <c r="AQ78" s="19"/>
      <c r="AR78" s="19"/>
      <c r="AS78" s="19"/>
      <c r="AT78" s="19"/>
      <c r="AU78" s="19"/>
      <c r="AV78" s="19"/>
      <c r="AW78" s="19"/>
      <c r="AX78" s="19"/>
      <c r="AY78" s="19"/>
      <c r="AZ78" s="19"/>
      <c r="BA78" s="19"/>
      <c r="BB78" s="19"/>
    </row>
    <row r="79" spans="1:54" ht="26" x14ac:dyDescent="0.15">
      <c r="A79" s="10" t="s">
        <v>570</v>
      </c>
      <c r="B79" s="31" t="s">
        <v>571</v>
      </c>
      <c r="C79" s="31" t="s">
        <v>572</v>
      </c>
      <c r="D79" s="31">
        <v>9</v>
      </c>
      <c r="E79" s="33">
        <f>0.01*50000000</f>
        <v>500000</v>
      </c>
      <c r="F79" s="31" t="s">
        <v>24</v>
      </c>
      <c r="G79" s="31" t="s">
        <v>33</v>
      </c>
      <c r="H79" s="22"/>
      <c r="I79" s="33">
        <f>0.01*50000000</f>
        <v>500000</v>
      </c>
      <c r="J79" s="31">
        <v>1</v>
      </c>
      <c r="K79" s="33"/>
      <c r="L79" s="22"/>
      <c r="M79" s="22"/>
      <c r="N79" s="34"/>
      <c r="O79" s="35" t="s">
        <v>574</v>
      </c>
      <c r="P79" s="35" t="s">
        <v>575</v>
      </c>
      <c r="Q79" s="22"/>
      <c r="R79" s="31" t="s">
        <v>576</v>
      </c>
      <c r="S79" s="22"/>
      <c r="T79" s="22"/>
      <c r="U79" s="22"/>
      <c r="V79" s="22"/>
      <c r="W79" s="22"/>
      <c r="X79" s="22"/>
      <c r="Y79" s="43"/>
      <c r="Z79" s="22"/>
      <c r="AA79" s="22"/>
      <c r="AB79" s="22"/>
      <c r="AC79" s="22"/>
      <c r="AD79" s="22"/>
      <c r="AE79" s="22"/>
      <c r="AF79" s="22"/>
      <c r="AG79" s="22"/>
      <c r="AH79" s="22"/>
      <c r="AI79" s="22"/>
      <c r="AJ79" s="22"/>
      <c r="AK79" s="17"/>
      <c r="AL79" s="17"/>
      <c r="AM79" s="19"/>
      <c r="AN79" s="19"/>
      <c r="AO79" s="19"/>
      <c r="AP79" s="19"/>
      <c r="AQ79" s="19"/>
      <c r="AR79" s="19"/>
      <c r="AS79" s="19"/>
      <c r="AT79" s="19"/>
      <c r="AU79" s="19"/>
      <c r="AV79" s="19"/>
      <c r="AW79" s="19"/>
      <c r="AX79" s="19"/>
      <c r="AY79" s="19"/>
      <c r="AZ79" s="19"/>
      <c r="BA79" s="19"/>
      <c r="BB79" s="19"/>
    </row>
    <row r="80" spans="1:54" ht="91" x14ac:dyDescent="0.15">
      <c r="A80" s="7" t="s">
        <v>277</v>
      </c>
      <c r="B80" s="22"/>
      <c r="C80" s="32" t="s">
        <v>278</v>
      </c>
      <c r="D80" s="31">
        <v>6</v>
      </c>
      <c r="E80" s="32">
        <v>231400</v>
      </c>
      <c r="F80" s="31" t="s">
        <v>213</v>
      </c>
      <c r="G80" s="31" t="s">
        <v>33</v>
      </c>
      <c r="H80" s="31" t="s">
        <v>34</v>
      </c>
      <c r="I80" s="31">
        <v>231400</v>
      </c>
      <c r="J80" s="31">
        <v>2</v>
      </c>
      <c r="K80" s="33"/>
      <c r="L80" s="22"/>
      <c r="M80" s="17"/>
      <c r="N80" s="25"/>
      <c r="O80" s="67" t="s">
        <v>279</v>
      </c>
      <c r="P80" s="36" t="s">
        <v>251</v>
      </c>
      <c r="Q80" s="17"/>
      <c r="R80" s="17"/>
      <c r="S80" s="17"/>
      <c r="T80" s="17"/>
      <c r="U80" s="17"/>
      <c r="V80" s="17"/>
      <c r="W80" s="17"/>
      <c r="X80" s="22"/>
      <c r="Y80" s="30"/>
      <c r="Z80" s="17"/>
      <c r="AA80" s="17"/>
      <c r="AB80" s="17"/>
      <c r="AC80" s="17"/>
      <c r="AD80" s="17"/>
      <c r="AE80" s="17"/>
      <c r="AF80" s="17"/>
      <c r="AG80" s="17"/>
      <c r="AH80" s="17"/>
      <c r="AI80" s="17"/>
      <c r="AJ80" s="17"/>
      <c r="AK80" s="17"/>
      <c r="AL80" s="17"/>
      <c r="AM80" s="19"/>
      <c r="AN80" s="19"/>
      <c r="AO80" s="19"/>
      <c r="AP80" s="19"/>
      <c r="AQ80" s="19"/>
      <c r="AR80" s="19"/>
      <c r="AS80" s="19"/>
      <c r="AT80" s="19"/>
      <c r="AU80" s="19"/>
      <c r="AV80" s="19"/>
      <c r="AW80" s="19"/>
      <c r="AX80" s="19"/>
      <c r="AY80" s="19"/>
      <c r="AZ80" s="19"/>
      <c r="BA80" s="19"/>
      <c r="BB80" s="19"/>
    </row>
    <row r="81" spans="1:54" ht="65" x14ac:dyDescent="0.15">
      <c r="A81" s="10" t="s">
        <v>441</v>
      </c>
      <c r="B81" s="22"/>
      <c r="C81" s="31" t="s">
        <v>442</v>
      </c>
      <c r="D81" s="31">
        <v>7</v>
      </c>
      <c r="E81" s="32">
        <v>1290755</v>
      </c>
      <c r="F81" s="31" t="s">
        <v>329</v>
      </c>
      <c r="G81" s="31" t="s">
        <v>33</v>
      </c>
      <c r="H81" s="31" t="s">
        <v>34</v>
      </c>
      <c r="I81" s="31">
        <v>1290755</v>
      </c>
      <c r="J81" s="31">
        <v>4</v>
      </c>
      <c r="K81" s="22"/>
      <c r="L81" s="22"/>
      <c r="M81" s="22"/>
      <c r="N81" s="34"/>
      <c r="O81" s="35" t="s">
        <v>443</v>
      </c>
      <c r="P81" s="44"/>
      <c r="Q81" s="22"/>
      <c r="R81" s="45" t="s">
        <v>100</v>
      </c>
      <c r="S81" s="22"/>
      <c r="T81" s="22"/>
      <c r="U81" s="22"/>
      <c r="V81" s="22"/>
      <c r="W81" s="22"/>
      <c r="X81" s="22"/>
      <c r="Y81" s="43"/>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row>
    <row r="82" spans="1:54" ht="52" x14ac:dyDescent="0.15">
      <c r="A82" s="10" t="s">
        <v>466</v>
      </c>
      <c r="B82" s="22"/>
      <c r="C82" s="31" t="s">
        <v>467</v>
      </c>
      <c r="D82" s="31">
        <v>7</v>
      </c>
      <c r="E82" s="32">
        <v>24600000</v>
      </c>
      <c r="F82" s="31" t="s">
        <v>329</v>
      </c>
      <c r="G82" s="31" t="s">
        <v>33</v>
      </c>
      <c r="H82" s="22"/>
      <c r="I82" s="31">
        <v>24600000</v>
      </c>
      <c r="J82" s="31">
        <v>3</v>
      </c>
      <c r="K82" s="22"/>
      <c r="L82" s="22"/>
      <c r="M82" s="22"/>
      <c r="N82" s="34"/>
      <c r="O82" s="35" t="s">
        <v>468</v>
      </c>
      <c r="P82" s="44"/>
      <c r="Q82" s="22"/>
      <c r="R82" s="45" t="s">
        <v>61</v>
      </c>
      <c r="S82" s="22"/>
      <c r="T82" s="22"/>
      <c r="U82" s="22"/>
      <c r="V82" s="22"/>
      <c r="W82" s="22"/>
      <c r="X82" s="22"/>
      <c r="Y82" s="43"/>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row>
    <row r="83" spans="1:54" ht="91" x14ac:dyDescent="0.15">
      <c r="A83" s="10" t="s">
        <v>435</v>
      </c>
      <c r="B83" s="22"/>
      <c r="C83" s="31" t="s">
        <v>436</v>
      </c>
      <c r="D83" s="31">
        <v>7</v>
      </c>
      <c r="E83" s="32">
        <v>1000000</v>
      </c>
      <c r="F83" s="31" t="s">
        <v>24</v>
      </c>
      <c r="G83" s="31" t="s">
        <v>33</v>
      </c>
      <c r="H83" s="31" t="s">
        <v>34</v>
      </c>
      <c r="I83" s="31">
        <v>1000000</v>
      </c>
      <c r="J83" s="31">
        <v>1</v>
      </c>
      <c r="K83" s="22"/>
      <c r="L83" s="22"/>
      <c r="M83" s="22"/>
      <c r="N83" s="34"/>
      <c r="O83" s="35" t="s">
        <v>437</v>
      </c>
      <c r="P83" s="44"/>
      <c r="Q83" s="22"/>
      <c r="R83" s="45" t="s">
        <v>438</v>
      </c>
      <c r="S83" s="22"/>
      <c r="T83" s="22"/>
      <c r="U83" s="22"/>
      <c r="V83" s="22"/>
      <c r="W83" s="22"/>
      <c r="X83" s="22"/>
      <c r="Y83" s="43"/>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row>
    <row r="84" spans="1:54" ht="52" x14ac:dyDescent="0.15">
      <c r="A84" s="10" t="s">
        <v>485</v>
      </c>
      <c r="B84" s="22"/>
      <c r="C84" s="31" t="s">
        <v>486</v>
      </c>
      <c r="D84" s="31">
        <v>7</v>
      </c>
      <c r="E84" s="32">
        <v>77000000</v>
      </c>
      <c r="F84" s="31" t="s">
        <v>329</v>
      </c>
      <c r="G84" s="31" t="s">
        <v>33</v>
      </c>
      <c r="H84" s="31" t="s">
        <v>34</v>
      </c>
      <c r="I84" s="31">
        <v>77000000</v>
      </c>
      <c r="J84" s="31">
        <v>1</v>
      </c>
      <c r="K84" s="22"/>
      <c r="L84" s="22"/>
      <c r="M84" s="22"/>
      <c r="N84" s="34"/>
      <c r="O84" s="35" t="s">
        <v>487</v>
      </c>
      <c r="P84" s="44"/>
      <c r="Q84" s="22"/>
      <c r="R84" s="45" t="s">
        <v>438</v>
      </c>
      <c r="S84" s="22"/>
      <c r="T84" s="22"/>
      <c r="U84" s="22"/>
      <c r="V84" s="22"/>
      <c r="W84" s="22"/>
      <c r="X84" s="22"/>
      <c r="Y84" s="43"/>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row>
    <row r="85" spans="1:54" ht="104" x14ac:dyDescent="0.15">
      <c r="A85" s="10" t="s">
        <v>589</v>
      </c>
      <c r="B85" s="31" t="s">
        <v>590</v>
      </c>
      <c r="C85" s="31" t="s">
        <v>591</v>
      </c>
      <c r="D85" s="31">
        <v>9</v>
      </c>
      <c r="E85" s="32">
        <v>16000</v>
      </c>
      <c r="F85" s="31" t="s">
        <v>103</v>
      </c>
      <c r="G85" s="31" t="s">
        <v>592</v>
      </c>
      <c r="H85" s="31" t="s">
        <v>34</v>
      </c>
      <c r="I85" s="31">
        <v>16000</v>
      </c>
      <c r="J85" s="31">
        <v>2</v>
      </c>
      <c r="K85" s="33"/>
      <c r="L85" s="22"/>
      <c r="M85" s="22"/>
      <c r="N85" s="34"/>
      <c r="O85" s="35" t="s">
        <v>593</v>
      </c>
      <c r="P85" s="44"/>
      <c r="Q85" s="22"/>
      <c r="R85" s="31" t="s">
        <v>94</v>
      </c>
      <c r="S85" s="22"/>
      <c r="T85" s="22"/>
      <c r="U85" s="22"/>
      <c r="V85" s="22"/>
      <c r="W85" s="22"/>
      <c r="X85" s="22"/>
      <c r="Y85" s="43"/>
      <c r="Z85" s="22"/>
      <c r="AA85" s="22"/>
      <c r="AB85" s="22"/>
      <c r="AC85" s="22"/>
      <c r="AD85" s="22"/>
      <c r="AE85" s="22"/>
      <c r="AF85" s="22"/>
      <c r="AG85" s="22"/>
      <c r="AH85" s="22"/>
      <c r="AI85" s="22"/>
      <c r="AJ85" s="22"/>
      <c r="AK85" s="17"/>
      <c r="AL85" s="17"/>
      <c r="AM85" s="19"/>
      <c r="AN85" s="19"/>
      <c r="AO85" s="19"/>
      <c r="AP85" s="19"/>
      <c r="AQ85" s="19"/>
      <c r="AR85" s="19"/>
      <c r="AS85" s="19"/>
      <c r="AT85" s="19"/>
      <c r="AU85" s="19"/>
      <c r="AV85" s="19"/>
      <c r="AW85" s="19"/>
      <c r="AX85" s="19"/>
      <c r="AY85" s="19"/>
      <c r="AZ85" s="19"/>
      <c r="BA85" s="19"/>
      <c r="BB85" s="19"/>
    </row>
    <row r="86" spans="1:54" ht="78" x14ac:dyDescent="0.15">
      <c r="A86" s="7" t="s">
        <v>595</v>
      </c>
      <c r="B86" s="20" t="s">
        <v>597</v>
      </c>
      <c r="C86" s="31" t="s">
        <v>598</v>
      </c>
      <c r="D86" s="31">
        <v>8</v>
      </c>
      <c r="E86" s="32">
        <v>228435</v>
      </c>
      <c r="F86" s="31" t="s">
        <v>213</v>
      </c>
      <c r="G86" s="31" t="s">
        <v>25</v>
      </c>
      <c r="H86" s="22"/>
      <c r="I86" s="32">
        <v>228435</v>
      </c>
      <c r="J86" s="31">
        <v>4</v>
      </c>
      <c r="K86" s="33"/>
      <c r="L86" s="22"/>
      <c r="M86" s="17"/>
      <c r="N86" s="25"/>
      <c r="O86" s="36" t="s">
        <v>599</v>
      </c>
      <c r="P86" s="36" t="s">
        <v>251</v>
      </c>
      <c r="Q86" s="17"/>
      <c r="R86" s="17"/>
      <c r="S86" s="17"/>
      <c r="T86" s="17"/>
      <c r="U86" s="28"/>
      <c r="V86" s="17"/>
      <c r="W86" s="17"/>
      <c r="X86" s="22"/>
      <c r="Y86" s="30"/>
      <c r="Z86" s="17"/>
      <c r="AA86" s="17"/>
      <c r="AB86" s="17"/>
      <c r="AC86" s="17"/>
      <c r="AD86" s="17"/>
      <c r="AE86" s="17"/>
      <c r="AF86" s="17"/>
      <c r="AG86" s="17"/>
      <c r="AH86" s="17"/>
      <c r="AI86" s="17"/>
      <c r="AJ86" s="17"/>
      <c r="AK86" s="17"/>
      <c r="AL86" s="17"/>
      <c r="AM86" s="19"/>
      <c r="AN86" s="19"/>
      <c r="AO86" s="19"/>
      <c r="AP86" s="19"/>
      <c r="AQ86" s="19"/>
      <c r="AR86" s="19"/>
      <c r="AS86" s="19"/>
      <c r="AT86" s="19"/>
      <c r="AU86" s="19"/>
      <c r="AV86" s="19"/>
      <c r="AW86" s="19"/>
      <c r="AX86" s="19"/>
      <c r="AY86" s="19"/>
      <c r="AZ86" s="19"/>
      <c r="BA86" s="19"/>
      <c r="BB86" s="19"/>
    </row>
    <row r="87" spans="1:54" ht="182" x14ac:dyDescent="0.15">
      <c r="A87" s="68" t="s">
        <v>352</v>
      </c>
      <c r="B87" s="22"/>
      <c r="C87" s="31" t="s">
        <v>605</v>
      </c>
      <c r="D87" s="31">
        <v>6</v>
      </c>
      <c r="E87" s="32">
        <v>800000</v>
      </c>
      <c r="F87" s="31" t="s">
        <v>213</v>
      </c>
      <c r="G87" s="31" t="s">
        <v>258</v>
      </c>
      <c r="H87" s="22"/>
      <c r="I87" s="31">
        <v>800000</v>
      </c>
      <c r="J87" s="31" t="s">
        <v>606</v>
      </c>
      <c r="K87" s="22"/>
      <c r="L87" s="22"/>
      <c r="M87" s="22"/>
      <c r="N87" s="34"/>
      <c r="O87" s="35" t="s">
        <v>325</v>
      </c>
      <c r="P87" s="44"/>
      <c r="Q87" s="22"/>
      <c r="R87" s="45" t="s">
        <v>65</v>
      </c>
      <c r="S87" s="22"/>
      <c r="T87" s="22"/>
      <c r="U87" s="22"/>
      <c r="V87" s="22"/>
      <c r="W87" s="22"/>
      <c r="X87" s="22"/>
      <c r="Y87" s="43"/>
      <c r="Z87" s="22"/>
      <c r="AA87" s="22"/>
      <c r="AB87" s="22"/>
      <c r="AC87" s="22"/>
      <c r="AD87" s="22"/>
      <c r="AE87" s="69"/>
      <c r="AF87" s="70"/>
      <c r="AG87" s="22"/>
      <c r="AH87" s="22"/>
      <c r="AI87" s="22"/>
      <c r="AJ87" s="22"/>
      <c r="AK87" s="22"/>
      <c r="AL87" s="22"/>
      <c r="AM87" s="22"/>
      <c r="AN87" s="22"/>
      <c r="AO87" s="22"/>
      <c r="AP87" s="22"/>
      <c r="AQ87" s="22"/>
      <c r="AR87" s="22"/>
      <c r="AS87" s="22"/>
      <c r="AT87" s="22"/>
      <c r="AU87" s="22"/>
      <c r="AV87" s="22"/>
      <c r="AW87" s="22"/>
      <c r="AX87" s="22"/>
      <c r="AY87" s="22"/>
      <c r="AZ87" s="22"/>
      <c r="BA87" s="22"/>
      <c r="BB87" s="22"/>
    </row>
    <row r="88" spans="1:54" ht="65" x14ac:dyDescent="0.15">
      <c r="A88" s="71" t="s">
        <v>411</v>
      </c>
      <c r="B88" s="22"/>
      <c r="C88" s="31" t="s">
        <v>413</v>
      </c>
      <c r="D88" s="31">
        <v>7</v>
      </c>
      <c r="E88" s="32">
        <v>300000</v>
      </c>
      <c r="F88" s="31" t="s">
        <v>213</v>
      </c>
      <c r="G88" s="31" t="s">
        <v>33</v>
      </c>
      <c r="H88" s="22"/>
      <c r="I88" s="31">
        <v>300000</v>
      </c>
      <c r="J88" s="31">
        <v>2</v>
      </c>
      <c r="K88" s="33"/>
      <c r="L88" s="22"/>
      <c r="M88" s="22"/>
      <c r="N88" s="34"/>
      <c r="O88" s="35" t="s">
        <v>325</v>
      </c>
      <c r="P88" s="44"/>
      <c r="Q88" s="17"/>
      <c r="R88" s="17"/>
      <c r="S88" s="22"/>
      <c r="T88" s="22"/>
      <c r="U88" s="28"/>
      <c r="V88" s="17"/>
      <c r="W88" s="17"/>
      <c r="X88" s="22"/>
      <c r="Y88" s="30"/>
      <c r="Z88" s="17"/>
      <c r="AA88" s="17"/>
      <c r="AB88" s="17"/>
      <c r="AC88" s="17"/>
      <c r="AD88" s="17"/>
      <c r="AE88" s="72"/>
      <c r="AF88" s="73"/>
      <c r="AG88" s="17"/>
      <c r="AH88" s="17"/>
      <c r="AI88" s="17"/>
      <c r="AJ88" s="17"/>
      <c r="AK88" s="17"/>
      <c r="AL88" s="17"/>
      <c r="AM88" s="19"/>
      <c r="AN88" s="19"/>
      <c r="AO88" s="19"/>
      <c r="AP88" s="19"/>
      <c r="AQ88" s="19"/>
      <c r="AR88" s="19"/>
      <c r="AS88" s="19"/>
      <c r="AT88" s="19"/>
      <c r="AU88" s="19"/>
      <c r="AV88" s="19"/>
      <c r="AW88" s="19"/>
      <c r="AX88" s="19"/>
      <c r="AY88" s="19"/>
      <c r="AZ88" s="19"/>
      <c r="BA88" s="19"/>
      <c r="BB88" s="19"/>
    </row>
    <row r="89" spans="1:54" ht="52" x14ac:dyDescent="0.15">
      <c r="A89" s="71" t="s">
        <v>501</v>
      </c>
      <c r="B89" s="22"/>
      <c r="C89" s="31" t="s">
        <v>502</v>
      </c>
      <c r="D89" s="31">
        <v>7</v>
      </c>
      <c r="E89" s="32">
        <v>400000</v>
      </c>
      <c r="F89" s="31" t="s">
        <v>213</v>
      </c>
      <c r="G89" s="31" t="s">
        <v>293</v>
      </c>
      <c r="H89" s="22"/>
      <c r="I89" s="31">
        <v>400000</v>
      </c>
      <c r="J89" s="31">
        <v>4</v>
      </c>
      <c r="K89" s="33"/>
      <c r="L89" s="22"/>
      <c r="M89" s="17"/>
      <c r="N89" s="25"/>
      <c r="O89" s="67" t="s">
        <v>622</v>
      </c>
      <c r="P89" s="36" t="s">
        <v>251</v>
      </c>
      <c r="Q89" s="17"/>
      <c r="R89" s="17"/>
      <c r="S89" s="17"/>
      <c r="T89" s="17"/>
      <c r="U89" s="28"/>
      <c r="V89" s="17"/>
      <c r="W89" s="17"/>
      <c r="X89" s="22"/>
      <c r="Y89" s="30"/>
      <c r="Z89" s="17"/>
      <c r="AA89" s="17"/>
      <c r="AB89" s="17"/>
      <c r="AC89" s="17"/>
      <c r="AD89" s="17"/>
      <c r="AE89" s="72"/>
      <c r="AF89" s="73"/>
      <c r="AG89" s="17"/>
      <c r="AH89" s="17"/>
      <c r="AI89" s="17"/>
      <c r="AJ89" s="17"/>
      <c r="AK89" s="17"/>
      <c r="AL89" s="17"/>
      <c r="AM89" s="19"/>
      <c r="AN89" s="19"/>
      <c r="AO89" s="19"/>
      <c r="AP89" s="19"/>
      <c r="AQ89" s="19"/>
      <c r="AR89" s="19"/>
      <c r="AS89" s="19"/>
      <c r="AT89" s="19"/>
      <c r="AU89" s="19"/>
      <c r="AV89" s="19"/>
      <c r="AW89" s="19"/>
      <c r="AX89" s="19"/>
      <c r="AY89" s="19"/>
      <c r="AZ89" s="19"/>
      <c r="BA89" s="19"/>
      <c r="BB89" s="19"/>
    </row>
    <row r="90" spans="1:54" ht="78" x14ac:dyDescent="0.15">
      <c r="A90" s="68" t="s">
        <v>174</v>
      </c>
      <c r="B90" s="22"/>
      <c r="C90" s="31" t="s">
        <v>175</v>
      </c>
      <c r="D90" s="31">
        <v>4</v>
      </c>
      <c r="E90" s="32">
        <v>72000</v>
      </c>
      <c r="F90" s="31" t="s">
        <v>177</v>
      </c>
      <c r="G90" s="31" t="s">
        <v>293</v>
      </c>
      <c r="H90" s="22"/>
      <c r="I90" s="31">
        <v>72000</v>
      </c>
      <c r="J90" s="31">
        <v>2</v>
      </c>
      <c r="K90" s="42"/>
      <c r="L90" s="22"/>
      <c r="M90" s="22"/>
      <c r="N90" s="34"/>
      <c r="O90" s="35" t="s">
        <v>325</v>
      </c>
      <c r="P90" s="35" t="s">
        <v>178</v>
      </c>
      <c r="Q90" s="22"/>
      <c r="R90" s="45" t="s">
        <v>65</v>
      </c>
      <c r="S90" s="22"/>
      <c r="T90" s="22"/>
      <c r="U90" s="22"/>
      <c r="V90" s="29"/>
      <c r="W90" s="29"/>
      <c r="X90" s="22"/>
      <c r="Y90" s="43"/>
      <c r="Z90" s="22"/>
      <c r="AA90" s="22"/>
      <c r="AB90" s="22"/>
      <c r="AC90" s="22"/>
      <c r="AD90" s="19"/>
      <c r="AE90" s="74"/>
      <c r="AF90" s="70"/>
      <c r="AG90" s="22"/>
      <c r="AH90" s="22"/>
      <c r="AI90" s="22"/>
      <c r="AJ90" s="22"/>
      <c r="AK90" s="22"/>
      <c r="AL90" s="22"/>
      <c r="AM90" s="22"/>
      <c r="AN90" s="22"/>
      <c r="AO90" s="22"/>
      <c r="AP90" s="22"/>
      <c r="AQ90" s="22"/>
      <c r="AR90" s="22"/>
      <c r="AS90" s="22"/>
      <c r="AT90" s="22"/>
      <c r="AU90" s="22"/>
      <c r="AV90" s="22"/>
      <c r="AW90" s="22"/>
      <c r="AX90" s="22"/>
      <c r="AY90" s="22"/>
      <c r="AZ90" s="22"/>
      <c r="BA90" s="22"/>
      <c r="BB90" s="22"/>
    </row>
    <row r="91" spans="1:54" ht="104" x14ac:dyDescent="0.15">
      <c r="A91" s="68" t="s">
        <v>192</v>
      </c>
      <c r="B91" s="22"/>
      <c r="C91" s="31" t="s">
        <v>193</v>
      </c>
      <c r="D91" s="31">
        <v>4</v>
      </c>
      <c r="E91" s="32">
        <v>97000</v>
      </c>
      <c r="F91" s="31" t="s">
        <v>89</v>
      </c>
      <c r="G91" s="31" t="s">
        <v>293</v>
      </c>
      <c r="H91" s="31" t="s">
        <v>34</v>
      </c>
      <c r="I91" s="31">
        <v>97000</v>
      </c>
      <c r="J91" s="31">
        <v>2</v>
      </c>
      <c r="K91" s="22"/>
      <c r="L91" s="22"/>
      <c r="M91" s="22"/>
      <c r="N91" s="34"/>
      <c r="O91" s="35" t="s">
        <v>325</v>
      </c>
      <c r="P91" s="35" t="s">
        <v>194</v>
      </c>
      <c r="Q91" s="22"/>
      <c r="R91" s="45" t="s">
        <v>65</v>
      </c>
      <c r="S91" s="22"/>
      <c r="T91" s="22"/>
      <c r="U91" s="22"/>
      <c r="V91" s="29"/>
      <c r="W91" s="29"/>
      <c r="X91" s="22"/>
      <c r="Y91" s="43"/>
      <c r="Z91" s="22"/>
      <c r="AA91" s="22"/>
      <c r="AB91" s="22"/>
      <c r="AC91" s="22"/>
      <c r="AD91" s="19"/>
      <c r="AE91" s="74"/>
      <c r="AF91" s="70"/>
      <c r="AG91" s="22"/>
      <c r="AH91" s="22"/>
      <c r="AI91" s="22"/>
      <c r="AJ91" s="22"/>
      <c r="AK91" s="22"/>
      <c r="AL91" s="22"/>
      <c r="AM91" s="22"/>
      <c r="AN91" s="22"/>
      <c r="AO91" s="22"/>
      <c r="AP91" s="22"/>
      <c r="AQ91" s="22"/>
      <c r="AR91" s="22"/>
      <c r="AS91" s="22"/>
      <c r="AT91" s="22"/>
      <c r="AU91" s="22"/>
      <c r="AV91" s="22"/>
      <c r="AW91" s="22"/>
      <c r="AX91" s="22"/>
      <c r="AY91" s="22"/>
      <c r="AZ91" s="22"/>
      <c r="BA91" s="22"/>
      <c r="BB91" s="22"/>
    </row>
    <row r="92" spans="1:54" ht="65" x14ac:dyDescent="0.15">
      <c r="A92" s="68" t="s">
        <v>367</v>
      </c>
      <c r="B92" s="22"/>
      <c r="C92" s="31" t="s">
        <v>631</v>
      </c>
      <c r="D92" s="31">
        <v>7</v>
      </c>
      <c r="E92" s="32">
        <v>3500000</v>
      </c>
      <c r="F92" s="31" t="s">
        <v>103</v>
      </c>
      <c r="G92" s="31" t="s">
        <v>53</v>
      </c>
      <c r="H92" s="22"/>
      <c r="I92" s="31">
        <v>3500000</v>
      </c>
      <c r="J92" s="31">
        <v>2</v>
      </c>
      <c r="K92" s="22"/>
      <c r="L92" s="22"/>
      <c r="M92" s="22"/>
      <c r="N92" s="34"/>
      <c r="O92" s="35" t="s">
        <v>371</v>
      </c>
      <c r="P92" s="44"/>
      <c r="Q92" s="22"/>
      <c r="R92" s="45" t="s">
        <v>372</v>
      </c>
      <c r="S92" s="22"/>
      <c r="T92" s="22"/>
      <c r="U92" s="22"/>
      <c r="V92" s="22"/>
      <c r="W92" s="22"/>
      <c r="X92" s="22"/>
      <c r="Y92" s="43"/>
      <c r="Z92" s="22"/>
      <c r="AA92" s="22"/>
      <c r="AB92" s="22"/>
      <c r="AC92" s="22"/>
      <c r="AD92" s="22"/>
      <c r="AE92" s="69"/>
      <c r="AF92" s="70"/>
      <c r="AG92" s="22"/>
      <c r="AH92" s="22"/>
      <c r="AI92" s="22"/>
      <c r="AJ92" s="22"/>
      <c r="AK92" s="22"/>
      <c r="AL92" s="22"/>
      <c r="AM92" s="22"/>
      <c r="AN92" s="22"/>
      <c r="AO92" s="22"/>
      <c r="AP92" s="22"/>
      <c r="AQ92" s="22"/>
      <c r="AR92" s="22"/>
      <c r="AS92" s="22"/>
      <c r="AT92" s="22"/>
      <c r="AU92" s="22"/>
      <c r="AV92" s="22"/>
      <c r="AW92" s="22"/>
      <c r="AX92" s="22"/>
      <c r="AY92" s="22"/>
      <c r="AZ92" s="22"/>
      <c r="BA92" s="22"/>
      <c r="BB92" s="22"/>
    </row>
    <row r="93" spans="1:54" ht="130" x14ac:dyDescent="0.15">
      <c r="A93" s="68" t="s">
        <v>426</v>
      </c>
      <c r="B93" s="31" t="s">
        <v>633</v>
      </c>
      <c r="C93" s="31" t="s">
        <v>634</v>
      </c>
      <c r="D93" s="31">
        <v>7</v>
      </c>
      <c r="E93" s="32">
        <v>935000</v>
      </c>
      <c r="F93" s="31" t="s">
        <v>244</v>
      </c>
      <c r="G93" s="31" t="s">
        <v>53</v>
      </c>
      <c r="H93" s="22"/>
      <c r="I93" s="31">
        <v>935000</v>
      </c>
      <c r="J93" s="40" t="s">
        <v>635</v>
      </c>
      <c r="K93" s="22"/>
      <c r="L93" s="22"/>
      <c r="M93" s="22"/>
      <c r="N93" s="34"/>
      <c r="O93" s="35" t="s">
        <v>433</v>
      </c>
      <c r="P93" s="44"/>
      <c r="Q93" s="22"/>
      <c r="R93" s="45" t="s">
        <v>46</v>
      </c>
      <c r="S93" s="22"/>
      <c r="T93" s="22"/>
      <c r="U93" s="22"/>
      <c r="V93" s="22"/>
      <c r="W93" s="22"/>
      <c r="X93" s="22"/>
      <c r="Y93" s="43"/>
      <c r="Z93" s="22"/>
      <c r="AA93" s="22"/>
      <c r="AB93" s="22"/>
      <c r="AC93" s="22"/>
      <c r="AD93" s="22"/>
      <c r="AE93" s="69"/>
      <c r="AF93" s="70"/>
      <c r="AG93" s="22"/>
      <c r="AH93" s="22"/>
      <c r="AI93" s="22"/>
      <c r="AJ93" s="22"/>
      <c r="AK93" s="22"/>
      <c r="AL93" s="22"/>
      <c r="AM93" s="22"/>
      <c r="AN93" s="22"/>
      <c r="AO93" s="22"/>
      <c r="AP93" s="22"/>
      <c r="AQ93" s="22"/>
      <c r="AR93" s="22"/>
      <c r="AS93" s="22"/>
      <c r="AT93" s="22"/>
      <c r="AU93" s="22"/>
      <c r="AV93" s="22"/>
      <c r="AW93" s="22"/>
      <c r="AX93" s="22"/>
      <c r="AY93" s="22"/>
      <c r="AZ93" s="22"/>
      <c r="BA93" s="22"/>
      <c r="BB93" s="22"/>
    </row>
    <row r="94" spans="1:54" ht="104" x14ac:dyDescent="0.15">
      <c r="A94" s="7" t="s">
        <v>522</v>
      </c>
      <c r="B94" s="22"/>
      <c r="C94" s="31" t="s">
        <v>523</v>
      </c>
      <c r="D94" s="31">
        <v>7</v>
      </c>
      <c r="E94" s="33">
        <f>943434+3300000</f>
        <v>4243434</v>
      </c>
      <c r="F94" s="31" t="s">
        <v>213</v>
      </c>
      <c r="G94" s="31" t="s">
        <v>293</v>
      </c>
      <c r="H94" s="22"/>
      <c r="I94" s="31">
        <v>4243434</v>
      </c>
      <c r="J94" s="31">
        <v>2</v>
      </c>
      <c r="K94" s="33"/>
      <c r="L94" s="22"/>
      <c r="M94" s="19"/>
      <c r="N94" s="37"/>
      <c r="O94" s="36" t="s">
        <v>530</v>
      </c>
      <c r="P94" s="36" t="s">
        <v>251</v>
      </c>
      <c r="Q94" s="17"/>
      <c r="R94" s="19"/>
      <c r="S94" s="17"/>
      <c r="T94" s="17"/>
      <c r="U94" s="28"/>
      <c r="V94" s="17"/>
      <c r="W94" s="19"/>
      <c r="X94" s="38"/>
      <c r="Y94" s="39"/>
      <c r="Z94" s="17"/>
      <c r="AA94" s="17"/>
      <c r="AB94" s="17"/>
      <c r="AC94" s="17"/>
      <c r="AD94" s="17"/>
      <c r="AE94" s="72"/>
      <c r="AF94" s="73"/>
      <c r="AG94" s="17"/>
      <c r="AH94" s="17"/>
      <c r="AI94" s="17"/>
      <c r="AJ94" s="17"/>
      <c r="AK94" s="17"/>
      <c r="AL94" s="17"/>
      <c r="AM94" s="19"/>
      <c r="AN94" s="19"/>
      <c r="AO94" s="19"/>
      <c r="AP94" s="19"/>
      <c r="AQ94" s="19"/>
      <c r="AR94" s="19"/>
      <c r="AS94" s="19"/>
      <c r="AT94" s="19"/>
      <c r="AU94" s="19"/>
      <c r="AV94" s="19"/>
      <c r="AW94" s="19"/>
      <c r="AX94" s="19"/>
      <c r="AY94" s="19"/>
      <c r="AZ94" s="19"/>
      <c r="BA94" s="19"/>
      <c r="BB94" s="19"/>
    </row>
    <row r="95" spans="1:54" ht="91" x14ac:dyDescent="0.15">
      <c r="A95" s="10" t="s">
        <v>71</v>
      </c>
      <c r="B95" s="22"/>
      <c r="C95" s="31" t="s">
        <v>72</v>
      </c>
      <c r="D95" s="31">
        <v>2</v>
      </c>
      <c r="E95" s="32">
        <v>17000000</v>
      </c>
      <c r="F95" s="31" t="s">
        <v>59</v>
      </c>
      <c r="G95" s="31" t="s">
        <v>258</v>
      </c>
      <c r="H95" s="22"/>
      <c r="I95" s="31">
        <v>17000000</v>
      </c>
      <c r="J95" s="31">
        <v>1</v>
      </c>
      <c r="K95" s="22"/>
      <c r="L95" s="22"/>
      <c r="M95" s="22"/>
      <c r="N95" s="34"/>
      <c r="O95" s="49" t="s">
        <v>73</v>
      </c>
      <c r="P95" s="35" t="s">
        <v>74</v>
      </c>
      <c r="Q95" s="22"/>
      <c r="R95" s="45" t="s">
        <v>75</v>
      </c>
      <c r="S95" s="22"/>
      <c r="T95" s="22"/>
      <c r="U95" s="22"/>
      <c r="V95" s="22"/>
      <c r="W95" s="22"/>
      <c r="X95" s="22"/>
      <c r="Y95" s="43"/>
      <c r="Z95" s="22"/>
      <c r="AA95" s="22"/>
      <c r="AB95" s="22"/>
      <c r="AC95" s="22"/>
      <c r="AD95" s="22"/>
      <c r="AE95" s="69"/>
      <c r="AF95" s="70"/>
      <c r="AG95" s="22"/>
      <c r="AH95" s="22"/>
      <c r="AI95" s="22"/>
      <c r="AJ95" s="22"/>
      <c r="AK95" s="22"/>
      <c r="AL95" s="22"/>
      <c r="AM95" s="22"/>
      <c r="AN95" s="22"/>
      <c r="AO95" s="22"/>
      <c r="AP95" s="22"/>
      <c r="AQ95" s="22"/>
      <c r="AR95" s="22"/>
      <c r="AS95" s="22"/>
      <c r="AT95" s="22"/>
      <c r="AU95" s="22"/>
      <c r="AV95" s="22"/>
      <c r="AW95" s="22"/>
      <c r="AX95" s="22"/>
      <c r="AY95" s="22"/>
      <c r="AZ95" s="22"/>
      <c r="BA95" s="22"/>
      <c r="BB95" s="22"/>
    </row>
    <row r="96" spans="1:54" ht="78" x14ac:dyDescent="0.15">
      <c r="A96" s="10" t="s">
        <v>90</v>
      </c>
      <c r="B96" s="31" t="s">
        <v>91</v>
      </c>
      <c r="C96" s="31" t="s">
        <v>92</v>
      </c>
      <c r="D96" s="31">
        <v>3</v>
      </c>
      <c r="E96" s="32">
        <v>6300000</v>
      </c>
      <c r="F96" s="31" t="s">
        <v>32</v>
      </c>
      <c r="G96" s="31" t="s">
        <v>33</v>
      </c>
      <c r="H96" s="22"/>
      <c r="I96" s="31">
        <v>6300000</v>
      </c>
      <c r="J96" s="31">
        <v>1</v>
      </c>
      <c r="K96" s="22"/>
      <c r="L96" s="22"/>
      <c r="M96" s="22"/>
      <c r="N96" s="34"/>
      <c r="O96" s="35" t="s">
        <v>93</v>
      </c>
      <c r="P96" s="44"/>
      <c r="Q96" s="22"/>
      <c r="R96" s="45" t="s">
        <v>94</v>
      </c>
      <c r="S96" s="22"/>
      <c r="T96" s="22"/>
      <c r="U96" s="22"/>
      <c r="V96" s="22"/>
      <c r="W96" s="22"/>
      <c r="X96" s="22"/>
      <c r="Y96" s="43"/>
      <c r="Z96" s="22"/>
      <c r="AA96" s="22"/>
      <c r="AB96" s="22"/>
      <c r="AC96" s="22"/>
      <c r="AD96" s="22"/>
      <c r="AE96" s="69"/>
      <c r="AF96" s="70"/>
      <c r="AG96" s="22"/>
      <c r="AH96" s="22"/>
      <c r="AI96" s="22"/>
      <c r="AJ96" s="22"/>
      <c r="AK96" s="22"/>
      <c r="AL96" s="22"/>
      <c r="AM96" s="22"/>
      <c r="AN96" s="22"/>
      <c r="AO96" s="22"/>
      <c r="AP96" s="22"/>
      <c r="AQ96" s="22"/>
      <c r="AR96" s="22"/>
      <c r="AS96" s="22"/>
      <c r="AT96" s="22"/>
      <c r="AU96" s="22"/>
      <c r="AV96" s="22"/>
      <c r="AW96" s="22"/>
      <c r="AX96" s="22"/>
      <c r="AY96" s="22"/>
      <c r="AZ96" s="22"/>
      <c r="BA96" s="22"/>
      <c r="BB96" s="22"/>
    </row>
    <row r="97" spans="1:54" ht="104" x14ac:dyDescent="0.15">
      <c r="A97" s="10" t="s">
        <v>641</v>
      </c>
      <c r="B97" s="22"/>
      <c r="C97" s="31" t="s">
        <v>642</v>
      </c>
      <c r="D97" s="31">
        <v>9</v>
      </c>
      <c r="E97" s="32">
        <v>170000</v>
      </c>
      <c r="F97" s="31" t="s">
        <v>59</v>
      </c>
      <c r="G97" s="31" t="s">
        <v>53</v>
      </c>
      <c r="H97" s="31" t="s">
        <v>34</v>
      </c>
      <c r="I97" s="31">
        <v>170000</v>
      </c>
      <c r="J97" s="31">
        <v>2</v>
      </c>
      <c r="K97" s="33"/>
      <c r="L97" s="22"/>
      <c r="M97" s="22"/>
      <c r="N97" s="34"/>
      <c r="O97" s="35" t="s">
        <v>643</v>
      </c>
      <c r="P97" s="35" t="s">
        <v>644</v>
      </c>
      <c r="Q97" s="22"/>
      <c r="R97" s="31" t="s">
        <v>645</v>
      </c>
      <c r="S97" s="22"/>
      <c r="T97" s="22"/>
      <c r="U97" s="22"/>
      <c r="V97" s="22"/>
      <c r="W97" s="22"/>
      <c r="X97" s="22"/>
      <c r="Y97" s="43"/>
      <c r="Z97" s="22"/>
      <c r="AA97" s="22"/>
      <c r="AB97" s="22"/>
      <c r="AC97" s="22"/>
      <c r="AD97" s="22"/>
      <c r="AE97" s="69"/>
      <c r="AF97" s="70"/>
      <c r="AG97" s="22"/>
      <c r="AH97" s="22"/>
      <c r="AI97" s="22"/>
      <c r="AJ97" s="22"/>
      <c r="AK97" s="17"/>
      <c r="AL97" s="17"/>
      <c r="AM97" s="19"/>
      <c r="AN97" s="19"/>
      <c r="AO97" s="19"/>
      <c r="AP97" s="19"/>
      <c r="AQ97" s="19"/>
      <c r="AR97" s="19"/>
      <c r="AS97" s="19"/>
      <c r="AT97" s="19"/>
      <c r="AU97" s="19"/>
      <c r="AV97" s="19"/>
      <c r="AW97" s="19"/>
      <c r="AX97" s="19"/>
      <c r="AY97" s="19"/>
      <c r="AZ97" s="19"/>
      <c r="BA97" s="19"/>
      <c r="BB97" s="19"/>
    </row>
    <row r="98" spans="1:54" ht="117" x14ac:dyDescent="0.15">
      <c r="A98" s="68" t="s">
        <v>101</v>
      </c>
      <c r="B98" s="22"/>
      <c r="C98" s="45" t="s">
        <v>102</v>
      </c>
      <c r="D98" s="31">
        <v>3</v>
      </c>
      <c r="E98" s="32">
        <v>89000</v>
      </c>
      <c r="F98" s="31" t="s">
        <v>103</v>
      </c>
      <c r="G98" s="31" t="s">
        <v>25</v>
      </c>
      <c r="H98" s="22"/>
      <c r="I98" s="31">
        <v>89000</v>
      </c>
      <c r="J98" s="31">
        <v>2</v>
      </c>
      <c r="K98" s="22"/>
      <c r="L98" s="22"/>
      <c r="M98" s="22"/>
      <c r="N98" s="34"/>
      <c r="O98" s="35" t="s">
        <v>325</v>
      </c>
      <c r="P98" s="44"/>
      <c r="Q98" s="22"/>
      <c r="R98" s="45" t="s">
        <v>65</v>
      </c>
      <c r="S98" s="22"/>
      <c r="T98" s="22"/>
      <c r="U98" s="22"/>
      <c r="V98" s="22"/>
      <c r="W98" s="22"/>
      <c r="X98" s="22"/>
      <c r="Y98" s="43"/>
      <c r="Z98" s="22"/>
      <c r="AA98" s="22"/>
      <c r="AB98" s="22"/>
      <c r="AC98" s="22"/>
      <c r="AD98" s="22"/>
      <c r="AE98" s="69"/>
      <c r="AF98" s="70"/>
      <c r="AG98" s="22"/>
      <c r="AH98" s="22"/>
      <c r="AI98" s="22"/>
      <c r="AJ98" s="22"/>
      <c r="AK98" s="22"/>
      <c r="AL98" s="22"/>
      <c r="AM98" s="22"/>
      <c r="AN98" s="22"/>
      <c r="AO98" s="22"/>
      <c r="AP98" s="22"/>
      <c r="AQ98" s="22"/>
      <c r="AR98" s="22"/>
      <c r="AS98" s="22"/>
      <c r="AT98" s="22"/>
      <c r="AU98" s="22"/>
      <c r="AV98" s="22"/>
      <c r="AW98" s="22"/>
      <c r="AX98" s="22"/>
      <c r="AY98" s="22"/>
      <c r="AZ98" s="22"/>
      <c r="BA98" s="22"/>
      <c r="BB98" s="22"/>
    </row>
    <row r="99" spans="1:54" ht="117" x14ac:dyDescent="0.15">
      <c r="A99" s="10" t="s">
        <v>573</v>
      </c>
      <c r="B99" s="31" t="s">
        <v>577</v>
      </c>
      <c r="C99" s="31" t="s">
        <v>654</v>
      </c>
      <c r="D99" s="31">
        <v>8</v>
      </c>
      <c r="E99" s="32">
        <v>3000000</v>
      </c>
      <c r="F99" s="31" t="s">
        <v>32</v>
      </c>
      <c r="G99" s="31" t="s">
        <v>33</v>
      </c>
      <c r="H99" s="31" t="s">
        <v>34</v>
      </c>
      <c r="I99" s="31">
        <v>3000000</v>
      </c>
      <c r="J99" s="31">
        <v>5</v>
      </c>
      <c r="K99" s="42"/>
      <c r="L99" s="22"/>
      <c r="M99" s="22"/>
      <c r="N99" s="34"/>
      <c r="O99" s="35" t="s">
        <v>579</v>
      </c>
      <c r="P99" s="44"/>
      <c r="Q99" s="22"/>
      <c r="R99" s="45" t="s">
        <v>100</v>
      </c>
      <c r="S99" s="22"/>
      <c r="T99" s="22"/>
      <c r="U99" s="22"/>
      <c r="V99" s="22"/>
      <c r="W99" s="22"/>
      <c r="X99" s="22"/>
      <c r="Y99" s="43"/>
      <c r="Z99" s="22"/>
      <c r="AA99" s="22"/>
      <c r="AB99" s="22"/>
      <c r="AC99" s="22"/>
      <c r="AD99" s="22"/>
      <c r="AE99" s="69"/>
      <c r="AF99" s="70"/>
      <c r="AG99" s="22"/>
      <c r="AH99" s="22"/>
      <c r="AI99" s="22"/>
      <c r="AJ99" s="22"/>
      <c r="AK99" s="22"/>
      <c r="AL99" s="22"/>
      <c r="AM99" s="22"/>
      <c r="AN99" s="22"/>
      <c r="AO99" s="22"/>
      <c r="AP99" s="22"/>
      <c r="AQ99" s="22"/>
      <c r="AR99" s="22"/>
      <c r="AS99" s="22"/>
      <c r="AT99" s="22"/>
      <c r="AU99" s="22"/>
      <c r="AV99" s="22"/>
      <c r="AW99" s="22"/>
      <c r="AX99" s="22"/>
      <c r="AY99" s="22"/>
      <c r="AZ99" s="22"/>
      <c r="BA99" s="22"/>
      <c r="BB99" s="22"/>
    </row>
    <row r="100" spans="1:54" ht="78" x14ac:dyDescent="0.15">
      <c r="A100" s="10" t="s">
        <v>95</v>
      </c>
      <c r="B100" s="31" t="s">
        <v>657</v>
      </c>
      <c r="C100" s="31" t="s">
        <v>658</v>
      </c>
      <c r="D100" s="31">
        <v>3</v>
      </c>
      <c r="E100" s="32">
        <v>94000000</v>
      </c>
      <c r="F100" s="31" t="s">
        <v>89</v>
      </c>
      <c r="G100" s="31" t="s">
        <v>33</v>
      </c>
      <c r="H100" s="22"/>
      <c r="I100" s="31">
        <v>94000000</v>
      </c>
      <c r="J100" s="31">
        <v>3</v>
      </c>
      <c r="K100" s="22"/>
      <c r="L100" s="22"/>
      <c r="M100" s="22"/>
      <c r="N100" s="34"/>
      <c r="O100" s="35" t="s">
        <v>343</v>
      </c>
      <c r="P100" s="35" t="s">
        <v>99</v>
      </c>
      <c r="Q100" s="22"/>
      <c r="R100" s="45" t="s">
        <v>311</v>
      </c>
      <c r="S100" s="22"/>
      <c r="T100" s="22"/>
      <c r="U100" s="22"/>
      <c r="V100" s="22"/>
      <c r="W100" s="22"/>
      <c r="X100" s="22"/>
      <c r="Y100" s="43"/>
      <c r="Z100" s="22"/>
      <c r="AA100" s="22"/>
      <c r="AB100" s="22"/>
      <c r="AC100" s="22"/>
      <c r="AD100" s="22"/>
      <c r="AE100" s="69"/>
      <c r="AF100" s="70"/>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row>
    <row r="101" spans="1:54" ht="78" x14ac:dyDescent="0.15">
      <c r="A101" s="10" t="s">
        <v>531</v>
      </c>
      <c r="B101" s="31" t="s">
        <v>532</v>
      </c>
      <c r="C101" s="31" t="s">
        <v>533</v>
      </c>
      <c r="D101" s="31">
        <v>7</v>
      </c>
      <c r="E101" s="32">
        <v>4901432</v>
      </c>
      <c r="F101" s="31" t="s">
        <v>535</v>
      </c>
      <c r="G101" s="31" t="s">
        <v>293</v>
      </c>
      <c r="H101" s="22"/>
      <c r="I101" s="31">
        <v>4901432</v>
      </c>
      <c r="J101" s="31">
        <v>4</v>
      </c>
      <c r="K101" s="22"/>
      <c r="L101" s="22"/>
      <c r="M101" s="22"/>
      <c r="N101" s="34"/>
      <c r="O101" s="35" t="s">
        <v>325</v>
      </c>
      <c r="P101" s="44"/>
      <c r="Q101" s="22"/>
      <c r="R101" s="45" t="s">
        <v>65</v>
      </c>
      <c r="S101" s="22"/>
      <c r="T101" s="22"/>
      <c r="U101" s="22"/>
      <c r="V101" s="22"/>
      <c r="W101" s="22"/>
      <c r="X101" s="22"/>
      <c r="Y101" s="43"/>
      <c r="Z101" s="22"/>
      <c r="AA101" s="22"/>
      <c r="AB101" s="22"/>
      <c r="AC101" s="22"/>
      <c r="AD101" s="22"/>
      <c r="AE101" s="69"/>
      <c r="AF101" s="70"/>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row>
    <row r="102" spans="1:54" ht="26" x14ac:dyDescent="0.15">
      <c r="A102" s="7" t="s">
        <v>348</v>
      </c>
      <c r="B102" s="31" t="s">
        <v>349</v>
      </c>
      <c r="C102" s="22"/>
      <c r="D102" s="31">
        <v>6</v>
      </c>
      <c r="E102" s="32">
        <v>398000</v>
      </c>
      <c r="F102" s="31" t="s">
        <v>213</v>
      </c>
      <c r="G102" s="31" t="s">
        <v>390</v>
      </c>
      <c r="H102" s="22"/>
      <c r="I102" s="31">
        <v>398000</v>
      </c>
      <c r="J102" s="31">
        <v>4</v>
      </c>
      <c r="K102" s="33"/>
      <c r="L102" s="22"/>
      <c r="M102" s="17"/>
      <c r="N102" s="25"/>
      <c r="O102" s="36" t="s">
        <v>251</v>
      </c>
      <c r="P102" s="26"/>
      <c r="Q102" s="17"/>
      <c r="R102" s="17"/>
      <c r="S102" s="17"/>
      <c r="T102" s="17"/>
      <c r="U102" s="28"/>
      <c r="V102" s="17"/>
      <c r="W102" s="17"/>
      <c r="X102" s="22"/>
      <c r="Y102" s="30"/>
      <c r="Z102" s="17"/>
      <c r="AA102" s="17"/>
      <c r="AB102" s="17"/>
      <c r="AC102" s="17"/>
      <c r="AD102" s="17"/>
      <c r="AE102" s="72"/>
      <c r="AF102" s="73"/>
      <c r="AG102" s="17"/>
      <c r="AH102" s="17"/>
      <c r="AI102" s="17"/>
      <c r="AJ102" s="17"/>
      <c r="AK102" s="17"/>
      <c r="AL102" s="17"/>
      <c r="AM102" s="19"/>
      <c r="AN102" s="19"/>
      <c r="AO102" s="19"/>
      <c r="AP102" s="19"/>
      <c r="AQ102" s="19"/>
      <c r="AR102" s="19"/>
      <c r="AS102" s="19"/>
      <c r="AT102" s="19"/>
      <c r="AU102" s="19"/>
      <c r="AV102" s="19"/>
      <c r="AW102" s="19"/>
      <c r="AX102" s="19"/>
      <c r="AY102" s="19"/>
      <c r="AZ102" s="19"/>
      <c r="BA102" s="19"/>
      <c r="BB102" s="19"/>
    </row>
    <row r="103" spans="1:54" ht="104" x14ac:dyDescent="0.15">
      <c r="A103" s="10" t="s">
        <v>665</v>
      </c>
      <c r="B103" s="22"/>
      <c r="C103" s="31" t="s">
        <v>666</v>
      </c>
      <c r="D103" s="31">
        <v>9</v>
      </c>
      <c r="E103" s="32">
        <v>250000</v>
      </c>
      <c r="F103" s="31" t="s">
        <v>24</v>
      </c>
      <c r="G103" s="31" t="s">
        <v>592</v>
      </c>
      <c r="H103" s="22"/>
      <c r="I103" s="31">
        <v>250000</v>
      </c>
      <c r="J103" s="31">
        <v>1</v>
      </c>
      <c r="K103" s="33"/>
      <c r="L103" s="22"/>
      <c r="M103" s="22"/>
      <c r="N103" s="34"/>
      <c r="O103" s="35" t="s">
        <v>668</v>
      </c>
      <c r="P103" s="44"/>
      <c r="Q103" s="22"/>
      <c r="R103" s="31" t="s">
        <v>94</v>
      </c>
      <c r="S103" s="22"/>
      <c r="T103" s="22"/>
      <c r="U103" s="22"/>
      <c r="V103" s="22"/>
      <c r="W103" s="22"/>
      <c r="X103" s="22"/>
      <c r="Y103" s="43"/>
      <c r="Z103" s="22"/>
      <c r="AA103" s="22"/>
      <c r="AB103" s="22"/>
      <c r="AC103" s="22"/>
      <c r="AD103" s="22"/>
      <c r="AE103" s="69"/>
      <c r="AF103" s="70"/>
      <c r="AG103" s="22"/>
      <c r="AH103" s="22"/>
      <c r="AI103" s="22"/>
      <c r="AJ103" s="22"/>
      <c r="AK103" s="17"/>
      <c r="AL103" s="17"/>
      <c r="AM103" s="19"/>
      <c r="AN103" s="19"/>
      <c r="AO103" s="19"/>
      <c r="AP103" s="19"/>
      <c r="AQ103" s="19"/>
      <c r="AR103" s="19"/>
      <c r="AS103" s="19"/>
      <c r="AT103" s="19"/>
      <c r="AU103" s="19"/>
      <c r="AV103" s="19"/>
      <c r="AW103" s="19"/>
      <c r="AX103" s="19"/>
      <c r="AY103" s="19"/>
      <c r="AZ103" s="19"/>
      <c r="BA103" s="19"/>
      <c r="BB103" s="19"/>
    </row>
    <row r="104" spans="1:54" ht="13" x14ac:dyDescent="0.15">
      <c r="A104" s="7" t="s">
        <v>670</v>
      </c>
      <c r="B104" s="20" t="s">
        <v>672</v>
      </c>
      <c r="C104" s="17"/>
      <c r="D104" s="31">
        <v>9</v>
      </c>
      <c r="E104" s="20" t="s">
        <v>404</v>
      </c>
      <c r="F104" s="20" t="s">
        <v>329</v>
      </c>
      <c r="G104" s="20" t="s">
        <v>33</v>
      </c>
      <c r="H104" s="22"/>
      <c r="I104" s="31">
        <v>58000000</v>
      </c>
      <c r="J104" s="20">
        <v>2</v>
      </c>
      <c r="K104" s="48"/>
      <c r="L104" s="17"/>
      <c r="M104" s="17"/>
      <c r="N104" s="25"/>
      <c r="O104" s="35" t="s">
        <v>673</v>
      </c>
      <c r="P104" s="26"/>
      <c r="Q104" s="17"/>
      <c r="R104" s="17"/>
      <c r="S104" s="17"/>
      <c r="T104" s="17"/>
      <c r="U104" s="28"/>
      <c r="V104" s="17"/>
      <c r="W104" s="17"/>
      <c r="X104" s="22"/>
      <c r="Y104" s="30"/>
      <c r="Z104" s="17"/>
      <c r="AA104" s="17"/>
      <c r="AB104" s="17"/>
      <c r="AC104" s="17"/>
      <c r="AD104" s="17"/>
      <c r="AE104" s="72"/>
      <c r="AF104" s="73"/>
      <c r="AG104" s="17"/>
      <c r="AH104" s="17"/>
      <c r="AI104" s="17"/>
      <c r="AJ104" s="17"/>
      <c r="AK104" s="17"/>
      <c r="AL104" s="17"/>
      <c r="AM104" s="19"/>
      <c r="AN104" s="19"/>
      <c r="AO104" s="19"/>
      <c r="AP104" s="19"/>
      <c r="AQ104" s="19"/>
      <c r="AR104" s="19"/>
      <c r="AS104" s="19"/>
      <c r="AT104" s="19"/>
      <c r="AU104" s="19"/>
      <c r="AV104" s="19"/>
      <c r="AW104" s="19"/>
      <c r="AX104" s="19"/>
      <c r="AY104" s="19"/>
      <c r="AZ104" s="19"/>
      <c r="BA104" s="19"/>
      <c r="BB104" s="19"/>
    </row>
    <row r="105" spans="1:54" ht="78" x14ac:dyDescent="0.15">
      <c r="A105" s="68" t="s">
        <v>676</v>
      </c>
      <c r="B105" s="31" t="s">
        <v>677</v>
      </c>
      <c r="C105" s="31" t="s">
        <v>678</v>
      </c>
      <c r="D105" s="31">
        <v>9</v>
      </c>
      <c r="E105" s="32">
        <v>2000000</v>
      </c>
      <c r="F105" s="31" t="s">
        <v>219</v>
      </c>
      <c r="G105" s="31" t="s">
        <v>33</v>
      </c>
      <c r="H105" s="31" t="s">
        <v>34</v>
      </c>
      <c r="I105" s="31">
        <v>2000000</v>
      </c>
      <c r="J105" s="31">
        <v>3</v>
      </c>
      <c r="K105" s="22"/>
      <c r="L105" s="22"/>
      <c r="M105" s="22"/>
      <c r="N105" s="34"/>
      <c r="O105" s="49" t="s">
        <v>680</v>
      </c>
      <c r="P105" s="44"/>
      <c r="Q105" s="22"/>
      <c r="R105" s="45" t="s">
        <v>75</v>
      </c>
      <c r="S105" s="22"/>
      <c r="T105" s="22"/>
      <c r="U105" s="22"/>
      <c r="V105" s="22"/>
      <c r="W105" s="22"/>
      <c r="X105" s="22"/>
      <c r="Y105" s="43"/>
      <c r="Z105" s="22"/>
      <c r="AA105" s="22"/>
      <c r="AB105" s="69"/>
      <c r="AC105" s="70"/>
      <c r="AD105" s="69"/>
      <c r="AE105" s="75"/>
      <c r="AF105" s="70"/>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row>
    <row r="106" spans="1:54" ht="39" x14ac:dyDescent="0.15">
      <c r="A106" s="68" t="s">
        <v>130</v>
      </c>
      <c r="B106" s="31" t="s">
        <v>131</v>
      </c>
      <c r="C106" s="31" t="s">
        <v>132</v>
      </c>
      <c r="D106" s="31">
        <v>3</v>
      </c>
      <c r="E106" s="32">
        <v>25000000</v>
      </c>
      <c r="F106" s="31" t="s">
        <v>103</v>
      </c>
      <c r="G106" s="31" t="s">
        <v>258</v>
      </c>
      <c r="H106" s="22"/>
      <c r="I106" s="31">
        <v>25000000</v>
      </c>
      <c r="J106" s="31">
        <v>1</v>
      </c>
      <c r="K106" s="22"/>
      <c r="L106" s="22"/>
      <c r="M106" s="42"/>
      <c r="N106" s="34"/>
      <c r="O106" s="35" t="s">
        <v>133</v>
      </c>
      <c r="P106" s="35" t="s">
        <v>343</v>
      </c>
      <c r="Q106" s="22"/>
      <c r="R106" s="45" t="s">
        <v>311</v>
      </c>
      <c r="S106" s="22"/>
      <c r="T106" s="22"/>
      <c r="U106" s="22"/>
      <c r="V106" s="22"/>
      <c r="W106" s="22"/>
      <c r="X106" s="22"/>
      <c r="Y106" s="43"/>
      <c r="Z106" s="22"/>
      <c r="AA106" s="22"/>
      <c r="AB106" s="22"/>
      <c r="AC106" s="22"/>
      <c r="AD106" s="22"/>
      <c r="AE106" s="69"/>
      <c r="AF106" s="70"/>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row>
    <row r="107" spans="1:54" ht="26" x14ac:dyDescent="0.15">
      <c r="A107" s="68" t="s">
        <v>208</v>
      </c>
      <c r="B107" s="31" t="s">
        <v>209</v>
      </c>
      <c r="C107" s="22"/>
      <c r="D107" s="31">
        <v>5</v>
      </c>
      <c r="E107" s="32">
        <v>160000</v>
      </c>
      <c r="F107" s="31" t="s">
        <v>177</v>
      </c>
      <c r="G107" s="31" t="s">
        <v>33</v>
      </c>
      <c r="H107" s="22"/>
      <c r="I107" s="31">
        <v>160000</v>
      </c>
      <c r="J107" s="31">
        <v>3</v>
      </c>
      <c r="K107" s="22"/>
      <c r="L107" s="22"/>
      <c r="M107" s="22"/>
      <c r="N107" s="34"/>
      <c r="O107" s="35" t="s">
        <v>210</v>
      </c>
      <c r="P107" s="35" t="s">
        <v>325</v>
      </c>
      <c r="Q107" s="22"/>
      <c r="R107" s="45" t="s">
        <v>65</v>
      </c>
      <c r="S107" s="22"/>
      <c r="T107" s="22"/>
      <c r="U107" s="22"/>
      <c r="V107" s="22"/>
      <c r="W107" s="22"/>
      <c r="X107" s="22"/>
      <c r="Y107" s="43"/>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row>
    <row r="108" spans="1:54" ht="143" x14ac:dyDescent="0.15">
      <c r="A108" s="10" t="s">
        <v>198</v>
      </c>
      <c r="B108" s="22"/>
      <c r="C108" s="31" t="s">
        <v>199</v>
      </c>
      <c r="D108" s="31">
        <v>4</v>
      </c>
      <c r="E108" s="32">
        <v>2100000</v>
      </c>
      <c r="F108" s="31" t="s">
        <v>177</v>
      </c>
      <c r="G108" s="31" t="s">
        <v>293</v>
      </c>
      <c r="H108" s="22"/>
      <c r="I108" s="31">
        <v>2100000</v>
      </c>
      <c r="J108" s="40" t="s">
        <v>635</v>
      </c>
      <c r="K108" s="22"/>
      <c r="L108" s="22"/>
      <c r="M108" s="22"/>
      <c r="N108" s="34"/>
      <c r="O108" s="35" t="s">
        <v>325</v>
      </c>
      <c r="P108" s="44"/>
      <c r="Q108" s="22"/>
      <c r="R108" s="45" t="s">
        <v>65</v>
      </c>
      <c r="S108" s="22"/>
      <c r="T108" s="22"/>
      <c r="U108" s="22"/>
      <c r="V108" s="29"/>
      <c r="W108" s="22"/>
      <c r="X108" s="22"/>
      <c r="Y108" s="43"/>
      <c r="Z108" s="22"/>
      <c r="AA108" s="22"/>
      <c r="AB108" s="22"/>
      <c r="AC108" s="22"/>
      <c r="AD108" s="22"/>
      <c r="AE108" s="74"/>
      <c r="AF108" s="76"/>
      <c r="AG108" s="19"/>
      <c r="AH108" s="19"/>
      <c r="AI108" s="22"/>
      <c r="AJ108" s="22"/>
      <c r="AK108" s="22"/>
      <c r="AL108" s="22"/>
      <c r="AM108" s="22"/>
      <c r="AN108" s="22"/>
      <c r="AO108" s="22"/>
      <c r="AP108" s="22"/>
      <c r="AQ108" s="22"/>
      <c r="AR108" s="22"/>
      <c r="AS108" s="22"/>
      <c r="AT108" s="22"/>
      <c r="AU108" s="22"/>
      <c r="AV108" s="22"/>
      <c r="AW108" s="22"/>
      <c r="AX108" s="22"/>
      <c r="AY108" s="22"/>
      <c r="AZ108" s="22"/>
      <c r="BA108" s="22"/>
      <c r="BB108" s="22"/>
    </row>
    <row r="109" spans="1:54" ht="52" x14ac:dyDescent="0.15">
      <c r="A109" s="10" t="s">
        <v>200</v>
      </c>
      <c r="B109" s="31" t="s">
        <v>201</v>
      </c>
      <c r="C109" s="31" t="s">
        <v>202</v>
      </c>
      <c r="D109" s="31">
        <v>4</v>
      </c>
      <c r="E109" s="32">
        <v>2200000</v>
      </c>
      <c r="F109" s="31" t="s">
        <v>177</v>
      </c>
      <c r="G109" s="31" t="s">
        <v>390</v>
      </c>
      <c r="H109" s="31" t="s">
        <v>34</v>
      </c>
      <c r="I109" s="31">
        <v>2200000</v>
      </c>
      <c r="J109" s="31">
        <v>4</v>
      </c>
      <c r="K109" s="22"/>
      <c r="L109" s="22"/>
      <c r="M109" s="22"/>
      <c r="N109" s="34"/>
      <c r="O109" s="35" t="s">
        <v>325</v>
      </c>
      <c r="P109" s="44"/>
      <c r="Q109" s="22"/>
      <c r="R109" s="45" t="s">
        <v>65</v>
      </c>
      <c r="S109" s="22"/>
      <c r="T109" s="22"/>
      <c r="U109" s="22"/>
      <c r="V109" s="22"/>
      <c r="W109" s="22"/>
      <c r="X109" s="22"/>
      <c r="Y109" s="43"/>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row>
    <row r="110" spans="1:54" ht="13" x14ac:dyDescent="0.15">
      <c r="A110" s="7" t="s">
        <v>381</v>
      </c>
      <c r="B110" s="22"/>
      <c r="C110" s="22"/>
      <c r="D110" s="31">
        <v>7</v>
      </c>
      <c r="E110" s="32">
        <v>73000</v>
      </c>
      <c r="F110" s="31" t="s">
        <v>177</v>
      </c>
      <c r="G110" s="31" t="s">
        <v>33</v>
      </c>
      <c r="H110" s="22"/>
      <c r="I110" s="32">
        <v>73000</v>
      </c>
      <c r="J110" s="31">
        <v>2</v>
      </c>
      <c r="K110" s="33"/>
      <c r="L110" s="22"/>
      <c r="M110" s="22"/>
      <c r="N110" s="34"/>
      <c r="O110" s="35" t="s">
        <v>325</v>
      </c>
      <c r="P110" s="44"/>
      <c r="Q110" s="17"/>
      <c r="R110" s="17"/>
      <c r="S110" s="22"/>
      <c r="T110" s="22"/>
      <c r="U110" s="28"/>
      <c r="V110" s="17"/>
      <c r="W110" s="17"/>
      <c r="X110" s="22"/>
      <c r="Y110" s="30"/>
      <c r="Z110" s="17"/>
      <c r="AA110" s="17"/>
      <c r="AB110" s="17"/>
      <c r="AC110" s="17"/>
      <c r="AD110" s="17"/>
      <c r="AE110" s="17"/>
      <c r="AF110" s="17"/>
      <c r="AG110" s="17"/>
      <c r="AH110" s="17"/>
      <c r="AI110" s="17"/>
      <c r="AJ110" s="17"/>
      <c r="AK110" s="17"/>
      <c r="AL110" s="17"/>
      <c r="AM110" s="19"/>
      <c r="AN110" s="19"/>
      <c r="AO110" s="19"/>
      <c r="AP110" s="19"/>
      <c r="AQ110" s="19"/>
      <c r="AR110" s="19"/>
      <c r="AS110" s="19"/>
      <c r="AT110" s="19"/>
      <c r="AU110" s="19"/>
      <c r="AV110" s="19"/>
      <c r="AW110" s="19"/>
      <c r="AX110" s="19"/>
      <c r="AY110" s="19"/>
      <c r="AZ110" s="19"/>
      <c r="BA110" s="19"/>
      <c r="BB110" s="19"/>
    </row>
    <row r="111" spans="1:54" ht="13" x14ac:dyDescent="0.15">
      <c r="A111" s="10" t="s">
        <v>366</v>
      </c>
      <c r="B111" s="22"/>
      <c r="C111" s="22"/>
      <c r="D111" s="31">
        <v>7</v>
      </c>
      <c r="E111" s="32">
        <v>50000</v>
      </c>
      <c r="F111" s="31" t="s">
        <v>244</v>
      </c>
      <c r="G111" s="31" t="s">
        <v>53</v>
      </c>
      <c r="H111" s="22"/>
      <c r="I111" s="31">
        <v>50000</v>
      </c>
      <c r="J111" s="31">
        <v>1</v>
      </c>
      <c r="K111" s="22"/>
      <c r="L111" s="22"/>
      <c r="M111" s="22"/>
      <c r="N111" s="34"/>
      <c r="O111" s="35" t="s">
        <v>325</v>
      </c>
      <c r="P111" s="44"/>
      <c r="Q111" s="22"/>
      <c r="R111" s="45" t="s">
        <v>65</v>
      </c>
      <c r="S111" s="22"/>
      <c r="T111" s="22"/>
      <c r="U111" s="22"/>
      <c r="V111" s="22"/>
      <c r="W111" s="22"/>
      <c r="X111" s="22"/>
      <c r="Y111" s="43"/>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row>
    <row r="112" spans="1:54" ht="78" x14ac:dyDescent="0.15">
      <c r="A112" s="10" t="s">
        <v>242</v>
      </c>
      <c r="B112" s="22"/>
      <c r="C112" s="77" t="s">
        <v>684</v>
      </c>
      <c r="D112" s="31">
        <v>5</v>
      </c>
      <c r="E112" s="32">
        <v>72000</v>
      </c>
      <c r="F112" s="31" t="s">
        <v>244</v>
      </c>
      <c r="G112" s="31" t="s">
        <v>258</v>
      </c>
      <c r="H112" s="31" t="s">
        <v>34</v>
      </c>
      <c r="I112" s="31">
        <v>72000</v>
      </c>
      <c r="J112" s="31">
        <v>2</v>
      </c>
      <c r="K112" s="22"/>
      <c r="L112" s="22"/>
      <c r="M112" s="22"/>
      <c r="N112" s="34"/>
      <c r="O112" s="35" t="s">
        <v>325</v>
      </c>
      <c r="P112" s="44"/>
      <c r="Q112" s="22"/>
      <c r="R112" s="45" t="s">
        <v>65</v>
      </c>
      <c r="S112" s="22"/>
      <c r="T112" s="22"/>
      <c r="U112" s="22"/>
      <c r="V112" s="22"/>
      <c r="W112" s="22"/>
      <c r="X112" s="22"/>
      <c r="Y112" s="43"/>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row>
    <row r="113" spans="1:54" ht="117" x14ac:dyDescent="0.15">
      <c r="A113" s="10" t="s">
        <v>76</v>
      </c>
      <c r="B113" s="22"/>
      <c r="C113" s="31" t="s">
        <v>685</v>
      </c>
      <c r="D113" s="31">
        <v>2</v>
      </c>
      <c r="E113" s="32">
        <v>26500000</v>
      </c>
      <c r="F113" s="31" t="s">
        <v>78</v>
      </c>
      <c r="G113" s="31" t="s">
        <v>293</v>
      </c>
      <c r="H113" s="22"/>
      <c r="I113" s="31">
        <v>26500000</v>
      </c>
      <c r="J113" s="31">
        <v>2</v>
      </c>
      <c r="K113" s="22"/>
      <c r="L113" s="22"/>
      <c r="M113" s="22"/>
      <c r="N113" s="34"/>
      <c r="O113" s="35" t="s">
        <v>79</v>
      </c>
      <c r="P113" s="35" t="s">
        <v>343</v>
      </c>
      <c r="Q113" s="22"/>
      <c r="R113" s="45" t="s">
        <v>311</v>
      </c>
      <c r="S113" s="42"/>
      <c r="T113" s="22"/>
      <c r="U113" s="22"/>
      <c r="V113" s="22"/>
      <c r="W113" s="22"/>
      <c r="X113" s="22"/>
      <c r="Y113" s="43"/>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row>
    <row r="114" spans="1:54" ht="117" x14ac:dyDescent="0.15">
      <c r="A114" s="10" t="s">
        <v>280</v>
      </c>
      <c r="B114" s="22"/>
      <c r="C114" s="31" t="s">
        <v>281</v>
      </c>
      <c r="D114" s="31">
        <v>6</v>
      </c>
      <c r="E114" s="32">
        <v>400000</v>
      </c>
      <c r="F114" s="31" t="s">
        <v>32</v>
      </c>
      <c r="G114" s="31" t="s">
        <v>33</v>
      </c>
      <c r="H114" s="22"/>
      <c r="I114" s="31">
        <v>400000</v>
      </c>
      <c r="J114" s="31">
        <v>3</v>
      </c>
      <c r="K114" s="22"/>
      <c r="L114" s="22"/>
      <c r="M114" s="22"/>
      <c r="N114" s="34"/>
      <c r="O114" s="35" t="s">
        <v>325</v>
      </c>
      <c r="P114" s="44"/>
      <c r="Q114" s="22"/>
      <c r="R114" s="45" t="s">
        <v>65</v>
      </c>
      <c r="S114" s="22"/>
      <c r="T114" s="22"/>
      <c r="U114" s="22"/>
      <c r="V114" s="22"/>
      <c r="W114" s="22"/>
      <c r="X114" s="22"/>
      <c r="Y114" s="43"/>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row>
    <row r="115" spans="1:54" ht="104" x14ac:dyDescent="0.15">
      <c r="A115" s="10" t="s">
        <v>383</v>
      </c>
      <c r="B115" s="22"/>
      <c r="C115" s="31" t="s">
        <v>384</v>
      </c>
      <c r="D115" s="31">
        <v>7</v>
      </c>
      <c r="E115" s="32">
        <v>123461</v>
      </c>
      <c r="F115" s="31" t="s">
        <v>103</v>
      </c>
      <c r="G115" s="31" t="s">
        <v>53</v>
      </c>
      <c r="H115" s="22"/>
      <c r="I115" s="31">
        <v>123461</v>
      </c>
      <c r="J115" s="31">
        <v>3</v>
      </c>
      <c r="K115" s="22"/>
      <c r="L115" s="22"/>
      <c r="M115" s="22"/>
      <c r="N115" s="34"/>
      <c r="O115" s="35" t="s">
        <v>386</v>
      </c>
      <c r="P115" s="44"/>
      <c r="Q115" s="22"/>
      <c r="R115" s="45" t="s">
        <v>123</v>
      </c>
      <c r="S115" s="22"/>
      <c r="T115" s="22"/>
      <c r="U115" s="22"/>
      <c r="V115" s="22"/>
      <c r="W115" s="22"/>
      <c r="X115" s="22"/>
      <c r="Y115" s="43"/>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row>
    <row r="116" spans="1:54" ht="78" x14ac:dyDescent="0.15">
      <c r="A116" s="10" t="s">
        <v>266</v>
      </c>
      <c r="B116" s="22"/>
      <c r="C116" s="31" t="s">
        <v>267</v>
      </c>
      <c r="D116" s="31">
        <v>5</v>
      </c>
      <c r="E116" s="32">
        <v>76000000</v>
      </c>
      <c r="F116" s="31" t="s">
        <v>244</v>
      </c>
      <c r="G116" s="31" t="s">
        <v>258</v>
      </c>
      <c r="H116" s="31" t="s">
        <v>34</v>
      </c>
      <c r="I116" s="31">
        <v>76000000</v>
      </c>
      <c r="J116" s="31">
        <v>2</v>
      </c>
      <c r="K116" s="22"/>
      <c r="L116" s="22"/>
      <c r="M116" s="22"/>
      <c r="N116" s="34"/>
      <c r="O116" s="35" t="s">
        <v>269</v>
      </c>
      <c r="P116" s="35" t="s">
        <v>325</v>
      </c>
      <c r="Q116" s="22"/>
      <c r="R116" s="45" t="s">
        <v>65</v>
      </c>
      <c r="S116" s="22"/>
      <c r="T116" s="22"/>
      <c r="U116" s="22"/>
      <c r="V116" s="22"/>
      <c r="W116" s="22"/>
      <c r="X116" s="22"/>
      <c r="Y116" s="43"/>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row>
    <row r="117" spans="1:54" ht="26" x14ac:dyDescent="0.15">
      <c r="A117" s="10" t="s">
        <v>266</v>
      </c>
      <c r="B117" s="77" t="s">
        <v>700</v>
      </c>
      <c r="C117" s="42"/>
      <c r="D117" s="31">
        <v>6</v>
      </c>
      <c r="E117" s="32">
        <v>260000</v>
      </c>
      <c r="F117" s="31" t="s">
        <v>244</v>
      </c>
      <c r="G117" s="31" t="s">
        <v>293</v>
      </c>
      <c r="H117" s="31" t="s">
        <v>34</v>
      </c>
      <c r="I117" s="31">
        <v>260000</v>
      </c>
      <c r="J117" s="31">
        <v>5</v>
      </c>
      <c r="K117" s="22"/>
      <c r="L117" s="19"/>
      <c r="M117" s="22"/>
      <c r="N117" s="34"/>
      <c r="O117" s="35" t="s">
        <v>308</v>
      </c>
      <c r="P117" s="44"/>
      <c r="Q117" s="22"/>
      <c r="R117" s="45" t="s">
        <v>239</v>
      </c>
      <c r="S117" s="22"/>
      <c r="T117" s="22"/>
      <c r="U117" s="22"/>
      <c r="V117" s="22"/>
      <c r="W117" s="22"/>
      <c r="X117" s="22"/>
      <c r="Y117" s="43"/>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row>
    <row r="118" spans="1:54" ht="78" x14ac:dyDescent="0.15">
      <c r="A118" s="10" t="s">
        <v>245</v>
      </c>
      <c r="B118" s="22"/>
      <c r="C118" s="31" t="s">
        <v>246</v>
      </c>
      <c r="D118" s="31">
        <v>5</v>
      </c>
      <c r="E118" s="32">
        <v>131000</v>
      </c>
      <c r="F118" s="31" t="s">
        <v>244</v>
      </c>
      <c r="G118" s="31" t="s">
        <v>293</v>
      </c>
      <c r="H118" s="31" t="s">
        <v>34</v>
      </c>
      <c r="I118" s="31">
        <v>131000</v>
      </c>
      <c r="J118" s="31">
        <v>2</v>
      </c>
      <c r="K118" s="22"/>
      <c r="L118" s="22"/>
      <c r="M118" s="22"/>
      <c r="N118" s="34"/>
      <c r="O118" s="35" t="s">
        <v>325</v>
      </c>
      <c r="P118" s="44"/>
      <c r="Q118" s="22"/>
      <c r="R118" s="45" t="s">
        <v>65</v>
      </c>
      <c r="S118" s="22"/>
      <c r="T118" s="22"/>
      <c r="U118" s="22"/>
      <c r="V118" s="22"/>
      <c r="W118" s="22"/>
      <c r="X118" s="22"/>
      <c r="Y118" s="43"/>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row>
    <row r="119" spans="1:54" ht="78" x14ac:dyDescent="0.15">
      <c r="A119" s="10" t="s">
        <v>227</v>
      </c>
      <c r="B119" s="22"/>
      <c r="C119" s="31" t="s">
        <v>228</v>
      </c>
      <c r="D119" s="31">
        <v>5</v>
      </c>
      <c r="E119" s="32">
        <v>8257378</v>
      </c>
      <c r="F119" s="31" t="s">
        <v>229</v>
      </c>
      <c r="G119" s="31" t="s">
        <v>33</v>
      </c>
      <c r="H119" s="31" t="s">
        <v>34</v>
      </c>
      <c r="I119" s="31">
        <v>8257378</v>
      </c>
      <c r="J119" s="31">
        <v>4</v>
      </c>
      <c r="K119" s="22"/>
      <c r="L119" s="22"/>
      <c r="M119" s="22"/>
      <c r="N119" s="34"/>
      <c r="O119" s="35" t="s">
        <v>325</v>
      </c>
      <c r="P119" s="44"/>
      <c r="Q119" s="22"/>
      <c r="R119" s="45" t="s">
        <v>65</v>
      </c>
      <c r="S119" s="22"/>
      <c r="T119" s="29"/>
      <c r="U119" s="22"/>
      <c r="V119" s="22"/>
      <c r="W119" s="22"/>
      <c r="X119" s="22"/>
      <c r="Y119" s="43"/>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row>
    <row r="120" spans="1:54" ht="78" x14ac:dyDescent="0.15">
      <c r="A120" s="10" t="s">
        <v>211</v>
      </c>
      <c r="B120" s="22"/>
      <c r="C120" s="31" t="s">
        <v>212</v>
      </c>
      <c r="D120" s="31">
        <v>5</v>
      </c>
      <c r="E120" s="32">
        <v>531400</v>
      </c>
      <c r="F120" s="31" t="s">
        <v>213</v>
      </c>
      <c r="G120" s="31" t="s">
        <v>33</v>
      </c>
      <c r="H120" s="31" t="s">
        <v>34</v>
      </c>
      <c r="I120" s="31">
        <v>531400</v>
      </c>
      <c r="J120" s="31">
        <v>2</v>
      </c>
      <c r="K120" s="22"/>
      <c r="L120" s="22"/>
      <c r="M120" s="22"/>
      <c r="N120" s="34"/>
      <c r="O120" s="35" t="s">
        <v>325</v>
      </c>
      <c r="P120" s="44"/>
      <c r="Q120" s="22"/>
      <c r="R120" s="45" t="s">
        <v>65</v>
      </c>
      <c r="S120" s="22"/>
      <c r="T120" s="22"/>
      <c r="U120" s="22"/>
      <c r="V120" s="22"/>
      <c r="W120" s="22"/>
      <c r="X120" s="22"/>
      <c r="Y120" s="43"/>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row>
    <row r="121" spans="1:54" ht="52" x14ac:dyDescent="0.15">
      <c r="A121" s="10" t="s">
        <v>447</v>
      </c>
      <c r="B121" s="22"/>
      <c r="C121" s="31" t="s">
        <v>448</v>
      </c>
      <c r="D121" s="31">
        <v>7</v>
      </c>
      <c r="E121" s="32">
        <v>1270000</v>
      </c>
      <c r="F121" s="31" t="s">
        <v>449</v>
      </c>
      <c r="G121" s="31" t="s">
        <v>33</v>
      </c>
      <c r="H121" s="22"/>
      <c r="I121" s="31">
        <v>1270000</v>
      </c>
      <c r="J121" s="31">
        <v>2</v>
      </c>
      <c r="K121" s="22"/>
      <c r="L121" s="22"/>
      <c r="M121" s="22"/>
      <c r="N121" s="34"/>
      <c r="O121" s="35" t="s">
        <v>450</v>
      </c>
      <c r="P121" s="44"/>
      <c r="Q121" s="22"/>
      <c r="R121" s="45" t="s">
        <v>377</v>
      </c>
      <c r="S121" s="22"/>
      <c r="T121" s="22"/>
      <c r="U121" s="22"/>
      <c r="V121" s="22"/>
      <c r="W121" s="22"/>
      <c r="X121" s="22"/>
      <c r="Y121" s="43"/>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row>
    <row r="122" spans="1:54" ht="65" x14ac:dyDescent="0.15">
      <c r="A122" s="10" t="s">
        <v>660</v>
      </c>
      <c r="B122" s="31" t="s">
        <v>661</v>
      </c>
      <c r="C122" s="31" t="s">
        <v>662</v>
      </c>
      <c r="D122" s="31">
        <v>9</v>
      </c>
      <c r="E122" s="32">
        <v>160000</v>
      </c>
      <c r="F122" s="31" t="s">
        <v>103</v>
      </c>
      <c r="G122" s="31" t="s">
        <v>33</v>
      </c>
      <c r="H122" s="22"/>
      <c r="I122" s="31">
        <v>160000</v>
      </c>
      <c r="J122" s="31">
        <v>2</v>
      </c>
      <c r="K122" s="33"/>
      <c r="L122" s="22"/>
      <c r="M122" s="22"/>
      <c r="N122" s="34"/>
      <c r="O122" s="35" t="s">
        <v>663</v>
      </c>
      <c r="P122" s="35" t="s">
        <v>346</v>
      </c>
      <c r="Q122" s="22"/>
      <c r="R122" s="31" t="s">
        <v>664</v>
      </c>
      <c r="S122" s="22"/>
      <c r="T122" s="22"/>
      <c r="U122" s="22"/>
      <c r="V122" s="22"/>
      <c r="W122" s="22"/>
      <c r="X122" s="22"/>
      <c r="Y122" s="43"/>
      <c r="Z122" s="22"/>
      <c r="AA122" s="22"/>
      <c r="AB122" s="22"/>
      <c r="AC122" s="22"/>
      <c r="AD122" s="22"/>
      <c r="AE122" s="22"/>
      <c r="AF122" s="22"/>
      <c r="AG122" s="22"/>
      <c r="AH122" s="22"/>
      <c r="AI122" s="22"/>
      <c r="AJ122" s="22"/>
      <c r="AK122" s="17"/>
      <c r="AL122" s="17"/>
      <c r="AM122" s="19"/>
      <c r="AN122" s="19"/>
      <c r="AO122" s="19"/>
      <c r="AP122" s="19"/>
      <c r="AQ122" s="19"/>
      <c r="AR122" s="19"/>
      <c r="AS122" s="19"/>
      <c r="AT122" s="19"/>
      <c r="AU122" s="19"/>
      <c r="AV122" s="19"/>
      <c r="AW122" s="19"/>
      <c r="AX122" s="19"/>
      <c r="AY122" s="19"/>
      <c r="AZ122" s="19"/>
      <c r="BA122" s="19"/>
      <c r="BB122" s="19"/>
    </row>
    <row r="123" spans="1:54" ht="52" x14ac:dyDescent="0.15">
      <c r="A123" s="78" t="s">
        <v>373</v>
      </c>
      <c r="B123" s="31" t="s">
        <v>374</v>
      </c>
      <c r="C123" s="31" t="s">
        <v>375</v>
      </c>
      <c r="D123" s="31">
        <v>7</v>
      </c>
      <c r="E123" s="32">
        <v>62000</v>
      </c>
      <c r="F123" s="31" t="s">
        <v>24</v>
      </c>
      <c r="G123" s="31" t="s">
        <v>33</v>
      </c>
      <c r="H123" s="22"/>
      <c r="I123" s="31">
        <v>62000</v>
      </c>
      <c r="J123" s="31">
        <v>1</v>
      </c>
      <c r="K123" s="22"/>
      <c r="L123" s="22"/>
      <c r="M123" s="22"/>
      <c r="N123" s="34"/>
      <c r="O123" s="79" t="s">
        <v>376</v>
      </c>
      <c r="P123" s="44"/>
      <c r="Q123" s="22"/>
      <c r="R123" s="45" t="s">
        <v>377</v>
      </c>
      <c r="S123" s="22"/>
      <c r="T123" s="22"/>
      <c r="U123" s="22"/>
      <c r="V123" s="22"/>
      <c r="W123" s="22"/>
      <c r="X123" s="22"/>
      <c r="Y123" s="43"/>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row>
    <row r="124" spans="1:54" ht="169" x14ac:dyDescent="0.15">
      <c r="A124" s="10" t="s">
        <v>703</v>
      </c>
      <c r="B124" s="22"/>
      <c r="C124" s="31" t="s">
        <v>565</v>
      </c>
      <c r="D124" s="31">
        <v>8</v>
      </c>
      <c r="E124" s="32">
        <v>450000</v>
      </c>
      <c r="F124" s="31" t="s">
        <v>566</v>
      </c>
      <c r="G124" s="31" t="s">
        <v>33</v>
      </c>
      <c r="H124" s="22"/>
      <c r="I124" s="31">
        <v>450000</v>
      </c>
      <c r="J124" s="31">
        <v>1</v>
      </c>
      <c r="K124" s="22"/>
      <c r="L124" s="22"/>
      <c r="M124" s="22"/>
      <c r="N124" s="34"/>
      <c r="O124" s="49" t="s">
        <v>567</v>
      </c>
      <c r="P124" s="35" t="s">
        <v>568</v>
      </c>
      <c r="Q124" s="22"/>
      <c r="R124" s="45" t="s">
        <v>569</v>
      </c>
      <c r="S124" s="22"/>
      <c r="T124" s="22"/>
      <c r="U124" s="22"/>
      <c r="V124" s="22"/>
      <c r="W124" s="22"/>
      <c r="X124" s="22"/>
      <c r="Y124" s="43"/>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row>
    <row r="125" spans="1:54" ht="91" x14ac:dyDescent="0.15">
      <c r="A125" s="10" t="s">
        <v>703</v>
      </c>
      <c r="B125" s="22"/>
      <c r="C125" s="31" t="s">
        <v>693</v>
      </c>
      <c r="D125" s="31">
        <v>9</v>
      </c>
      <c r="E125" s="32">
        <v>22000000</v>
      </c>
      <c r="F125" s="31" t="s">
        <v>566</v>
      </c>
      <c r="G125" s="31" t="s">
        <v>33</v>
      </c>
      <c r="H125" s="22"/>
      <c r="I125" s="31">
        <v>22000000</v>
      </c>
      <c r="J125" s="31">
        <v>1</v>
      </c>
      <c r="K125" s="33"/>
      <c r="L125" s="22"/>
      <c r="M125" s="22"/>
      <c r="N125" s="34"/>
      <c r="O125" s="35" t="s">
        <v>694</v>
      </c>
      <c r="P125" s="44"/>
      <c r="Q125" s="22"/>
      <c r="R125" s="31" t="s">
        <v>465</v>
      </c>
      <c r="S125" s="22"/>
      <c r="T125" s="22"/>
      <c r="U125" s="22"/>
      <c r="V125" s="22"/>
      <c r="W125" s="22"/>
      <c r="X125" s="22"/>
      <c r="Y125" s="43"/>
      <c r="Z125" s="22"/>
      <c r="AA125" s="22"/>
      <c r="AB125" s="22"/>
      <c r="AC125" s="22"/>
      <c r="AD125" s="22"/>
      <c r="AE125" s="22"/>
      <c r="AF125" s="22"/>
      <c r="AG125" s="22"/>
      <c r="AH125" s="22"/>
      <c r="AI125" s="22"/>
      <c r="AJ125" s="22"/>
      <c r="AK125" s="17"/>
      <c r="AL125" s="17"/>
      <c r="AM125" s="19"/>
      <c r="AN125" s="19"/>
      <c r="AO125" s="19"/>
      <c r="AP125" s="19"/>
      <c r="AQ125" s="19"/>
      <c r="AR125" s="19"/>
      <c r="AS125" s="19"/>
      <c r="AT125" s="19"/>
      <c r="AU125" s="19"/>
      <c r="AV125" s="19"/>
      <c r="AW125" s="19"/>
      <c r="AX125" s="19"/>
      <c r="AY125" s="19"/>
      <c r="AZ125" s="19"/>
      <c r="BA125" s="19"/>
      <c r="BB125" s="19"/>
    </row>
    <row r="126" spans="1:54" ht="13" x14ac:dyDescent="0.15">
      <c r="A126" s="10" t="s">
        <v>270</v>
      </c>
      <c r="B126" s="22"/>
      <c r="C126" s="22"/>
      <c r="D126" s="31">
        <v>6</v>
      </c>
      <c r="E126" s="32">
        <v>43000</v>
      </c>
      <c r="F126" s="31" t="s">
        <v>177</v>
      </c>
      <c r="G126" s="31" t="s">
        <v>53</v>
      </c>
      <c r="H126" s="22"/>
      <c r="I126" s="31">
        <v>43000</v>
      </c>
      <c r="J126" s="31">
        <v>2</v>
      </c>
      <c r="K126" s="22"/>
      <c r="L126" s="22"/>
      <c r="M126" s="22"/>
      <c r="N126" s="34"/>
      <c r="O126" s="35" t="s">
        <v>325</v>
      </c>
      <c r="P126" s="44"/>
      <c r="Q126" s="22"/>
      <c r="R126" s="45" t="s">
        <v>65</v>
      </c>
      <c r="S126" s="22"/>
      <c r="T126" s="22"/>
      <c r="U126" s="22"/>
      <c r="V126" s="22"/>
      <c r="W126" s="22"/>
      <c r="X126" s="22"/>
      <c r="Y126" s="43"/>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row>
    <row r="127" spans="1:54" ht="13" x14ac:dyDescent="0.15">
      <c r="A127" s="63"/>
      <c r="B127" s="17"/>
      <c r="C127" s="17"/>
      <c r="D127" s="91"/>
      <c r="E127" s="17"/>
      <c r="F127" s="17"/>
      <c r="G127" s="17"/>
      <c r="H127" s="22"/>
      <c r="I127" s="23"/>
      <c r="J127" s="17"/>
      <c r="K127" s="48"/>
      <c r="L127" s="17"/>
      <c r="M127" s="17"/>
      <c r="N127" s="25"/>
      <c r="O127" s="26"/>
      <c r="P127" s="26"/>
      <c r="Q127" s="17"/>
      <c r="R127" s="17"/>
      <c r="S127" s="17"/>
      <c r="T127" s="17"/>
      <c r="U127" s="17"/>
      <c r="V127" s="17"/>
      <c r="W127" s="17"/>
      <c r="X127" s="22"/>
      <c r="Y127" s="30"/>
      <c r="Z127" s="17"/>
      <c r="AA127" s="17"/>
      <c r="AB127" s="17"/>
      <c r="AC127" s="17"/>
      <c r="AD127" s="17"/>
      <c r="AE127" s="17"/>
      <c r="AF127" s="17"/>
      <c r="AG127" s="17"/>
      <c r="AH127" s="17"/>
      <c r="AI127" s="17"/>
      <c r="AJ127" s="17"/>
      <c r="AK127" s="17"/>
      <c r="AL127" s="17"/>
      <c r="AM127" s="19"/>
      <c r="AN127" s="19"/>
      <c r="AO127" s="19"/>
      <c r="AP127" s="19"/>
      <c r="AQ127" s="19"/>
      <c r="AR127" s="19"/>
      <c r="AS127" s="19"/>
      <c r="AT127" s="19"/>
      <c r="AU127" s="19"/>
      <c r="AV127" s="19"/>
      <c r="AW127" s="19"/>
      <c r="AX127" s="19"/>
      <c r="AY127" s="19"/>
      <c r="AZ127" s="19"/>
      <c r="BA127" s="19"/>
      <c r="BB127" s="19"/>
    </row>
  </sheetData>
  <hyperlinks>
    <hyperlink ref="O4" r:id="rId1" xr:uid="{00000000-0004-0000-0200-000000000000}"/>
    <hyperlink ref="P4" r:id="rId2" xr:uid="{00000000-0004-0000-0200-000001000000}"/>
    <hyperlink ref="O5" r:id="rId3" xr:uid="{00000000-0004-0000-0200-000002000000}"/>
    <hyperlink ref="P5" r:id="rId4" xr:uid="{00000000-0004-0000-0200-000003000000}"/>
    <hyperlink ref="O6" r:id="rId5" xr:uid="{00000000-0004-0000-0200-000004000000}"/>
    <hyperlink ref="P6" r:id="rId6" xr:uid="{00000000-0004-0000-0200-000005000000}"/>
    <hyperlink ref="O7" r:id="rId7" xr:uid="{00000000-0004-0000-0200-000006000000}"/>
    <hyperlink ref="P7" r:id="rId8" location=".UFcN8RgUwaA" xr:uid="{00000000-0004-0000-0200-000007000000}"/>
    <hyperlink ref="O8" r:id="rId9" xr:uid="{00000000-0004-0000-0200-000008000000}"/>
    <hyperlink ref="O9" r:id="rId10" xr:uid="{00000000-0004-0000-0200-000009000000}"/>
    <hyperlink ref="P9" r:id="rId11" xr:uid="{00000000-0004-0000-0200-00000A000000}"/>
    <hyperlink ref="O10" r:id="rId12" xr:uid="{00000000-0004-0000-0200-00000B000000}"/>
    <hyperlink ref="O11" r:id="rId13" xr:uid="{00000000-0004-0000-0200-00000C000000}"/>
    <hyperlink ref="O12" r:id="rId14" xr:uid="{00000000-0004-0000-0200-00000D000000}"/>
    <hyperlink ref="A13" r:id="rId15" xr:uid="{00000000-0004-0000-0200-00000E000000}"/>
    <hyperlink ref="O13" r:id="rId16" xr:uid="{00000000-0004-0000-0200-00000F000000}"/>
    <hyperlink ref="O14" r:id="rId17" location=".UFcROxgUwaA" xr:uid="{00000000-0004-0000-0200-000010000000}"/>
    <hyperlink ref="O15" r:id="rId18" xr:uid="{00000000-0004-0000-0200-000011000000}"/>
    <hyperlink ref="P15" r:id="rId19" xr:uid="{00000000-0004-0000-0200-000012000000}"/>
    <hyperlink ref="O16" r:id="rId20" xr:uid="{00000000-0004-0000-0200-000013000000}"/>
    <hyperlink ref="O17" r:id="rId21" xr:uid="{00000000-0004-0000-0200-000014000000}"/>
    <hyperlink ref="O18" r:id="rId22" xr:uid="{00000000-0004-0000-0200-000015000000}"/>
    <hyperlink ref="P18" r:id="rId23" location="5" xr:uid="{00000000-0004-0000-0200-000016000000}"/>
    <hyperlink ref="S18" r:id="rId24" xr:uid="{00000000-0004-0000-0200-000017000000}"/>
    <hyperlink ref="O19" r:id="rId25" xr:uid="{00000000-0004-0000-0200-000018000000}"/>
    <hyperlink ref="P19" r:id="rId26" xr:uid="{00000000-0004-0000-0200-000019000000}"/>
    <hyperlink ref="O20" r:id="rId27" xr:uid="{00000000-0004-0000-0200-00001A000000}"/>
    <hyperlink ref="P20" r:id="rId28" xr:uid="{00000000-0004-0000-0200-00001B000000}"/>
    <hyperlink ref="O21" r:id="rId29" xr:uid="{00000000-0004-0000-0200-00001C000000}"/>
    <hyperlink ref="P21" r:id="rId30" xr:uid="{00000000-0004-0000-0200-00001D000000}"/>
    <hyperlink ref="O22" r:id="rId31" location=".UFiz7aRYtmg" xr:uid="{00000000-0004-0000-0200-00001E000000}"/>
    <hyperlink ref="P22" r:id="rId32" xr:uid="{00000000-0004-0000-0200-00001F000000}"/>
    <hyperlink ref="O23" r:id="rId33" xr:uid="{00000000-0004-0000-0200-000020000000}"/>
    <hyperlink ref="O24" r:id="rId34" xr:uid="{00000000-0004-0000-0200-000021000000}"/>
    <hyperlink ref="O25" r:id="rId35" xr:uid="{00000000-0004-0000-0200-000022000000}"/>
    <hyperlink ref="P25" r:id="rId36" xr:uid="{00000000-0004-0000-0200-000023000000}"/>
    <hyperlink ref="O26" r:id="rId37" xr:uid="{00000000-0004-0000-0200-000024000000}"/>
    <hyperlink ref="P26" r:id="rId38" xr:uid="{00000000-0004-0000-0200-000025000000}"/>
    <hyperlink ref="O27" r:id="rId39" xr:uid="{00000000-0004-0000-0200-000026000000}"/>
    <hyperlink ref="P27" r:id="rId40" xr:uid="{00000000-0004-0000-0200-000027000000}"/>
    <hyperlink ref="O28" r:id="rId41" xr:uid="{00000000-0004-0000-0200-000028000000}"/>
    <hyperlink ref="P28" r:id="rId42" xr:uid="{00000000-0004-0000-0200-000029000000}"/>
    <hyperlink ref="O29" r:id="rId43" xr:uid="{00000000-0004-0000-0200-00002A000000}"/>
    <hyperlink ref="P29" r:id="rId44" xr:uid="{00000000-0004-0000-0200-00002B000000}"/>
    <hyperlink ref="O30" r:id="rId45" xr:uid="{00000000-0004-0000-0200-00002C000000}"/>
    <hyperlink ref="O31" r:id="rId46" xr:uid="{00000000-0004-0000-0200-00002D000000}"/>
    <hyperlink ref="O32" r:id="rId47" xr:uid="{00000000-0004-0000-0200-00002E000000}"/>
    <hyperlink ref="O33" r:id="rId48" xr:uid="{00000000-0004-0000-0200-00002F000000}"/>
    <hyperlink ref="O34" r:id="rId49" xr:uid="{00000000-0004-0000-0200-000030000000}"/>
    <hyperlink ref="O36" r:id="rId50" xr:uid="{00000000-0004-0000-0200-000031000000}"/>
    <hyperlink ref="P36" r:id="rId51" xr:uid="{00000000-0004-0000-0200-000032000000}"/>
    <hyperlink ref="O37" r:id="rId52" xr:uid="{00000000-0004-0000-0200-000033000000}"/>
    <hyperlink ref="P37" r:id="rId53" xr:uid="{00000000-0004-0000-0200-000034000000}"/>
    <hyperlink ref="O38" r:id="rId54" xr:uid="{00000000-0004-0000-0200-000035000000}"/>
    <hyperlink ref="P38" r:id="rId55" xr:uid="{00000000-0004-0000-0200-000036000000}"/>
    <hyperlink ref="O39" r:id="rId56" xr:uid="{00000000-0004-0000-0200-000037000000}"/>
    <hyperlink ref="O40" r:id="rId57" xr:uid="{00000000-0004-0000-0200-000038000000}"/>
    <hyperlink ref="P40" r:id="rId58" xr:uid="{00000000-0004-0000-0200-000039000000}"/>
    <hyperlink ref="O41" r:id="rId59" xr:uid="{00000000-0004-0000-0200-00003A000000}"/>
    <hyperlink ref="O42" r:id="rId60" xr:uid="{00000000-0004-0000-0200-00003B000000}"/>
    <hyperlink ref="O43" r:id="rId61" xr:uid="{00000000-0004-0000-0200-00003C000000}"/>
    <hyperlink ref="O44" r:id="rId62" xr:uid="{00000000-0004-0000-0200-00003D000000}"/>
    <hyperlink ref="A45" r:id="rId63" xr:uid="{00000000-0004-0000-0200-00003E000000}"/>
    <hyperlink ref="O45" r:id="rId64" xr:uid="{00000000-0004-0000-0200-00003F000000}"/>
    <hyperlink ref="P45" r:id="rId65" xr:uid="{00000000-0004-0000-0200-000040000000}"/>
    <hyperlink ref="O46" r:id="rId66" xr:uid="{00000000-0004-0000-0200-000041000000}"/>
    <hyperlink ref="P46" r:id="rId67" xr:uid="{00000000-0004-0000-0200-000042000000}"/>
    <hyperlink ref="S46" r:id="rId68" xr:uid="{00000000-0004-0000-0200-000043000000}"/>
    <hyperlink ref="O47" r:id="rId69" xr:uid="{00000000-0004-0000-0200-000044000000}"/>
    <hyperlink ref="P47" r:id="rId70" xr:uid="{00000000-0004-0000-0200-000045000000}"/>
    <hyperlink ref="O48" r:id="rId71" xr:uid="{00000000-0004-0000-0200-000046000000}"/>
    <hyperlink ref="O49" r:id="rId72" xr:uid="{00000000-0004-0000-0200-000047000000}"/>
    <hyperlink ref="O50" r:id="rId73" xr:uid="{00000000-0004-0000-0200-000048000000}"/>
    <hyperlink ref="P50" r:id="rId74" xr:uid="{00000000-0004-0000-0200-000049000000}"/>
    <hyperlink ref="O51" r:id="rId75" xr:uid="{00000000-0004-0000-0200-00004A000000}"/>
    <hyperlink ref="P51" r:id="rId76" xr:uid="{00000000-0004-0000-0200-00004B000000}"/>
    <hyperlink ref="O52" r:id="rId77" xr:uid="{00000000-0004-0000-0200-00004C000000}"/>
    <hyperlink ref="P52" r:id="rId78" xr:uid="{00000000-0004-0000-0200-00004D000000}"/>
    <hyperlink ref="O53" r:id="rId79" xr:uid="{00000000-0004-0000-0200-00004E000000}"/>
    <hyperlink ref="P53" r:id="rId80" xr:uid="{00000000-0004-0000-0200-00004F000000}"/>
    <hyperlink ref="O54" r:id="rId81" xr:uid="{00000000-0004-0000-0200-000050000000}"/>
    <hyperlink ref="O55" r:id="rId82" xr:uid="{00000000-0004-0000-0200-000051000000}"/>
    <hyperlink ref="P55" r:id="rId83" xr:uid="{00000000-0004-0000-0200-000052000000}"/>
    <hyperlink ref="O56" r:id="rId84" xr:uid="{00000000-0004-0000-0200-000053000000}"/>
    <hyperlink ref="P56" r:id="rId85" xr:uid="{00000000-0004-0000-0200-000054000000}"/>
    <hyperlink ref="O57" r:id="rId86" xr:uid="{00000000-0004-0000-0200-000055000000}"/>
    <hyperlink ref="P57" r:id="rId87" xr:uid="{00000000-0004-0000-0200-000056000000}"/>
    <hyperlink ref="O58" r:id="rId88" xr:uid="{00000000-0004-0000-0200-000057000000}"/>
    <hyperlink ref="P58" r:id="rId89" xr:uid="{00000000-0004-0000-0200-000058000000}"/>
    <hyperlink ref="O59" r:id="rId90" xr:uid="{00000000-0004-0000-0200-000059000000}"/>
    <hyperlink ref="O60" r:id="rId91" xr:uid="{00000000-0004-0000-0200-00005A000000}"/>
    <hyperlink ref="P60" r:id="rId92" xr:uid="{00000000-0004-0000-0200-00005B000000}"/>
    <hyperlink ref="O61" r:id="rId93" xr:uid="{00000000-0004-0000-0200-00005C000000}"/>
    <hyperlink ref="P61" r:id="rId94" xr:uid="{00000000-0004-0000-0200-00005D000000}"/>
    <hyperlink ref="A62" r:id="rId95" xr:uid="{00000000-0004-0000-0200-00005E000000}"/>
    <hyperlink ref="O62" r:id="rId96" xr:uid="{00000000-0004-0000-0200-00005F000000}"/>
    <hyperlink ref="A63" r:id="rId97" xr:uid="{00000000-0004-0000-0200-000060000000}"/>
    <hyperlink ref="O63" r:id="rId98" xr:uid="{00000000-0004-0000-0200-000061000000}"/>
    <hyperlink ref="O64" r:id="rId99" xr:uid="{00000000-0004-0000-0200-000062000000}"/>
    <hyperlink ref="O65" r:id="rId100" xr:uid="{00000000-0004-0000-0200-000063000000}"/>
    <hyperlink ref="P65" r:id="rId101" xr:uid="{00000000-0004-0000-0200-000064000000}"/>
    <hyperlink ref="O66" r:id="rId102" xr:uid="{00000000-0004-0000-0200-000065000000}"/>
    <hyperlink ref="P66" r:id="rId103" xr:uid="{00000000-0004-0000-0200-000066000000}"/>
    <hyperlink ref="O67" r:id="rId104" xr:uid="{00000000-0004-0000-0200-000067000000}"/>
    <hyperlink ref="O68" r:id="rId105" xr:uid="{00000000-0004-0000-0200-000068000000}"/>
    <hyperlink ref="O69" r:id="rId106" xr:uid="{00000000-0004-0000-0200-000069000000}"/>
    <hyperlink ref="O70" r:id="rId107" xr:uid="{00000000-0004-0000-0200-00006A000000}"/>
    <hyperlink ref="O71" r:id="rId108" xr:uid="{00000000-0004-0000-0200-00006B000000}"/>
    <hyperlink ref="O72" r:id="rId109" xr:uid="{00000000-0004-0000-0200-00006C000000}"/>
    <hyperlink ref="O73" r:id="rId110" xr:uid="{00000000-0004-0000-0200-00006D000000}"/>
    <hyperlink ref="O74" r:id="rId111" xr:uid="{00000000-0004-0000-0200-00006E000000}"/>
    <hyperlink ref="O75" r:id="rId112" xr:uid="{00000000-0004-0000-0200-00006F000000}"/>
    <hyperlink ref="O76" r:id="rId113" xr:uid="{00000000-0004-0000-0200-000070000000}"/>
    <hyperlink ref="O77" r:id="rId114" xr:uid="{00000000-0004-0000-0200-000071000000}"/>
    <hyperlink ref="O78" r:id="rId115" xr:uid="{00000000-0004-0000-0200-000072000000}"/>
    <hyperlink ref="O79" r:id="rId116" xr:uid="{00000000-0004-0000-0200-000073000000}"/>
    <hyperlink ref="P79" r:id="rId117" xr:uid="{00000000-0004-0000-0200-000074000000}"/>
    <hyperlink ref="O80" r:id="rId118" xr:uid="{00000000-0004-0000-0200-000075000000}"/>
    <hyperlink ref="P80" r:id="rId119" xr:uid="{00000000-0004-0000-0200-000076000000}"/>
    <hyperlink ref="O81" r:id="rId120" xr:uid="{00000000-0004-0000-0200-000077000000}"/>
    <hyperlink ref="O82" r:id="rId121" xr:uid="{00000000-0004-0000-0200-000078000000}"/>
    <hyperlink ref="O83" r:id="rId122" xr:uid="{00000000-0004-0000-0200-000079000000}"/>
    <hyperlink ref="O84" r:id="rId123" xr:uid="{00000000-0004-0000-0200-00007A000000}"/>
    <hyperlink ref="O85" r:id="rId124" xr:uid="{00000000-0004-0000-0200-00007B000000}"/>
    <hyperlink ref="O86" r:id="rId125" location=".UFpUVqRYtmg" xr:uid="{00000000-0004-0000-0200-00007C000000}"/>
    <hyperlink ref="P86" r:id="rId126" xr:uid="{00000000-0004-0000-0200-00007D000000}"/>
    <hyperlink ref="O87" r:id="rId127" xr:uid="{00000000-0004-0000-0200-00007E000000}"/>
    <hyperlink ref="O88" r:id="rId128" xr:uid="{00000000-0004-0000-0200-00007F000000}"/>
    <hyperlink ref="O89" r:id="rId129" xr:uid="{00000000-0004-0000-0200-000080000000}"/>
    <hyperlink ref="P89" r:id="rId130" xr:uid="{00000000-0004-0000-0200-000081000000}"/>
    <hyperlink ref="O90" r:id="rId131" xr:uid="{00000000-0004-0000-0200-000082000000}"/>
    <hyperlink ref="P90" r:id="rId132" xr:uid="{00000000-0004-0000-0200-000083000000}"/>
    <hyperlink ref="O91" r:id="rId133" xr:uid="{00000000-0004-0000-0200-000084000000}"/>
    <hyperlink ref="P91" r:id="rId134" xr:uid="{00000000-0004-0000-0200-000085000000}"/>
    <hyperlink ref="O92" r:id="rId135" xr:uid="{00000000-0004-0000-0200-000086000000}"/>
    <hyperlink ref="O93" r:id="rId136" xr:uid="{00000000-0004-0000-0200-000087000000}"/>
    <hyperlink ref="O94" r:id="rId137" xr:uid="{00000000-0004-0000-0200-000088000000}"/>
    <hyperlink ref="P94" r:id="rId138" xr:uid="{00000000-0004-0000-0200-000089000000}"/>
    <hyperlink ref="O95" r:id="rId139" xr:uid="{00000000-0004-0000-0200-00008A000000}"/>
    <hyperlink ref="P95" r:id="rId140" xr:uid="{00000000-0004-0000-0200-00008B000000}"/>
    <hyperlink ref="O96" r:id="rId141" xr:uid="{00000000-0004-0000-0200-00008C000000}"/>
    <hyperlink ref="O97" r:id="rId142" xr:uid="{00000000-0004-0000-0200-00008D000000}"/>
    <hyperlink ref="P97" r:id="rId143" xr:uid="{00000000-0004-0000-0200-00008E000000}"/>
    <hyperlink ref="O98" r:id="rId144" xr:uid="{00000000-0004-0000-0200-00008F000000}"/>
    <hyperlink ref="O99" r:id="rId145" xr:uid="{00000000-0004-0000-0200-000090000000}"/>
    <hyperlink ref="O100" r:id="rId146" xr:uid="{00000000-0004-0000-0200-000091000000}"/>
    <hyperlink ref="P100" r:id="rId147" location=".UFi-HaRYtmg" xr:uid="{00000000-0004-0000-0200-000092000000}"/>
    <hyperlink ref="O101" r:id="rId148" xr:uid="{00000000-0004-0000-0200-000093000000}"/>
    <hyperlink ref="O102" r:id="rId149" xr:uid="{00000000-0004-0000-0200-000094000000}"/>
    <hyperlink ref="O103" r:id="rId150" xr:uid="{00000000-0004-0000-0200-000095000000}"/>
    <hyperlink ref="O104" r:id="rId151" xr:uid="{00000000-0004-0000-0200-000096000000}"/>
    <hyperlink ref="O105" r:id="rId152" xr:uid="{00000000-0004-0000-0200-000097000000}"/>
    <hyperlink ref="O106" r:id="rId153" xr:uid="{00000000-0004-0000-0200-000098000000}"/>
    <hyperlink ref="P106" r:id="rId154" xr:uid="{00000000-0004-0000-0200-000099000000}"/>
    <hyperlink ref="O107" r:id="rId155" location=".UFjFaKRYtmg" xr:uid="{00000000-0004-0000-0200-00009A000000}"/>
    <hyperlink ref="P107" r:id="rId156" xr:uid="{00000000-0004-0000-0200-00009B000000}"/>
    <hyperlink ref="O108" r:id="rId157" xr:uid="{00000000-0004-0000-0200-00009C000000}"/>
    <hyperlink ref="O109" r:id="rId158" xr:uid="{00000000-0004-0000-0200-00009D000000}"/>
    <hyperlink ref="O110" r:id="rId159" xr:uid="{00000000-0004-0000-0200-00009E000000}"/>
    <hyperlink ref="O111" r:id="rId160" xr:uid="{00000000-0004-0000-0200-00009F000000}"/>
    <hyperlink ref="O112" r:id="rId161" xr:uid="{00000000-0004-0000-0200-0000A0000000}"/>
    <hyperlink ref="O113" r:id="rId162" xr:uid="{00000000-0004-0000-0200-0000A1000000}"/>
    <hyperlink ref="P113" r:id="rId163" xr:uid="{00000000-0004-0000-0200-0000A2000000}"/>
    <hyperlink ref="O114" r:id="rId164" xr:uid="{00000000-0004-0000-0200-0000A3000000}"/>
    <hyperlink ref="O115" r:id="rId165" xr:uid="{00000000-0004-0000-0200-0000A4000000}"/>
    <hyperlink ref="O116" r:id="rId166" xr:uid="{00000000-0004-0000-0200-0000A5000000}"/>
    <hyperlink ref="P116" r:id="rId167" xr:uid="{00000000-0004-0000-0200-0000A6000000}"/>
    <hyperlink ref="O117" r:id="rId168" xr:uid="{00000000-0004-0000-0200-0000A7000000}"/>
    <hyperlink ref="O118" r:id="rId169" xr:uid="{00000000-0004-0000-0200-0000A8000000}"/>
    <hyperlink ref="O119" r:id="rId170" xr:uid="{00000000-0004-0000-0200-0000A9000000}"/>
    <hyperlink ref="O120" r:id="rId171" xr:uid="{00000000-0004-0000-0200-0000AA000000}"/>
    <hyperlink ref="O121" r:id="rId172" xr:uid="{00000000-0004-0000-0200-0000AB000000}"/>
    <hyperlink ref="O122" r:id="rId173" xr:uid="{00000000-0004-0000-0200-0000AC000000}"/>
    <hyperlink ref="P122" r:id="rId174" xr:uid="{00000000-0004-0000-0200-0000AD000000}"/>
    <hyperlink ref="A123" r:id="rId175" xr:uid="{00000000-0004-0000-0200-0000AE000000}"/>
    <hyperlink ref="O123" r:id="rId176" xr:uid="{00000000-0004-0000-0200-0000AF000000}"/>
    <hyperlink ref="O124" r:id="rId177" xr:uid="{00000000-0004-0000-0200-0000B0000000}"/>
    <hyperlink ref="P124" r:id="rId178" xr:uid="{00000000-0004-0000-0200-0000B1000000}"/>
    <hyperlink ref="O125" r:id="rId179" xr:uid="{00000000-0004-0000-0200-0000B2000000}"/>
    <hyperlink ref="O126" r:id="rId180" xr:uid="{00000000-0004-0000-0200-0000B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data_breach</vt:lpstr>
      <vt:lpstr>Hoja1</vt:lpstr>
      <vt:lpstr>Jan 2015 update</vt:lpstr>
      <vt:lpstr>July 2013 update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FERNANDO RODRIGUEZ LOPEZ</cp:lastModifiedBy>
  <dcterms:created xsi:type="dcterms:W3CDTF">2019-01-08T07:50:41Z</dcterms:created>
  <dcterms:modified xsi:type="dcterms:W3CDTF">2019-01-08T09:35:54Z</dcterms:modified>
</cp:coreProperties>
</file>