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usiness-forecasting\10 - Regression-Dummy\"/>
    </mc:Choice>
  </mc:AlternateContent>
  <xr:revisionPtr revIDLastSave="0" documentId="13_ncr:1_{AE23BC2A-BE46-4A3B-8404-ABBB8B26202A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Sheet2" sheetId="16" r:id="rId1"/>
    <sheet name="mustard.reg" sheetId="13" r:id="rId2"/>
    <sheet name="mustard.data" sheetId="12" r:id="rId3"/>
    <sheet name="dummyTrap" sheetId="15" r:id="rId4"/>
    <sheet name="temp" sheetId="10" r:id="rId5"/>
    <sheet name="Sheet3" sheetId="11" r:id="rId6"/>
    <sheet name="Sheet1" sheetId="14" r:id="rId7"/>
    <sheet name="banksalary" sheetId="9" r:id="rId8"/>
  </sheet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5" l="1" a="1"/>
  <c r="T2" i="15" s="1"/>
  <c r="T6" i="15" l="1"/>
  <c r="T5" i="15"/>
  <c r="T4" i="15"/>
  <c r="T3" i="15"/>
  <c r="AJ37" i="13" a="1"/>
  <c r="AJ37" i="13" s="1"/>
  <c r="AF35" i="13"/>
  <c r="AE35" i="13"/>
  <c r="AD35" i="13"/>
  <c r="P35" i="13"/>
  <c r="U35" i="13" s="1"/>
  <c r="AF34" i="13"/>
  <c r="AE34" i="13"/>
  <c r="AD34" i="13"/>
  <c r="U34" i="13"/>
  <c r="P34" i="13"/>
  <c r="Z34" i="13" s="1"/>
  <c r="AF33" i="13"/>
  <c r="AE33" i="13"/>
  <c r="AD33" i="13"/>
  <c r="P33" i="13"/>
  <c r="S33" i="13" s="1"/>
  <c r="AF32" i="13"/>
  <c r="AE32" i="13"/>
  <c r="AD32" i="13"/>
  <c r="P32" i="13"/>
  <c r="X32" i="13" s="1"/>
  <c r="AF31" i="13"/>
  <c r="AE31" i="13"/>
  <c r="AD31" i="13"/>
  <c r="P31" i="13"/>
  <c r="AC31" i="13" s="1"/>
  <c r="AF30" i="13"/>
  <c r="AE30" i="13"/>
  <c r="AD30" i="13"/>
  <c r="AB30" i="13"/>
  <c r="P30" i="13"/>
  <c r="V30" i="13" s="1"/>
  <c r="AF29" i="13"/>
  <c r="AE29" i="13"/>
  <c r="AD29" i="13"/>
  <c r="U29" i="13"/>
  <c r="S29" i="13"/>
  <c r="R29" i="13"/>
  <c r="P29" i="13"/>
  <c r="Z29" i="13" s="1"/>
  <c r="AF28" i="13"/>
  <c r="AE28" i="13"/>
  <c r="AD28" i="13"/>
  <c r="P28" i="13"/>
  <c r="AC28" i="13" s="1"/>
  <c r="AF27" i="13"/>
  <c r="AE27" i="13"/>
  <c r="AD27" i="13"/>
  <c r="AB27" i="13"/>
  <c r="AA27" i="13"/>
  <c r="P27" i="13"/>
  <c r="V27" i="13" s="1"/>
  <c r="AF26" i="13"/>
  <c r="AE26" i="13"/>
  <c r="AD26" i="13"/>
  <c r="T26" i="13"/>
  <c r="S26" i="13"/>
  <c r="P26" i="13"/>
  <c r="Z26" i="13" s="1"/>
  <c r="AF25" i="13"/>
  <c r="AE25" i="13"/>
  <c r="AD25" i="13"/>
  <c r="Y25" i="13"/>
  <c r="V25" i="13"/>
  <c r="U25" i="13"/>
  <c r="P25" i="13"/>
  <c r="AC25" i="13" s="1"/>
  <c r="AF24" i="13"/>
  <c r="AE24" i="13"/>
  <c r="AD24" i="13"/>
  <c r="AB24" i="13"/>
  <c r="AA24" i="13"/>
  <c r="P24" i="13"/>
  <c r="V24" i="13" s="1"/>
  <c r="AF23" i="13"/>
  <c r="AE23" i="13"/>
  <c r="AD23" i="13"/>
  <c r="U23" i="13"/>
  <c r="T23" i="13"/>
  <c r="S23" i="13"/>
  <c r="R23" i="13"/>
  <c r="P23" i="13"/>
  <c r="Z23" i="13" s="1"/>
  <c r="AF22" i="13"/>
  <c r="AE22" i="13"/>
  <c r="AD22" i="13"/>
  <c r="U22" i="13"/>
  <c r="P22" i="13"/>
  <c r="AC22" i="13" s="1"/>
  <c r="AF21" i="13"/>
  <c r="AE21" i="13"/>
  <c r="AD21" i="13"/>
  <c r="AB21" i="13"/>
  <c r="AA21" i="13"/>
  <c r="P21" i="13"/>
  <c r="V21" i="13" s="1"/>
  <c r="AF20" i="13"/>
  <c r="AE20" i="13"/>
  <c r="AD20" i="13"/>
  <c r="T20" i="13"/>
  <c r="S20" i="13"/>
  <c r="P20" i="13"/>
  <c r="Z20" i="13" s="1"/>
  <c r="AF19" i="13"/>
  <c r="AE19" i="13"/>
  <c r="AD19" i="13"/>
  <c r="Y19" i="13"/>
  <c r="V19" i="13"/>
  <c r="U19" i="13"/>
  <c r="P19" i="13"/>
  <c r="AC19" i="13" s="1"/>
  <c r="AF18" i="13"/>
  <c r="AE18" i="13"/>
  <c r="AD18" i="13"/>
  <c r="AB18" i="13"/>
  <c r="AA18" i="13"/>
  <c r="P18" i="13"/>
  <c r="V18" i="13" s="1"/>
  <c r="AF17" i="13"/>
  <c r="AE17" i="13"/>
  <c r="AD17" i="13"/>
  <c r="U17" i="13"/>
  <c r="T17" i="13"/>
  <c r="S17" i="13"/>
  <c r="R17" i="13"/>
  <c r="P17" i="13"/>
  <c r="Z17" i="13" s="1"/>
  <c r="AF16" i="13"/>
  <c r="AE16" i="13"/>
  <c r="AD16" i="13"/>
  <c r="U16" i="13"/>
  <c r="P16" i="13"/>
  <c r="AC16" i="13" s="1"/>
  <c r="AF15" i="13"/>
  <c r="AE15" i="13"/>
  <c r="AD15" i="13"/>
  <c r="AB15" i="13"/>
  <c r="AA15" i="13"/>
  <c r="P15" i="13"/>
  <c r="V15" i="13" s="1"/>
  <c r="AF14" i="13"/>
  <c r="AE14" i="13"/>
  <c r="AD14" i="13"/>
  <c r="T14" i="13"/>
  <c r="S14" i="13"/>
  <c r="P14" i="13"/>
  <c r="Z14" i="13" s="1"/>
  <c r="AF13" i="13"/>
  <c r="AE13" i="13"/>
  <c r="AD13" i="13"/>
  <c r="Y13" i="13"/>
  <c r="V13" i="13"/>
  <c r="U13" i="13"/>
  <c r="P13" i="13"/>
  <c r="AC13" i="13" s="1"/>
  <c r="AF12" i="13"/>
  <c r="AE12" i="13"/>
  <c r="AD12" i="13"/>
  <c r="AB12" i="13"/>
  <c r="AA12" i="13"/>
  <c r="P12" i="13"/>
  <c r="V12" i="13" s="1"/>
  <c r="AF11" i="13"/>
  <c r="AE11" i="13"/>
  <c r="AD11" i="13"/>
  <c r="U11" i="13"/>
  <c r="T11" i="13"/>
  <c r="S11" i="13"/>
  <c r="R11" i="13"/>
  <c r="P11" i="13"/>
  <c r="Z11" i="13" s="1"/>
  <c r="AF10" i="13"/>
  <c r="AE10" i="13"/>
  <c r="AD10" i="13"/>
  <c r="U10" i="13"/>
  <c r="P10" i="13"/>
  <c r="AC10" i="13" s="1"/>
  <c r="AF9" i="13"/>
  <c r="AE9" i="13"/>
  <c r="AD9" i="13"/>
  <c r="AB9" i="13"/>
  <c r="AA9" i="13"/>
  <c r="P9" i="13"/>
  <c r="V9" i="13" s="1"/>
  <c r="AF8" i="13"/>
  <c r="AE8" i="13"/>
  <c r="AD8" i="13"/>
  <c r="T8" i="13"/>
  <c r="S8" i="13"/>
  <c r="P8" i="13"/>
  <c r="Z8" i="13" s="1"/>
  <c r="AF7" i="13"/>
  <c r="AE7" i="13"/>
  <c r="AD7" i="13"/>
  <c r="Y7" i="13"/>
  <c r="V7" i="13"/>
  <c r="U7" i="13"/>
  <c r="P7" i="13"/>
  <c r="AC7" i="13" s="1"/>
  <c r="AF6" i="13"/>
  <c r="AE6" i="13"/>
  <c r="AD6" i="13"/>
  <c r="AB6" i="13"/>
  <c r="AA6" i="13"/>
  <c r="P6" i="13"/>
  <c r="V6" i="13" s="1"/>
  <c r="AF5" i="13"/>
  <c r="AE5" i="13"/>
  <c r="AD5" i="13"/>
  <c r="U5" i="13"/>
  <c r="T5" i="13"/>
  <c r="S5" i="13"/>
  <c r="P5" i="13"/>
  <c r="Z5" i="13" s="1"/>
  <c r="AF4" i="13"/>
  <c r="AE4" i="13"/>
  <c r="AD4" i="13"/>
  <c r="U4" i="13"/>
  <c r="P4" i="13"/>
  <c r="AC4" i="13" s="1"/>
  <c r="AF3" i="13"/>
  <c r="AE3" i="13"/>
  <c r="AD3" i="13"/>
  <c r="AB3" i="13"/>
  <c r="AA3" i="13"/>
  <c r="P3" i="13"/>
  <c r="V3" i="13" s="1"/>
  <c r="AX1" i="13"/>
  <c r="AW1" i="13"/>
  <c r="AL1" i="13"/>
  <c r="AJ1" i="13" a="1"/>
  <c r="AR1" i="13" s="1"/>
  <c r="Z4" i="13" l="1"/>
  <c r="Z10" i="13"/>
  <c r="Z16" i="13"/>
  <c r="Z22" i="13"/>
  <c r="R4" i="13"/>
  <c r="AB4" i="13"/>
  <c r="W7" i="13"/>
  <c r="R10" i="13"/>
  <c r="AB10" i="13"/>
  <c r="W13" i="13"/>
  <c r="R16" i="13"/>
  <c r="AB16" i="13"/>
  <c r="W19" i="13"/>
  <c r="R22" i="13"/>
  <c r="AB22" i="13"/>
  <c r="W25" i="13"/>
  <c r="R28" i="13"/>
  <c r="AB28" i="13"/>
  <c r="X31" i="13"/>
  <c r="Z33" i="13"/>
  <c r="T4" i="13"/>
  <c r="V5" i="13"/>
  <c r="X7" i="13"/>
  <c r="R8" i="13"/>
  <c r="T10" i="13"/>
  <c r="V11" i="13"/>
  <c r="X13" i="13"/>
  <c r="R14" i="13"/>
  <c r="T16" i="13"/>
  <c r="V17" i="13"/>
  <c r="X19" i="13"/>
  <c r="R20" i="13"/>
  <c r="T22" i="13"/>
  <c r="V23" i="13"/>
  <c r="X25" i="13"/>
  <c r="R26" i="13"/>
  <c r="T28" i="13"/>
  <c r="V29" i="13"/>
  <c r="Y31" i="13"/>
  <c r="AA33" i="13"/>
  <c r="V34" i="13"/>
  <c r="AA31" i="13"/>
  <c r="V16" i="13"/>
  <c r="Z25" i="13"/>
  <c r="V28" i="13"/>
  <c r="S31" i="13"/>
  <c r="R7" i="13"/>
  <c r="AB7" i="13"/>
  <c r="U8" i="13"/>
  <c r="W10" i="13"/>
  <c r="R13" i="13"/>
  <c r="AB13" i="13"/>
  <c r="U14" i="13"/>
  <c r="W16" i="13"/>
  <c r="R19" i="13"/>
  <c r="AB19" i="13"/>
  <c r="U20" i="13"/>
  <c r="W22" i="13"/>
  <c r="R25" i="13"/>
  <c r="AB25" i="13"/>
  <c r="U26" i="13"/>
  <c r="W28" i="13"/>
  <c r="T31" i="13"/>
  <c r="V33" i="13"/>
  <c r="U28" i="13"/>
  <c r="V4" i="13"/>
  <c r="Z7" i="13"/>
  <c r="V10" i="13"/>
  <c r="Z13" i="13"/>
  <c r="Z19" i="13"/>
  <c r="V22" i="13"/>
  <c r="W4" i="13"/>
  <c r="AK1" i="13"/>
  <c r="X4" i="13"/>
  <c r="R5" i="13"/>
  <c r="T7" i="13"/>
  <c r="V8" i="13"/>
  <c r="X10" i="13"/>
  <c r="T13" i="13"/>
  <c r="V14" i="13"/>
  <c r="X16" i="13"/>
  <c r="T19" i="13"/>
  <c r="V20" i="13"/>
  <c r="X22" i="13"/>
  <c r="T25" i="13"/>
  <c r="V26" i="13"/>
  <c r="X28" i="13"/>
  <c r="U31" i="13"/>
  <c r="W33" i="13"/>
  <c r="Y4" i="13"/>
  <c r="Y10" i="13"/>
  <c r="Y16" i="13"/>
  <c r="Y22" i="13"/>
  <c r="Y28" i="13"/>
  <c r="V31" i="13"/>
  <c r="X33" i="13"/>
  <c r="S34" i="13"/>
  <c r="Z35" i="13"/>
  <c r="Z28" i="13"/>
  <c r="T29" i="13"/>
  <c r="W31" i="13"/>
  <c r="R32" i="13"/>
  <c r="Y33" i="13"/>
  <c r="T34" i="13"/>
  <c r="AA35" i="13"/>
  <c r="AT37" i="13"/>
  <c r="AU37" i="13"/>
  <c r="AS37" i="13"/>
  <c r="AQ37" i="13"/>
  <c r="AP37" i="13"/>
  <c r="AO37" i="13"/>
  <c r="AN37" i="13"/>
  <c r="AM37" i="13"/>
  <c r="AX37" i="13"/>
  <c r="AL37" i="13"/>
  <c r="AR37" i="13"/>
  <c r="AW37" i="13"/>
  <c r="AK37" i="13"/>
  <c r="AV37" i="13"/>
  <c r="AC9" i="13"/>
  <c r="R18" i="13"/>
  <c r="R27" i="13"/>
  <c r="AS1" i="13"/>
  <c r="W3" i="13"/>
  <c r="S4" i="13"/>
  <c r="AA5" i="13"/>
  <c r="W6" i="13"/>
  <c r="S7" i="13"/>
  <c r="AA8" i="13"/>
  <c r="W9" i="13"/>
  <c r="S10" i="13"/>
  <c r="AA11" i="13"/>
  <c r="W12" i="13"/>
  <c r="S13" i="13"/>
  <c r="AA14" i="13"/>
  <c r="W15" i="13"/>
  <c r="S16" i="13"/>
  <c r="AA17" i="13"/>
  <c r="W18" i="13"/>
  <c r="S19" i="13"/>
  <c r="AA20" i="13"/>
  <c r="W21" i="13"/>
  <c r="S22" i="13"/>
  <c r="AA23" i="13"/>
  <c r="W24" i="13"/>
  <c r="S25" i="13"/>
  <c r="AA26" i="13"/>
  <c r="W27" i="13"/>
  <c r="S28" i="13"/>
  <c r="AA29" i="13"/>
  <c r="W30" i="13"/>
  <c r="R31" i="13"/>
  <c r="Y32" i="13"/>
  <c r="T33" i="13"/>
  <c r="AA34" i="13"/>
  <c r="V35" i="13"/>
  <c r="AM1" i="13"/>
  <c r="AC6" i="13"/>
  <c r="AC15" i="13"/>
  <c r="R9" i="13"/>
  <c r="R21" i="13"/>
  <c r="AP1" i="13"/>
  <c r="AT1" i="13"/>
  <c r="X3" i="13"/>
  <c r="AB5" i="13"/>
  <c r="X6" i="13"/>
  <c r="AB8" i="13"/>
  <c r="X9" i="13"/>
  <c r="AB11" i="13"/>
  <c r="X12" i="13"/>
  <c r="AB14" i="13"/>
  <c r="X15" i="13"/>
  <c r="AB17" i="13"/>
  <c r="X18" i="13"/>
  <c r="AB20" i="13"/>
  <c r="X21" i="13"/>
  <c r="AB23" i="13"/>
  <c r="X24" i="13"/>
  <c r="AB26" i="13"/>
  <c r="X27" i="13"/>
  <c r="AB29" i="13"/>
  <c r="X30" i="13"/>
  <c r="Z32" i="13"/>
  <c r="U33" i="13"/>
  <c r="AB34" i="13"/>
  <c r="W35" i="13"/>
  <c r="AU1" i="13"/>
  <c r="Y3" i="13"/>
  <c r="AC5" i="13"/>
  <c r="Y6" i="13"/>
  <c r="AC8" i="13"/>
  <c r="Y9" i="13"/>
  <c r="AC11" i="13"/>
  <c r="Y12" i="13"/>
  <c r="AC14" i="13"/>
  <c r="Y15" i="13"/>
  <c r="AC17" i="13"/>
  <c r="Y18" i="13"/>
  <c r="AC20" i="13"/>
  <c r="Y21" i="13"/>
  <c r="AC23" i="13"/>
  <c r="Y24" i="13"/>
  <c r="AC26" i="13"/>
  <c r="Y27" i="13"/>
  <c r="AC29" i="13"/>
  <c r="Y30" i="13"/>
  <c r="AA32" i="13"/>
  <c r="AC34" i="13"/>
  <c r="X35" i="13"/>
  <c r="AC21" i="13"/>
  <c r="AC24" i="13"/>
  <c r="AJ1" i="13"/>
  <c r="AV1" i="13"/>
  <c r="Z3" i="13"/>
  <c r="Z6" i="13"/>
  <c r="Z9" i="13"/>
  <c r="Z12" i="13"/>
  <c r="Z15" i="13"/>
  <c r="Z18" i="13"/>
  <c r="Z21" i="13"/>
  <c r="Z24" i="13"/>
  <c r="Z27" i="13"/>
  <c r="Z30" i="13"/>
  <c r="AB32" i="13"/>
  <c r="R34" i="13"/>
  <c r="Y35" i="13"/>
  <c r="AA30" i="13"/>
  <c r="AC32" i="13"/>
  <c r="AC3" i="13"/>
  <c r="AC27" i="13"/>
  <c r="AC30" i="13"/>
  <c r="AB35" i="13"/>
  <c r="AN1" i="13"/>
  <c r="R12" i="13"/>
  <c r="R15" i="13"/>
  <c r="R24" i="13"/>
  <c r="AC35" i="13"/>
  <c r="AO1" i="13"/>
  <c r="S3" i="13"/>
  <c r="AA4" i="13"/>
  <c r="W5" i="13"/>
  <c r="S6" i="13"/>
  <c r="AA7" i="13"/>
  <c r="W8" i="13"/>
  <c r="S9" i="13"/>
  <c r="AA10" i="13"/>
  <c r="W11" i="13"/>
  <c r="S12" i="13"/>
  <c r="AA13" i="13"/>
  <c r="W14" i="13"/>
  <c r="S15" i="13"/>
  <c r="AA16" i="13"/>
  <c r="W17" i="13"/>
  <c r="S18" i="13"/>
  <c r="AA19" i="13"/>
  <c r="W20" i="13"/>
  <c r="S21" i="13"/>
  <c r="AA22" i="13"/>
  <c r="W23" i="13"/>
  <c r="S24" i="13"/>
  <c r="AA25" i="13"/>
  <c r="W26" i="13"/>
  <c r="S27" i="13"/>
  <c r="AA28" i="13"/>
  <c r="W29" i="13"/>
  <c r="S30" i="13"/>
  <c r="Z31" i="13"/>
  <c r="U32" i="13"/>
  <c r="AB33" i="13"/>
  <c r="W34" i="13"/>
  <c r="R35" i="13"/>
  <c r="AC12" i="13"/>
  <c r="T32" i="13"/>
  <c r="X5" i="13"/>
  <c r="T6" i="13"/>
  <c r="X8" i="13"/>
  <c r="T9" i="13"/>
  <c r="X11" i="13"/>
  <c r="T12" i="13"/>
  <c r="X14" i="13"/>
  <c r="T15" i="13"/>
  <c r="X17" i="13"/>
  <c r="T18" i="13"/>
  <c r="X20" i="13"/>
  <c r="T21" i="13"/>
  <c r="X23" i="13"/>
  <c r="T24" i="13"/>
  <c r="X26" i="13"/>
  <c r="T27" i="13"/>
  <c r="X29" i="13"/>
  <c r="T30" i="13"/>
  <c r="V32" i="13"/>
  <c r="AC33" i="13"/>
  <c r="X34" i="13"/>
  <c r="S35" i="13"/>
  <c r="AC18" i="13"/>
  <c r="S32" i="13"/>
  <c r="R3" i="13"/>
  <c r="R6" i="13"/>
  <c r="R30" i="13"/>
  <c r="T3" i="13"/>
  <c r="AQ1" i="13"/>
  <c r="U3" i="13"/>
  <c r="Y5" i="13"/>
  <c r="U6" i="13"/>
  <c r="Y8" i="13"/>
  <c r="U9" i="13"/>
  <c r="Y11" i="13"/>
  <c r="U12" i="13"/>
  <c r="Y14" i="13"/>
  <c r="U15" i="13"/>
  <c r="Y17" i="13"/>
  <c r="U18" i="13"/>
  <c r="Y20" i="13"/>
  <c r="U21" i="13"/>
  <c r="Y23" i="13"/>
  <c r="U24" i="13"/>
  <c r="Y26" i="13"/>
  <c r="U27" i="13"/>
  <c r="Y29" i="13"/>
  <c r="U30" i="13"/>
  <c r="AB31" i="13"/>
  <c r="W32" i="13"/>
  <c r="R33" i="13"/>
  <c r="Y34" i="13"/>
  <c r="T35" i="13"/>
  <c r="AY35" i="13" l="1"/>
  <c r="AY30" i="13"/>
  <c r="AY32" i="13"/>
  <c r="AY34" i="13"/>
  <c r="AY31" i="13"/>
  <c r="AY33" i="13"/>
  <c r="AW4" i="9"/>
  <c r="AW12" i="9"/>
  <c r="AW20" i="9"/>
  <c r="AW28" i="9"/>
  <c r="AW36" i="9"/>
  <c r="AV36" i="9"/>
  <c r="AM24" i="9"/>
  <c r="AW16" i="9" s="1"/>
  <c r="AL24" i="9"/>
  <c r="AV24" i="9" s="1"/>
  <c r="AM23" i="9"/>
  <c r="AW5" i="9" s="1"/>
  <c r="AL23" i="9"/>
  <c r="AV5" i="9" s="1"/>
  <c r="W23" i="9"/>
  <c r="V23" i="9"/>
  <c r="W22" i="9"/>
  <c r="V22" i="9"/>
  <c r="AF3" i="9" s="1"/>
  <c r="AV20" i="9" l="1"/>
  <c r="AV4" i="9"/>
  <c r="AV27" i="9"/>
  <c r="AV11" i="9"/>
  <c r="AW35" i="9"/>
  <c r="AW19" i="9"/>
  <c r="AW11" i="9"/>
  <c r="AV34" i="9"/>
  <c r="AW18" i="9"/>
  <c r="AV12" i="9"/>
  <c r="AG3" i="9"/>
  <c r="AG24" i="9"/>
  <c r="AV33" i="9"/>
  <c r="AV25" i="9"/>
  <c r="AV9" i="9"/>
  <c r="AW33" i="9"/>
  <c r="AW25" i="9"/>
  <c r="AW9" i="9"/>
  <c r="AV32" i="9"/>
  <c r="AV8" i="9"/>
  <c r="AW32" i="9"/>
  <c r="AW24" i="9"/>
  <c r="AV39" i="9"/>
  <c r="AV31" i="9"/>
  <c r="AV23" i="9"/>
  <c r="AV15" i="9"/>
  <c r="AV7" i="9"/>
  <c r="AW39" i="9"/>
  <c r="AW31" i="9"/>
  <c r="AW23" i="9"/>
  <c r="AW15" i="9"/>
  <c r="AW7" i="9"/>
  <c r="AV2" i="9"/>
  <c r="AV26" i="9"/>
  <c r="AV18" i="9"/>
  <c r="AV10" i="9"/>
  <c r="AW2" i="9"/>
  <c r="AW34" i="9"/>
  <c r="AW26" i="9"/>
  <c r="AW10" i="9"/>
  <c r="AV41" i="9"/>
  <c r="AV17" i="9"/>
  <c r="AW41" i="9"/>
  <c r="AW17" i="9"/>
  <c r="AV16" i="9"/>
  <c r="AW8" i="9"/>
  <c r="AV38" i="9"/>
  <c r="AV22" i="9"/>
  <c r="AV14" i="9"/>
  <c r="AV6" i="9"/>
  <c r="AW38" i="9"/>
  <c r="AW30" i="9"/>
  <c r="AW22" i="9"/>
  <c r="AW14" i="9"/>
  <c r="AW6" i="9"/>
  <c r="AV28" i="9"/>
  <c r="AV35" i="9"/>
  <c r="AV19" i="9"/>
  <c r="AV3" i="9"/>
  <c r="AW27" i="9"/>
  <c r="AW3" i="9"/>
  <c r="AV40" i="9"/>
  <c r="AW40" i="9"/>
  <c r="AV30" i="9"/>
  <c r="AV37" i="9"/>
  <c r="AV29" i="9"/>
  <c r="AV21" i="9"/>
  <c r="AV13" i="9"/>
  <c r="AW37" i="9"/>
  <c r="AW29" i="9"/>
  <c r="AW21" i="9"/>
  <c r="AW13" i="9"/>
  <c r="AF2" i="9"/>
  <c r="AG40" i="9"/>
  <c r="AG38" i="9"/>
  <c r="AG36" i="9"/>
  <c r="AG34" i="9"/>
  <c r="AG32" i="9"/>
  <c r="AG30" i="9"/>
  <c r="AG28" i="9"/>
  <c r="AG26" i="9"/>
  <c r="AG22" i="9"/>
  <c r="AG20" i="9"/>
  <c r="AG18" i="9"/>
  <c r="AG16" i="9"/>
  <c r="AG14" i="9"/>
  <c r="AG12" i="9"/>
  <c r="AG10" i="9"/>
  <c r="AG8" i="9"/>
  <c r="AG6" i="9"/>
  <c r="AG4" i="9"/>
  <c r="AG2" i="9"/>
  <c r="AF40" i="9"/>
  <c r="AF38" i="9"/>
  <c r="AF36" i="9"/>
  <c r="AF34" i="9"/>
  <c r="AF32" i="9"/>
  <c r="AF30" i="9"/>
  <c r="AF28" i="9"/>
  <c r="AF26" i="9"/>
  <c r="AF24" i="9"/>
  <c r="AF22" i="9"/>
  <c r="AF20" i="9"/>
  <c r="AF18" i="9"/>
  <c r="AF16" i="9"/>
  <c r="AF14" i="9"/>
  <c r="AF12" i="9"/>
  <c r="AF10" i="9"/>
  <c r="AF8" i="9"/>
  <c r="AF6" i="9"/>
  <c r="AF4" i="9"/>
  <c r="AG41" i="9"/>
  <c r="AG39" i="9"/>
  <c r="AG37" i="9"/>
  <c r="AG35" i="9"/>
  <c r="AG33" i="9"/>
  <c r="AG31" i="9"/>
  <c r="AG29" i="9"/>
  <c r="AG27" i="9"/>
  <c r="AG25" i="9"/>
  <c r="AG23" i="9"/>
  <c r="AG21" i="9"/>
  <c r="AG19" i="9"/>
  <c r="AG17" i="9"/>
  <c r="AG15" i="9"/>
  <c r="AG13" i="9"/>
  <c r="AG11" i="9"/>
  <c r="AG9" i="9"/>
  <c r="AG7" i="9"/>
  <c r="AG5" i="9"/>
  <c r="AF41" i="9"/>
  <c r="AF39" i="9"/>
  <c r="AF37" i="9"/>
  <c r="AF35" i="9"/>
  <c r="AF33" i="9"/>
  <c r="AF31" i="9"/>
  <c r="AF29" i="9"/>
  <c r="AF27" i="9"/>
  <c r="AF25" i="9"/>
  <c r="AF23" i="9"/>
  <c r="AF21" i="9"/>
  <c r="AF19" i="9"/>
  <c r="AF17" i="9"/>
  <c r="AF15" i="9"/>
  <c r="AF13" i="9"/>
  <c r="AF11" i="9"/>
  <c r="AF9" i="9"/>
  <c r="AF7" i="9"/>
  <c r="AF5" i="9"/>
  <c r="O3" i="9" l="1"/>
  <c r="P3" i="9" s="1"/>
  <c r="O4" i="9"/>
  <c r="P4" i="9" s="1"/>
  <c r="O5" i="9"/>
  <c r="P5" i="9" s="1"/>
  <c r="O6" i="9"/>
  <c r="P6" i="9" s="1"/>
  <c r="O7" i="9"/>
  <c r="P7" i="9" s="1"/>
  <c r="O8" i="9"/>
  <c r="P8" i="9" s="1"/>
  <c r="O9" i="9"/>
  <c r="P9" i="9" s="1"/>
  <c r="O10" i="9"/>
  <c r="P10" i="9" s="1"/>
  <c r="O11" i="9"/>
  <c r="P11" i="9" s="1"/>
  <c r="O12" i="9"/>
  <c r="P12" i="9" s="1"/>
  <c r="O13" i="9"/>
  <c r="P13" i="9" s="1"/>
  <c r="O14" i="9"/>
  <c r="P14" i="9" s="1"/>
  <c r="O15" i="9"/>
  <c r="P15" i="9" s="1"/>
  <c r="O16" i="9"/>
  <c r="P16" i="9" s="1"/>
  <c r="O17" i="9"/>
  <c r="P17" i="9" s="1"/>
  <c r="O18" i="9"/>
  <c r="P18" i="9" s="1"/>
  <c r="O19" i="9"/>
  <c r="P19" i="9" s="1"/>
  <c r="O20" i="9"/>
  <c r="P20" i="9" s="1"/>
  <c r="O21" i="9"/>
  <c r="P21" i="9" s="1"/>
  <c r="O22" i="9"/>
  <c r="P22" i="9" s="1"/>
  <c r="O23" i="9"/>
  <c r="P23" i="9" s="1"/>
  <c r="O24" i="9"/>
  <c r="P24" i="9" s="1"/>
  <c r="O25" i="9"/>
  <c r="P25" i="9" s="1"/>
  <c r="O26" i="9"/>
  <c r="P26" i="9" s="1"/>
  <c r="O27" i="9"/>
  <c r="P27" i="9" s="1"/>
  <c r="O28" i="9"/>
  <c r="P28" i="9" s="1"/>
  <c r="O29" i="9"/>
  <c r="P29" i="9" s="1"/>
  <c r="O30" i="9"/>
  <c r="P30" i="9" s="1"/>
  <c r="O31" i="9"/>
  <c r="P31" i="9" s="1"/>
  <c r="O32" i="9"/>
  <c r="P32" i="9" s="1"/>
  <c r="O33" i="9"/>
  <c r="P33" i="9" s="1"/>
  <c r="O34" i="9"/>
  <c r="P34" i="9" s="1"/>
  <c r="O35" i="9"/>
  <c r="P35" i="9" s="1"/>
  <c r="O36" i="9"/>
  <c r="P36" i="9" s="1"/>
  <c r="O37" i="9"/>
  <c r="P37" i="9" s="1"/>
  <c r="O38" i="9"/>
  <c r="P38" i="9" s="1"/>
  <c r="O39" i="9"/>
  <c r="P39" i="9" s="1"/>
  <c r="O40" i="9"/>
  <c r="P40" i="9" s="1"/>
  <c r="O41" i="9"/>
  <c r="P41" i="9" s="1"/>
  <c r="O42" i="9"/>
  <c r="P42" i="9" s="1"/>
  <c r="O43" i="9"/>
  <c r="P43" i="9" s="1"/>
  <c r="O44" i="9"/>
  <c r="P44" i="9" s="1"/>
  <c r="O45" i="9"/>
  <c r="P45" i="9" s="1"/>
  <c r="O46" i="9"/>
  <c r="P46" i="9" s="1"/>
  <c r="O47" i="9"/>
  <c r="P47" i="9" s="1"/>
  <c r="O48" i="9"/>
  <c r="P48" i="9" s="1"/>
  <c r="O49" i="9"/>
  <c r="P49" i="9" s="1"/>
  <c r="O50" i="9"/>
  <c r="P50" i="9" s="1"/>
  <c r="O51" i="9"/>
  <c r="P51" i="9" s="1"/>
  <c r="O52" i="9"/>
  <c r="P52" i="9" s="1"/>
  <c r="O53" i="9"/>
  <c r="P53" i="9" s="1"/>
  <c r="O54" i="9"/>
  <c r="P54" i="9" s="1"/>
  <c r="O55" i="9"/>
  <c r="P55" i="9" s="1"/>
  <c r="O56" i="9"/>
  <c r="P56" i="9" s="1"/>
  <c r="O57" i="9"/>
  <c r="P57" i="9" s="1"/>
  <c r="O58" i="9"/>
  <c r="P58" i="9" s="1"/>
  <c r="O59" i="9"/>
  <c r="P59" i="9" s="1"/>
  <c r="O60" i="9"/>
  <c r="P60" i="9" s="1"/>
  <c r="O61" i="9"/>
  <c r="P61" i="9" s="1"/>
  <c r="O62" i="9"/>
  <c r="P62" i="9" s="1"/>
  <c r="O63" i="9"/>
  <c r="P63" i="9" s="1"/>
  <c r="O64" i="9"/>
  <c r="P64" i="9" s="1"/>
  <c r="O65" i="9"/>
  <c r="P65" i="9" s="1"/>
  <c r="O66" i="9"/>
  <c r="P66" i="9" s="1"/>
  <c r="O67" i="9"/>
  <c r="P67" i="9" s="1"/>
  <c r="O68" i="9"/>
  <c r="P68" i="9" s="1"/>
  <c r="O69" i="9"/>
  <c r="P69" i="9" s="1"/>
  <c r="O70" i="9"/>
  <c r="P70" i="9" s="1"/>
  <c r="O71" i="9"/>
  <c r="P71" i="9" s="1"/>
  <c r="O72" i="9"/>
  <c r="P72" i="9" s="1"/>
  <c r="O73" i="9"/>
  <c r="P73" i="9" s="1"/>
  <c r="O74" i="9"/>
  <c r="P74" i="9" s="1"/>
  <c r="O75" i="9"/>
  <c r="P75" i="9" s="1"/>
  <c r="O76" i="9"/>
  <c r="P76" i="9" s="1"/>
  <c r="O77" i="9"/>
  <c r="P77" i="9" s="1"/>
  <c r="O78" i="9"/>
  <c r="P78" i="9" s="1"/>
  <c r="O79" i="9"/>
  <c r="P79" i="9" s="1"/>
  <c r="O80" i="9"/>
  <c r="P80" i="9" s="1"/>
  <c r="O81" i="9"/>
  <c r="P81" i="9" s="1"/>
  <c r="O82" i="9"/>
  <c r="P82" i="9" s="1"/>
  <c r="O83" i="9"/>
  <c r="P83" i="9" s="1"/>
  <c r="O84" i="9"/>
  <c r="P84" i="9" s="1"/>
  <c r="O85" i="9"/>
  <c r="P85" i="9" s="1"/>
  <c r="O86" i="9"/>
  <c r="P86" i="9" s="1"/>
  <c r="O87" i="9"/>
  <c r="P87" i="9" s="1"/>
  <c r="O88" i="9"/>
  <c r="P88" i="9" s="1"/>
  <c r="O89" i="9"/>
  <c r="P89" i="9" s="1"/>
  <c r="O90" i="9"/>
  <c r="P90" i="9" s="1"/>
  <c r="O91" i="9"/>
  <c r="P91" i="9" s="1"/>
  <c r="O92" i="9"/>
  <c r="P92" i="9" s="1"/>
  <c r="O93" i="9"/>
  <c r="P93" i="9" s="1"/>
  <c r="O94" i="9"/>
  <c r="P94" i="9" s="1"/>
  <c r="O95" i="9"/>
  <c r="P95" i="9" s="1"/>
  <c r="O96" i="9"/>
  <c r="P96" i="9" s="1"/>
  <c r="O97" i="9"/>
  <c r="P97" i="9" s="1"/>
  <c r="O98" i="9"/>
  <c r="P98" i="9" s="1"/>
  <c r="O99" i="9"/>
  <c r="P99" i="9" s="1"/>
  <c r="O100" i="9"/>
  <c r="P100" i="9" s="1"/>
  <c r="O101" i="9"/>
  <c r="P101" i="9" s="1"/>
  <c r="O102" i="9"/>
  <c r="P102" i="9" s="1"/>
  <c r="O103" i="9"/>
  <c r="P103" i="9" s="1"/>
  <c r="O104" i="9"/>
  <c r="P104" i="9" s="1"/>
  <c r="O105" i="9"/>
  <c r="P105" i="9" s="1"/>
  <c r="O106" i="9"/>
  <c r="P106" i="9" s="1"/>
  <c r="O107" i="9"/>
  <c r="P107" i="9" s="1"/>
  <c r="O108" i="9"/>
  <c r="P108" i="9" s="1"/>
  <c r="O109" i="9"/>
  <c r="P109" i="9" s="1"/>
  <c r="O110" i="9"/>
  <c r="P110" i="9" s="1"/>
  <c r="O111" i="9"/>
  <c r="P111" i="9" s="1"/>
  <c r="O112" i="9"/>
  <c r="P112" i="9" s="1"/>
  <c r="O113" i="9"/>
  <c r="P113" i="9" s="1"/>
  <c r="O114" i="9"/>
  <c r="P114" i="9" s="1"/>
  <c r="O115" i="9"/>
  <c r="P115" i="9" s="1"/>
  <c r="O116" i="9"/>
  <c r="P116" i="9" s="1"/>
  <c r="O117" i="9"/>
  <c r="P117" i="9" s="1"/>
  <c r="O118" i="9"/>
  <c r="P118" i="9" s="1"/>
  <c r="O119" i="9"/>
  <c r="P119" i="9" s="1"/>
  <c r="O120" i="9"/>
  <c r="P120" i="9" s="1"/>
  <c r="O121" i="9"/>
  <c r="P121" i="9" s="1"/>
  <c r="O122" i="9"/>
  <c r="P122" i="9" s="1"/>
  <c r="O123" i="9"/>
  <c r="P123" i="9" s="1"/>
  <c r="O124" i="9"/>
  <c r="P124" i="9" s="1"/>
  <c r="O125" i="9"/>
  <c r="P125" i="9" s="1"/>
  <c r="O126" i="9"/>
  <c r="P126" i="9" s="1"/>
  <c r="O127" i="9"/>
  <c r="P127" i="9" s="1"/>
  <c r="O128" i="9"/>
  <c r="P128" i="9" s="1"/>
  <c r="O129" i="9"/>
  <c r="P129" i="9" s="1"/>
  <c r="O130" i="9"/>
  <c r="P130" i="9" s="1"/>
  <c r="O131" i="9"/>
  <c r="P131" i="9" s="1"/>
  <c r="O132" i="9"/>
  <c r="P132" i="9" s="1"/>
  <c r="O133" i="9"/>
  <c r="P133" i="9" s="1"/>
  <c r="O134" i="9"/>
  <c r="P134" i="9" s="1"/>
  <c r="O135" i="9"/>
  <c r="P135" i="9" s="1"/>
  <c r="O136" i="9"/>
  <c r="P136" i="9" s="1"/>
  <c r="O137" i="9"/>
  <c r="P137" i="9" s="1"/>
  <c r="O138" i="9"/>
  <c r="P138" i="9" s="1"/>
  <c r="O139" i="9"/>
  <c r="P139" i="9" s="1"/>
  <c r="O140" i="9"/>
  <c r="P140" i="9" s="1"/>
  <c r="O141" i="9"/>
  <c r="P141" i="9" s="1"/>
  <c r="O142" i="9"/>
  <c r="P142" i="9" s="1"/>
  <c r="O143" i="9"/>
  <c r="P143" i="9" s="1"/>
  <c r="O144" i="9"/>
  <c r="P144" i="9" s="1"/>
  <c r="O145" i="9"/>
  <c r="P145" i="9" s="1"/>
  <c r="O146" i="9"/>
  <c r="P146" i="9" s="1"/>
  <c r="O147" i="9"/>
  <c r="P147" i="9" s="1"/>
  <c r="O148" i="9"/>
  <c r="P148" i="9" s="1"/>
  <c r="O149" i="9"/>
  <c r="P149" i="9" s="1"/>
  <c r="O150" i="9"/>
  <c r="P150" i="9" s="1"/>
  <c r="O151" i="9"/>
  <c r="P151" i="9" s="1"/>
  <c r="O152" i="9"/>
  <c r="P152" i="9" s="1"/>
  <c r="O153" i="9"/>
  <c r="P153" i="9" s="1"/>
  <c r="O154" i="9"/>
  <c r="P154" i="9" s="1"/>
  <c r="O155" i="9"/>
  <c r="P155" i="9" s="1"/>
  <c r="O156" i="9"/>
  <c r="P156" i="9" s="1"/>
  <c r="O157" i="9"/>
  <c r="P157" i="9" s="1"/>
  <c r="O158" i="9"/>
  <c r="P158" i="9" s="1"/>
  <c r="O159" i="9"/>
  <c r="P159" i="9" s="1"/>
  <c r="O160" i="9"/>
  <c r="P160" i="9" s="1"/>
  <c r="O161" i="9"/>
  <c r="P161" i="9" s="1"/>
  <c r="O162" i="9"/>
  <c r="P162" i="9" s="1"/>
  <c r="O163" i="9"/>
  <c r="P163" i="9" s="1"/>
  <c r="O164" i="9"/>
  <c r="P164" i="9" s="1"/>
  <c r="O165" i="9"/>
  <c r="P165" i="9" s="1"/>
  <c r="O166" i="9"/>
  <c r="P166" i="9" s="1"/>
  <c r="O167" i="9"/>
  <c r="P167" i="9" s="1"/>
  <c r="O168" i="9"/>
  <c r="P168" i="9" s="1"/>
  <c r="O169" i="9"/>
  <c r="P169" i="9" s="1"/>
  <c r="O170" i="9"/>
  <c r="P170" i="9" s="1"/>
  <c r="O171" i="9"/>
  <c r="P171" i="9" s="1"/>
  <c r="O172" i="9"/>
  <c r="P172" i="9" s="1"/>
  <c r="O173" i="9"/>
  <c r="P173" i="9" s="1"/>
  <c r="O174" i="9"/>
  <c r="P174" i="9" s="1"/>
  <c r="O175" i="9"/>
  <c r="P175" i="9" s="1"/>
  <c r="O176" i="9"/>
  <c r="P176" i="9" s="1"/>
  <c r="O177" i="9"/>
  <c r="P177" i="9" s="1"/>
  <c r="O178" i="9"/>
  <c r="P178" i="9" s="1"/>
  <c r="O179" i="9"/>
  <c r="P179" i="9" s="1"/>
  <c r="O180" i="9"/>
  <c r="P180" i="9" s="1"/>
  <c r="O181" i="9"/>
  <c r="P181" i="9" s="1"/>
  <c r="O182" i="9"/>
  <c r="P182" i="9" s="1"/>
  <c r="O183" i="9"/>
  <c r="P183" i="9" s="1"/>
  <c r="O184" i="9"/>
  <c r="P184" i="9" s="1"/>
  <c r="O185" i="9"/>
  <c r="P185" i="9" s="1"/>
  <c r="O186" i="9"/>
  <c r="P186" i="9" s="1"/>
  <c r="O187" i="9"/>
  <c r="P187" i="9" s="1"/>
  <c r="O188" i="9"/>
  <c r="P188" i="9" s="1"/>
  <c r="O189" i="9"/>
  <c r="P189" i="9" s="1"/>
  <c r="O190" i="9"/>
  <c r="P190" i="9" s="1"/>
  <c r="O191" i="9"/>
  <c r="P191" i="9" s="1"/>
  <c r="O192" i="9"/>
  <c r="P192" i="9" s="1"/>
  <c r="O193" i="9"/>
  <c r="P193" i="9" s="1"/>
  <c r="O194" i="9"/>
  <c r="P194" i="9" s="1"/>
  <c r="O195" i="9"/>
  <c r="P195" i="9" s="1"/>
  <c r="O196" i="9"/>
  <c r="P196" i="9" s="1"/>
  <c r="O197" i="9"/>
  <c r="P197" i="9" s="1"/>
  <c r="O198" i="9"/>
  <c r="P198" i="9" s="1"/>
  <c r="O199" i="9"/>
  <c r="P199" i="9" s="1"/>
  <c r="O200" i="9"/>
  <c r="P200" i="9" s="1"/>
  <c r="O201" i="9"/>
  <c r="P201" i="9" s="1"/>
  <c r="O202" i="9"/>
  <c r="P202" i="9" s="1"/>
  <c r="O203" i="9"/>
  <c r="P203" i="9" s="1"/>
  <c r="O204" i="9"/>
  <c r="P204" i="9" s="1"/>
  <c r="O205" i="9"/>
  <c r="P205" i="9" s="1"/>
  <c r="O206" i="9"/>
  <c r="P206" i="9" s="1"/>
  <c r="O207" i="9"/>
  <c r="P207" i="9" s="1"/>
  <c r="O208" i="9"/>
  <c r="P208" i="9" s="1"/>
  <c r="O209" i="9"/>
  <c r="P209" i="9" s="1"/>
  <c r="O2" i="9"/>
  <c r="P2" i="9" s="1"/>
</calcChain>
</file>

<file path=xl/sharedStrings.xml><?xml version="1.0" encoding="utf-8"?>
<sst xmlns="http://schemas.openxmlformats.org/spreadsheetml/2006/main" count="801" uniqueCount="76">
  <si>
    <t>F</t>
  </si>
  <si>
    <t>Description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</si>
  <si>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</si>
  <si>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</si>
  <si>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</si>
  <si>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</si>
  <si>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</si>
  <si>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</si>
  <si>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</si>
  <si>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</si>
  <si>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</si>
  <si>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</si>
  <si>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</si>
  <si>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</si>
  <si>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</si>
  <si>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</si>
  <si>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</si>
  <si>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</si>
  <si>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</si>
  <si>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</si>
  <si>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</si>
  <si>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</si>
  <si>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</si>
  <si>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</si>
  <si>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</si>
  <si>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Date</t>
  </si>
  <si>
    <t>Mustard</t>
  </si>
  <si>
    <t>Event</t>
  </si>
  <si>
    <t>Nothing</t>
  </si>
  <si>
    <t>Promotion</t>
  </si>
  <si>
    <t>Media</t>
  </si>
  <si>
    <t>E1</t>
  </si>
  <si>
    <t>E2</t>
  </si>
  <si>
    <t>E3</t>
  </si>
  <si>
    <t>M1</t>
  </si>
  <si>
    <t>Month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</si>
  <si>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</si>
  <si>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</si>
  <si>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</si>
  <si>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</si>
  <si>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</si>
  <si>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</si>
  <si>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</si>
  <si>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</si>
  <si>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</si>
  <si>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</si>
  <si>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</si>
  <si>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Time</t>
  </si>
  <si>
    <t>Ones</t>
  </si>
  <si>
    <t>Mustard.F</t>
  </si>
  <si>
    <t>Employee</t>
  </si>
  <si>
    <t>EducLev</t>
  </si>
  <si>
    <t>JobGrade</t>
  </si>
  <si>
    <t>YrsExper</t>
  </si>
  <si>
    <t>Age</t>
  </si>
  <si>
    <t>Gender</t>
  </si>
  <si>
    <t>YrsPrior</t>
  </si>
  <si>
    <t>PCJob</t>
  </si>
  <si>
    <t>Salary</t>
  </si>
  <si>
    <t>Male</t>
  </si>
  <si>
    <t>No</t>
  </si>
  <si>
    <t>Female</t>
  </si>
  <si>
    <t>Yes</t>
  </si>
  <si>
    <t>Salary.Female</t>
  </si>
  <si>
    <t>Salary.Male</t>
  </si>
  <si>
    <t>Slope</t>
  </si>
  <si>
    <t>Interaction(YrsExper, Female)</t>
  </si>
  <si>
    <t>Data</t>
  </si>
  <si>
    <t>Time period</t>
  </si>
  <si>
    <t>"integer"</t>
  </si>
  <si>
    <t>"factor"</t>
  </si>
  <si>
    <t>"numeric"</t>
  </si>
  <si>
    <t>Row Labels</t>
  </si>
  <si>
    <t>Grand Total</t>
  </si>
  <si>
    <t>Average of Salary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</si>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</sst>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mmm\-yy;@"/>
    <numFmt numFmtId="165" formatCode="&quot;$&quot;#,##0"/>
    <numFmt numFmtId="166" formatCode="_(* #,##0_);_(* \(#,##0\);_(* &quot;-&quot;??_);_(@_)"/>
    <numFmt numFmtId="167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1" fontId="0" fillId="0" borderId="0" xfId="0" applyNumberFormat="1"/>
    <xf numFmtId="2" fontId="3" fillId="0" borderId="0" xfId="1" applyNumberFormat="1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/>
    </xf>
    <xf numFmtId="164" fontId="4" fillId="0" borderId="0" xfId="0" applyNumberFormat="1" applyFont="1" applyAlignment="1" applyProtection="1">
      <alignment horizontal="center"/>
      <protection locked="0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5" fontId="0" fillId="0" borderId="0" xfId="0" applyNumberFormat="1"/>
    <xf numFmtId="1" fontId="0" fillId="0" borderId="0" xfId="0" applyNumberFormat="1" applyFill="1" applyBorder="1" applyAlignment="1"/>
    <xf numFmtId="1" fontId="0" fillId="0" borderId="1" xfId="0" applyNumberFormat="1" applyFill="1" applyBorder="1" applyAlignment="1"/>
    <xf numFmtId="166" fontId="0" fillId="0" borderId="0" xfId="1" applyNumberFormat="1" applyFont="1"/>
    <xf numFmtId="1" fontId="3" fillId="0" borderId="0" xfId="1" applyNumberFormat="1" applyFont="1" applyAlignment="1" applyProtection="1">
      <alignment horizontal="center"/>
      <protection locked="0"/>
    </xf>
    <xf numFmtId="0" fontId="0" fillId="0" borderId="0" xfId="0" applyFont="1" applyAlignment="1">
      <alignment horizontal="right"/>
    </xf>
    <xf numFmtId="164" fontId="4" fillId="0" borderId="0" xfId="0" applyNumberFormat="1" applyFont="1" applyAlignment="1" applyProtection="1">
      <alignment horizontal="right"/>
      <protection locked="0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2" fontId="0" fillId="0" borderId="0" xfId="1" applyNumberFormat="1" applyFont="1" applyFill="1" applyBorder="1" applyAlignment="1"/>
    <xf numFmtId="167" fontId="0" fillId="0" borderId="0" xfId="1" applyNumberFormat="1" applyFont="1" applyFill="1" applyBorder="1" applyAlignment="1"/>
    <xf numFmtId="1" fontId="5" fillId="0" borderId="0" xfId="0" applyNumberFormat="1" applyFont="1" applyAlignment="1">
      <alignment horizontal="right"/>
    </xf>
    <xf numFmtId="166" fontId="0" fillId="0" borderId="0" xfId="0" applyNumberFormat="1"/>
    <xf numFmtId="166" fontId="0" fillId="0" borderId="0" xfId="0" pivotButton="1" applyNumberFormat="1"/>
    <xf numFmtId="166" fontId="0" fillId="0" borderId="0" xfId="0" applyNumberFormat="1" applyAlignment="1">
      <alignment horizontal="left"/>
    </xf>
    <xf numFmtId="0" fontId="0" fillId="0" borderId="0" xfId="0" quotePrefix="1"/>
  </cellXfs>
  <cellStyles count="2">
    <cellStyle name="Comma" xfId="1" builtinId="3"/>
    <cellStyle name="Normal" xfId="0" builtinId="0"/>
  </cellStyles>
  <dxfs count="24"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6" formatCode="_(* #,##0_);_(* \(#,##0\);_(* &quot;-&quot;??_);_(@_)"/>
    </dxf>
    <dxf>
      <numFmt numFmtId="168" formatCode="_(* #,##0.0_);_(* \(#,##0.0\);_(* &quot;-&quot;??_);_(@_)"/>
    </dxf>
    <dxf>
      <numFmt numFmtId="35" formatCode="_(* #,##0.00_);_(* \(#,##0.00\);_(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mustard.reg!$AI$2</c:f>
              <c:strCache>
                <c:ptCount val="1"/>
                <c:pt idx="0">
                  <c:v>Mustard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mustard.reg!$AH$3:$AH$35</c:f>
              <c:numCache>
                <c:formatCode>[$-409]mmm\-yy;@</c:formatCode>
                <c:ptCount val="33"/>
                <c:pt idx="0">
                  <c:v>42095</c:v>
                </c:pt>
                <c:pt idx="1">
                  <c:v>42125</c:v>
                </c:pt>
                <c:pt idx="2">
                  <c:v>42156</c:v>
                </c:pt>
                <c:pt idx="3">
                  <c:v>42186</c:v>
                </c:pt>
                <c:pt idx="4">
                  <c:v>42217</c:v>
                </c:pt>
                <c:pt idx="5">
                  <c:v>42248</c:v>
                </c:pt>
                <c:pt idx="6">
                  <c:v>42278</c:v>
                </c:pt>
                <c:pt idx="7">
                  <c:v>42309</c:v>
                </c:pt>
                <c:pt idx="8">
                  <c:v>42339</c:v>
                </c:pt>
                <c:pt idx="9">
                  <c:v>42370</c:v>
                </c:pt>
                <c:pt idx="10">
                  <c:v>42401</c:v>
                </c:pt>
                <c:pt idx="11">
                  <c:v>42430</c:v>
                </c:pt>
                <c:pt idx="12">
                  <c:v>42461</c:v>
                </c:pt>
                <c:pt idx="13">
                  <c:v>42491</c:v>
                </c:pt>
                <c:pt idx="14">
                  <c:v>42522</c:v>
                </c:pt>
                <c:pt idx="15">
                  <c:v>42552</c:v>
                </c:pt>
                <c:pt idx="16">
                  <c:v>42583</c:v>
                </c:pt>
                <c:pt idx="17">
                  <c:v>42614</c:v>
                </c:pt>
                <c:pt idx="18">
                  <c:v>42644</c:v>
                </c:pt>
                <c:pt idx="19">
                  <c:v>42675</c:v>
                </c:pt>
                <c:pt idx="20">
                  <c:v>42705</c:v>
                </c:pt>
                <c:pt idx="21">
                  <c:v>42736</c:v>
                </c:pt>
                <c:pt idx="22">
                  <c:v>42767</c:v>
                </c:pt>
                <c:pt idx="23">
                  <c:v>42795</c:v>
                </c:pt>
                <c:pt idx="24">
                  <c:v>42826</c:v>
                </c:pt>
                <c:pt idx="25">
                  <c:v>42856</c:v>
                </c:pt>
                <c:pt idx="26">
                  <c:v>42887</c:v>
                </c:pt>
                <c:pt idx="27">
                  <c:v>42917</c:v>
                </c:pt>
                <c:pt idx="28">
                  <c:v>42948</c:v>
                </c:pt>
                <c:pt idx="29">
                  <c:v>42979</c:v>
                </c:pt>
                <c:pt idx="30">
                  <c:v>43009</c:v>
                </c:pt>
                <c:pt idx="31">
                  <c:v>43040</c:v>
                </c:pt>
                <c:pt idx="32">
                  <c:v>43070</c:v>
                </c:pt>
              </c:numCache>
            </c:numRef>
          </c:xVal>
          <c:yVal>
            <c:numRef>
              <c:f>mustard.reg!$AI$3:$AI$35</c:f>
              <c:numCache>
                <c:formatCode>0.00</c:formatCode>
                <c:ptCount val="33"/>
                <c:pt idx="0">
                  <c:v>50137.212764253534</c:v>
                </c:pt>
                <c:pt idx="1">
                  <c:v>76029.896589250333</c:v>
                </c:pt>
                <c:pt idx="2">
                  <c:v>68589.695279630556</c:v>
                </c:pt>
                <c:pt idx="3">
                  <c:v>80680.979810593592</c:v>
                </c:pt>
                <c:pt idx="4">
                  <c:v>55227.652569573489</c:v>
                </c:pt>
                <c:pt idx="5">
                  <c:v>54576.776189823468</c:v>
                </c:pt>
                <c:pt idx="6">
                  <c:v>44384.044660034087</c:v>
                </c:pt>
                <c:pt idx="7">
                  <c:v>42336.957722466148</c:v>
                </c:pt>
                <c:pt idx="8">
                  <c:v>45512.313910186575</c:v>
                </c:pt>
                <c:pt idx="9">
                  <c:v>45798.297795896404</c:v>
                </c:pt>
                <c:pt idx="10">
                  <c:v>38045.206907249274</c:v>
                </c:pt>
                <c:pt idx="11">
                  <c:v>42126.631816539833</c:v>
                </c:pt>
                <c:pt idx="12">
                  <c:v>44422.307337406739</c:v>
                </c:pt>
                <c:pt idx="13">
                  <c:v>57661.644361902465</c:v>
                </c:pt>
                <c:pt idx="14">
                  <c:v>71427.427136079365</c:v>
                </c:pt>
                <c:pt idx="15">
                  <c:v>73269.221154687097</c:v>
                </c:pt>
                <c:pt idx="16">
                  <c:v>49695.440724543048</c:v>
                </c:pt>
                <c:pt idx="17">
                  <c:v>49021.056798370417</c:v>
                </c:pt>
                <c:pt idx="18">
                  <c:v>45263.233898384409</c:v>
                </c:pt>
                <c:pt idx="19">
                  <c:v>42210.271554673229</c:v>
                </c:pt>
                <c:pt idx="20">
                  <c:v>43968.33038451113</c:v>
                </c:pt>
                <c:pt idx="21">
                  <c:v>43777.780465113377</c:v>
                </c:pt>
                <c:pt idx="22">
                  <c:v>39523.678403704063</c:v>
                </c:pt>
                <c:pt idx="23">
                  <c:v>40475.778434632201</c:v>
                </c:pt>
                <c:pt idx="24">
                  <c:v>51166.551223958188</c:v>
                </c:pt>
                <c:pt idx="25">
                  <c:v>51915.87757054394</c:v>
                </c:pt>
                <c:pt idx="26">
                  <c:v>62274.423432872994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3A-4148-B73F-6D8FDB916305}"/>
            </c:ext>
          </c:extLst>
        </c:ser>
        <c:ser>
          <c:idx val="1"/>
          <c:order val="1"/>
          <c:tx>
            <c:strRef>
              <c:f>mustard.reg!$AY$2</c:f>
              <c:strCache>
                <c:ptCount val="1"/>
                <c:pt idx="0">
                  <c:v>Mustard.F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mustard.reg!$AH$3:$AH$35</c:f>
              <c:numCache>
                <c:formatCode>[$-409]mmm\-yy;@</c:formatCode>
                <c:ptCount val="33"/>
                <c:pt idx="0">
                  <c:v>42095</c:v>
                </c:pt>
                <c:pt idx="1">
                  <c:v>42125</c:v>
                </c:pt>
                <c:pt idx="2">
                  <c:v>42156</c:v>
                </c:pt>
                <c:pt idx="3">
                  <c:v>42186</c:v>
                </c:pt>
                <c:pt idx="4">
                  <c:v>42217</c:v>
                </c:pt>
                <c:pt idx="5">
                  <c:v>42248</c:v>
                </c:pt>
                <c:pt idx="6">
                  <c:v>42278</c:v>
                </c:pt>
                <c:pt idx="7">
                  <c:v>42309</c:v>
                </c:pt>
                <c:pt idx="8">
                  <c:v>42339</c:v>
                </c:pt>
                <c:pt idx="9">
                  <c:v>42370</c:v>
                </c:pt>
                <c:pt idx="10">
                  <c:v>42401</c:v>
                </c:pt>
                <c:pt idx="11">
                  <c:v>42430</c:v>
                </c:pt>
                <c:pt idx="12">
                  <c:v>42461</c:v>
                </c:pt>
                <c:pt idx="13">
                  <c:v>42491</c:v>
                </c:pt>
                <c:pt idx="14">
                  <c:v>42522</c:v>
                </c:pt>
                <c:pt idx="15">
                  <c:v>42552</c:v>
                </c:pt>
                <c:pt idx="16">
                  <c:v>42583</c:v>
                </c:pt>
                <c:pt idx="17">
                  <c:v>42614</c:v>
                </c:pt>
                <c:pt idx="18">
                  <c:v>42644</c:v>
                </c:pt>
                <c:pt idx="19">
                  <c:v>42675</c:v>
                </c:pt>
                <c:pt idx="20">
                  <c:v>42705</c:v>
                </c:pt>
                <c:pt idx="21">
                  <c:v>42736</c:v>
                </c:pt>
                <c:pt idx="22">
                  <c:v>42767</c:v>
                </c:pt>
                <c:pt idx="23">
                  <c:v>42795</c:v>
                </c:pt>
                <c:pt idx="24">
                  <c:v>42826</c:v>
                </c:pt>
                <c:pt idx="25">
                  <c:v>42856</c:v>
                </c:pt>
                <c:pt idx="26">
                  <c:v>42887</c:v>
                </c:pt>
                <c:pt idx="27">
                  <c:v>42917</c:v>
                </c:pt>
                <c:pt idx="28">
                  <c:v>42948</c:v>
                </c:pt>
                <c:pt idx="29">
                  <c:v>42979</c:v>
                </c:pt>
                <c:pt idx="30">
                  <c:v>43009</c:v>
                </c:pt>
                <c:pt idx="31">
                  <c:v>43040</c:v>
                </c:pt>
                <c:pt idx="32">
                  <c:v>43070</c:v>
                </c:pt>
              </c:numCache>
            </c:numRef>
          </c:xVal>
          <c:yVal>
            <c:numRef>
              <c:f>mustard.reg!$AY$3:$AY$35</c:f>
              <c:numCache>
                <c:formatCode>General</c:formatCode>
                <c:ptCount val="33"/>
                <c:pt idx="27" formatCode="0">
                  <c:v>73663.486866433726</c:v>
                </c:pt>
                <c:pt idx="28" formatCode="0">
                  <c:v>49149.933030851651</c:v>
                </c:pt>
                <c:pt idx="29" formatCode="0">
                  <c:v>48487.302877890332</c:v>
                </c:pt>
                <c:pt idx="30" formatCode="0">
                  <c:v>60410.377802458621</c:v>
                </c:pt>
                <c:pt idx="31" formatCode="0">
                  <c:v>38962.001022363074</c:v>
                </c:pt>
                <c:pt idx="32" formatCode="0">
                  <c:v>40459.878398506757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3A-4148-B73F-6D8FDB916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612096"/>
        <c:axId val="614610784"/>
      </c:scatterChart>
      <c:valAx>
        <c:axId val="614612096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610784"/>
        <c:crosses val="autoZero"/>
        <c:crossBetween val="midCat"/>
      </c:valAx>
      <c:valAx>
        <c:axId val="61461078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61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mustard.reg!$C$2</c:f>
              <c:strCache>
                <c:ptCount val="1"/>
                <c:pt idx="0">
                  <c:v>Mustard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mustard.reg!$B$3:$B$29</c:f>
              <c:numCache>
                <c:formatCode>[$-409]mmm\-yy;@</c:formatCode>
                <c:ptCount val="27"/>
                <c:pt idx="0">
                  <c:v>42095</c:v>
                </c:pt>
                <c:pt idx="1">
                  <c:v>42125</c:v>
                </c:pt>
                <c:pt idx="2">
                  <c:v>42156</c:v>
                </c:pt>
                <c:pt idx="3">
                  <c:v>42186</c:v>
                </c:pt>
                <c:pt idx="4">
                  <c:v>42217</c:v>
                </c:pt>
                <c:pt idx="5">
                  <c:v>42248</c:v>
                </c:pt>
                <c:pt idx="6">
                  <c:v>42278</c:v>
                </c:pt>
                <c:pt idx="7">
                  <c:v>42309</c:v>
                </c:pt>
                <c:pt idx="8">
                  <c:v>42339</c:v>
                </c:pt>
                <c:pt idx="9">
                  <c:v>42370</c:v>
                </c:pt>
                <c:pt idx="10">
                  <c:v>42401</c:v>
                </c:pt>
                <c:pt idx="11">
                  <c:v>42430</c:v>
                </c:pt>
                <c:pt idx="12">
                  <c:v>42461</c:v>
                </c:pt>
                <c:pt idx="13">
                  <c:v>42491</c:v>
                </c:pt>
                <c:pt idx="14">
                  <c:v>42522</c:v>
                </c:pt>
                <c:pt idx="15">
                  <c:v>42552</c:v>
                </c:pt>
                <c:pt idx="16">
                  <c:v>42583</c:v>
                </c:pt>
                <c:pt idx="17">
                  <c:v>42614</c:v>
                </c:pt>
                <c:pt idx="18">
                  <c:v>42644</c:v>
                </c:pt>
                <c:pt idx="19">
                  <c:v>42675</c:v>
                </c:pt>
                <c:pt idx="20">
                  <c:v>42705</c:v>
                </c:pt>
                <c:pt idx="21">
                  <c:v>42736</c:v>
                </c:pt>
                <c:pt idx="22">
                  <c:v>42767</c:v>
                </c:pt>
                <c:pt idx="23">
                  <c:v>42795</c:v>
                </c:pt>
                <c:pt idx="24">
                  <c:v>42826</c:v>
                </c:pt>
                <c:pt idx="25">
                  <c:v>42856</c:v>
                </c:pt>
                <c:pt idx="26">
                  <c:v>42887</c:v>
                </c:pt>
              </c:numCache>
            </c:numRef>
          </c:xVal>
          <c:yVal>
            <c:numRef>
              <c:f>mustard.reg!$C$3:$C$29</c:f>
              <c:numCache>
                <c:formatCode>0.00</c:formatCode>
                <c:ptCount val="27"/>
                <c:pt idx="0">
                  <c:v>50137.212764253534</c:v>
                </c:pt>
                <c:pt idx="1">
                  <c:v>76029.896589250333</c:v>
                </c:pt>
                <c:pt idx="2">
                  <c:v>68589.695279630556</c:v>
                </c:pt>
                <c:pt idx="3">
                  <c:v>80680.979810593592</c:v>
                </c:pt>
                <c:pt idx="4">
                  <c:v>55227.652569573489</c:v>
                </c:pt>
                <c:pt idx="5">
                  <c:v>54576.776189823468</c:v>
                </c:pt>
                <c:pt idx="6">
                  <c:v>44384.044660034087</c:v>
                </c:pt>
                <c:pt idx="7">
                  <c:v>42336.957722466148</c:v>
                </c:pt>
                <c:pt idx="8">
                  <c:v>45512.313910186575</c:v>
                </c:pt>
                <c:pt idx="9">
                  <c:v>45798.297795896404</c:v>
                </c:pt>
                <c:pt idx="10">
                  <c:v>38045.206907249274</c:v>
                </c:pt>
                <c:pt idx="11">
                  <c:v>42126.631816539833</c:v>
                </c:pt>
                <c:pt idx="12">
                  <c:v>44422.307337406739</c:v>
                </c:pt>
                <c:pt idx="13">
                  <c:v>57661.644361902465</c:v>
                </c:pt>
                <c:pt idx="14">
                  <c:v>71427.427136079365</c:v>
                </c:pt>
                <c:pt idx="15">
                  <c:v>73269.221154687097</c:v>
                </c:pt>
                <c:pt idx="16">
                  <c:v>49695.440724543048</c:v>
                </c:pt>
                <c:pt idx="17">
                  <c:v>49021.056798370417</c:v>
                </c:pt>
                <c:pt idx="18">
                  <c:v>45263.233898384409</c:v>
                </c:pt>
                <c:pt idx="19">
                  <c:v>42210.271554673229</c:v>
                </c:pt>
                <c:pt idx="20">
                  <c:v>43968.33038451113</c:v>
                </c:pt>
                <c:pt idx="21">
                  <c:v>43777.780465113377</c:v>
                </c:pt>
                <c:pt idx="22">
                  <c:v>39523.678403704063</c:v>
                </c:pt>
                <c:pt idx="23">
                  <c:v>40475.778434632201</c:v>
                </c:pt>
                <c:pt idx="24">
                  <c:v>51166.551223958188</c:v>
                </c:pt>
                <c:pt idx="25">
                  <c:v>51915.87757054394</c:v>
                </c:pt>
                <c:pt idx="26">
                  <c:v>62274.423432872994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67-42C7-A2E3-21CD8F726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955247"/>
        <c:axId val="1303961071"/>
      </c:scatterChart>
      <c:valAx>
        <c:axId val="1303955247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961071"/>
        <c:crosses val="autoZero"/>
        <c:crossBetween val="midCat"/>
      </c:valAx>
      <c:valAx>
        <c:axId val="1303961071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95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banksalary!$AF$1</c:f>
              <c:strCache>
                <c:ptCount val="1"/>
                <c:pt idx="0">
                  <c:v>Salary.Female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banksalary!$AE$2:$AE$41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banksalary!$AF$2:$AF$41</c:f>
              <c:numCache>
                <c:formatCode>_(* #,##0_);_(* \(#,##0\);_(* "-"??_);_(@_)</c:formatCode>
                <c:ptCount val="40"/>
                <c:pt idx="0">
                  <c:v>28793.055086481745</c:v>
                </c:pt>
                <c:pt idx="1">
                  <c:v>29774.206033935996</c:v>
                </c:pt>
                <c:pt idx="2">
                  <c:v>30755.35698139025</c:v>
                </c:pt>
                <c:pt idx="3">
                  <c:v>31736.507928844501</c:v>
                </c:pt>
                <c:pt idx="4">
                  <c:v>32717.658876298752</c:v>
                </c:pt>
                <c:pt idx="5">
                  <c:v>33698.809823753007</c:v>
                </c:pt>
                <c:pt idx="6">
                  <c:v>34679.960771207254</c:v>
                </c:pt>
                <c:pt idx="7">
                  <c:v>35661.111718661508</c:v>
                </c:pt>
                <c:pt idx="8">
                  <c:v>36642.262666115756</c:v>
                </c:pt>
                <c:pt idx="9">
                  <c:v>37623.41361357001</c:v>
                </c:pt>
                <c:pt idx="10">
                  <c:v>38604.564561024257</c:v>
                </c:pt>
                <c:pt idx="11">
                  <c:v>39585.715508478512</c:v>
                </c:pt>
                <c:pt idx="12">
                  <c:v>40566.866455932759</c:v>
                </c:pt>
                <c:pt idx="13">
                  <c:v>41548.017403387013</c:v>
                </c:pt>
                <c:pt idx="14">
                  <c:v>42529.168350841268</c:v>
                </c:pt>
                <c:pt idx="15">
                  <c:v>43510.319298295515</c:v>
                </c:pt>
                <c:pt idx="16">
                  <c:v>44491.47024574977</c:v>
                </c:pt>
                <c:pt idx="17">
                  <c:v>45472.621193204017</c:v>
                </c:pt>
                <c:pt idx="18">
                  <c:v>46453.772140658271</c:v>
                </c:pt>
                <c:pt idx="19">
                  <c:v>47434.923088112526</c:v>
                </c:pt>
                <c:pt idx="20">
                  <c:v>48416.074035566773</c:v>
                </c:pt>
                <c:pt idx="21">
                  <c:v>49397.22498302102</c:v>
                </c:pt>
                <c:pt idx="22">
                  <c:v>50378.375930475275</c:v>
                </c:pt>
                <c:pt idx="23">
                  <c:v>51359.526877929529</c:v>
                </c:pt>
                <c:pt idx="24">
                  <c:v>52340.677825383784</c:v>
                </c:pt>
                <c:pt idx="25">
                  <c:v>53321.828772838031</c:v>
                </c:pt>
                <c:pt idx="26">
                  <c:v>54302.979720292278</c:v>
                </c:pt>
                <c:pt idx="27">
                  <c:v>55284.130667746533</c:v>
                </c:pt>
                <c:pt idx="28">
                  <c:v>56265.281615200787</c:v>
                </c:pt>
                <c:pt idx="29">
                  <c:v>57246.432562655042</c:v>
                </c:pt>
                <c:pt idx="30">
                  <c:v>58227.583510109289</c:v>
                </c:pt>
                <c:pt idx="31">
                  <c:v>59208.734457563536</c:v>
                </c:pt>
                <c:pt idx="32">
                  <c:v>60189.885405017791</c:v>
                </c:pt>
                <c:pt idx="33">
                  <c:v>61171.036352472045</c:v>
                </c:pt>
                <c:pt idx="34">
                  <c:v>62152.187299926292</c:v>
                </c:pt>
                <c:pt idx="35">
                  <c:v>63133.338247380547</c:v>
                </c:pt>
                <c:pt idx="36">
                  <c:v>64114.489194834794</c:v>
                </c:pt>
                <c:pt idx="37">
                  <c:v>65095.640142289049</c:v>
                </c:pt>
                <c:pt idx="38">
                  <c:v>66076.791089743303</c:v>
                </c:pt>
                <c:pt idx="39">
                  <c:v>67057.942037197558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C9-4E71-A2C6-D113FE84771B}"/>
            </c:ext>
          </c:extLst>
        </c:ser>
        <c:ser>
          <c:idx val="1"/>
          <c:order val="1"/>
          <c:tx>
            <c:strRef>
              <c:f>banksalary!$AG$1</c:f>
              <c:strCache>
                <c:ptCount val="1"/>
                <c:pt idx="0">
                  <c:v>Salary.Male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banksalary!$AE$2:$AE$41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banksalary!$AG$2:$AG$41</c:f>
              <c:numCache>
                <c:formatCode>_(* #,##0_);_(* \(#,##0\);_(* "-"??_);_(@_)</c:formatCode>
                <c:ptCount val="40"/>
                <c:pt idx="0">
                  <c:v>36804.940863015981</c:v>
                </c:pt>
                <c:pt idx="1">
                  <c:v>37786.091810470229</c:v>
                </c:pt>
                <c:pt idx="2">
                  <c:v>38767.242757924483</c:v>
                </c:pt>
                <c:pt idx="3">
                  <c:v>39748.39370537873</c:v>
                </c:pt>
                <c:pt idx="4">
                  <c:v>40729.544652832985</c:v>
                </c:pt>
                <c:pt idx="5">
                  <c:v>41710.695600287232</c:v>
                </c:pt>
                <c:pt idx="6">
                  <c:v>42691.846547741487</c:v>
                </c:pt>
                <c:pt idx="7">
                  <c:v>43672.997495195741</c:v>
                </c:pt>
                <c:pt idx="8">
                  <c:v>44654.148442649988</c:v>
                </c:pt>
                <c:pt idx="9">
                  <c:v>45635.299390104243</c:v>
                </c:pt>
                <c:pt idx="10">
                  <c:v>46616.45033755849</c:v>
                </c:pt>
                <c:pt idx="11">
                  <c:v>47597.601285012744</c:v>
                </c:pt>
                <c:pt idx="12">
                  <c:v>48578.752232466999</c:v>
                </c:pt>
                <c:pt idx="13">
                  <c:v>49559.903179921246</c:v>
                </c:pt>
                <c:pt idx="14">
                  <c:v>50541.054127375501</c:v>
                </c:pt>
                <c:pt idx="15">
                  <c:v>51522.205074829748</c:v>
                </c:pt>
                <c:pt idx="16">
                  <c:v>52503.356022284002</c:v>
                </c:pt>
                <c:pt idx="17">
                  <c:v>53484.506969738257</c:v>
                </c:pt>
                <c:pt idx="18">
                  <c:v>54465.657917192504</c:v>
                </c:pt>
                <c:pt idx="19">
                  <c:v>55446.808864646751</c:v>
                </c:pt>
                <c:pt idx="20">
                  <c:v>56427.959812101006</c:v>
                </c:pt>
                <c:pt idx="21">
                  <c:v>57409.11075955526</c:v>
                </c:pt>
                <c:pt idx="22">
                  <c:v>58390.261707009515</c:v>
                </c:pt>
                <c:pt idx="23">
                  <c:v>59371.412654463762</c:v>
                </c:pt>
                <c:pt idx="24">
                  <c:v>60352.563601918009</c:v>
                </c:pt>
                <c:pt idx="25">
                  <c:v>61333.714549372264</c:v>
                </c:pt>
                <c:pt idx="26">
                  <c:v>62314.865496826518</c:v>
                </c:pt>
                <c:pt idx="27">
                  <c:v>63296.016444280765</c:v>
                </c:pt>
                <c:pt idx="28">
                  <c:v>64277.16739173502</c:v>
                </c:pt>
                <c:pt idx="29">
                  <c:v>65258.318339189267</c:v>
                </c:pt>
                <c:pt idx="30">
                  <c:v>66239.469286643522</c:v>
                </c:pt>
                <c:pt idx="31">
                  <c:v>67220.620234097776</c:v>
                </c:pt>
                <c:pt idx="32">
                  <c:v>68201.771181552031</c:v>
                </c:pt>
                <c:pt idx="33">
                  <c:v>69182.922129006271</c:v>
                </c:pt>
                <c:pt idx="34">
                  <c:v>70164.073076460525</c:v>
                </c:pt>
                <c:pt idx="35">
                  <c:v>71145.22402391478</c:v>
                </c:pt>
                <c:pt idx="36">
                  <c:v>72126.374971369019</c:v>
                </c:pt>
                <c:pt idx="37">
                  <c:v>73107.525918823289</c:v>
                </c:pt>
                <c:pt idx="38">
                  <c:v>74088.676866277528</c:v>
                </c:pt>
                <c:pt idx="39">
                  <c:v>75069.827813731783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C9-4E71-A2C6-D113FE847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495448"/>
        <c:axId val="641495776"/>
      </c:scatterChart>
      <c:valAx>
        <c:axId val="641495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495776"/>
        <c:crosses val="autoZero"/>
        <c:crossBetween val="midCat"/>
      </c:valAx>
      <c:valAx>
        <c:axId val="641495776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495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banksalary!$AV$1</c:f>
              <c:strCache>
                <c:ptCount val="1"/>
                <c:pt idx="0">
                  <c:v>Salary.Female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banksalary!$AU$2:$AU$41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banksalary!$AV$2:$AV$41</c:f>
              <c:numCache>
                <c:formatCode>_(* #,##0_);_(* \(#,##0\);_(* "-"??_);_(@_)</c:formatCode>
                <c:ptCount val="40"/>
                <c:pt idx="0">
                  <c:v>34808.242969116895</c:v>
                </c:pt>
                <c:pt idx="1">
                  <c:v>35088.20631992758</c:v>
                </c:pt>
                <c:pt idx="2">
                  <c:v>35368.169670738273</c:v>
                </c:pt>
                <c:pt idx="3">
                  <c:v>35648.133021548958</c:v>
                </c:pt>
                <c:pt idx="4">
                  <c:v>35928.096372359643</c:v>
                </c:pt>
                <c:pt idx="5">
                  <c:v>36208.059723170329</c:v>
                </c:pt>
                <c:pt idx="6">
                  <c:v>36488.023073981014</c:v>
                </c:pt>
                <c:pt idx="7">
                  <c:v>36767.986424791699</c:v>
                </c:pt>
                <c:pt idx="8">
                  <c:v>37047.949775602392</c:v>
                </c:pt>
                <c:pt idx="9">
                  <c:v>37327.913126413077</c:v>
                </c:pt>
                <c:pt idx="10">
                  <c:v>37607.876477223763</c:v>
                </c:pt>
                <c:pt idx="11">
                  <c:v>37887.839828034448</c:v>
                </c:pt>
                <c:pt idx="12">
                  <c:v>38167.803178845134</c:v>
                </c:pt>
                <c:pt idx="13">
                  <c:v>38447.766529655826</c:v>
                </c:pt>
                <c:pt idx="14">
                  <c:v>38727.729880466512</c:v>
                </c:pt>
                <c:pt idx="15">
                  <c:v>39007.693231277197</c:v>
                </c:pt>
                <c:pt idx="16">
                  <c:v>39287.656582087882</c:v>
                </c:pt>
                <c:pt idx="17">
                  <c:v>39567.619932898568</c:v>
                </c:pt>
                <c:pt idx="18">
                  <c:v>39847.58328370926</c:v>
                </c:pt>
                <c:pt idx="19">
                  <c:v>40127.546634519946</c:v>
                </c:pt>
                <c:pt idx="20">
                  <c:v>40407.509985330631</c:v>
                </c:pt>
                <c:pt idx="21">
                  <c:v>40687.473336141316</c:v>
                </c:pt>
                <c:pt idx="22">
                  <c:v>40967.436686952002</c:v>
                </c:pt>
                <c:pt idx="23">
                  <c:v>41247.400037762694</c:v>
                </c:pt>
                <c:pt idx="24">
                  <c:v>41527.36338857338</c:v>
                </c:pt>
                <c:pt idx="25">
                  <c:v>41807.326739384065</c:v>
                </c:pt>
                <c:pt idx="26">
                  <c:v>42087.290090194751</c:v>
                </c:pt>
                <c:pt idx="27">
                  <c:v>42367.253441005436</c:v>
                </c:pt>
                <c:pt idx="28">
                  <c:v>42647.216791816129</c:v>
                </c:pt>
                <c:pt idx="29">
                  <c:v>42927.180142626807</c:v>
                </c:pt>
                <c:pt idx="30">
                  <c:v>43207.143493437499</c:v>
                </c:pt>
                <c:pt idx="31">
                  <c:v>43487.106844248185</c:v>
                </c:pt>
                <c:pt idx="32">
                  <c:v>43767.07019505887</c:v>
                </c:pt>
                <c:pt idx="33">
                  <c:v>44047.033545869563</c:v>
                </c:pt>
                <c:pt idx="34">
                  <c:v>44326.996896680241</c:v>
                </c:pt>
                <c:pt idx="35">
                  <c:v>44606.960247490933</c:v>
                </c:pt>
                <c:pt idx="36">
                  <c:v>44886.923598301619</c:v>
                </c:pt>
                <c:pt idx="37">
                  <c:v>45166.886949112304</c:v>
                </c:pt>
                <c:pt idx="38">
                  <c:v>45446.85029992299</c:v>
                </c:pt>
                <c:pt idx="39">
                  <c:v>45726.813650733675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4-44C7-B971-1AA496C9798E}"/>
            </c:ext>
          </c:extLst>
        </c:ser>
        <c:ser>
          <c:idx val="1"/>
          <c:order val="1"/>
          <c:tx>
            <c:strRef>
              <c:f>banksalary!$AW$1</c:f>
              <c:strCache>
                <c:ptCount val="1"/>
                <c:pt idx="0">
                  <c:v>Salary.Male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banksalary!$AU$2:$AU$41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banksalary!$AW$2:$AW$41</c:f>
              <c:numCache>
                <c:formatCode>_(* #,##0_);_(* \(#,##0\);_(* "-"??_);_(@_)</c:formatCode>
                <c:ptCount val="40"/>
                <c:pt idx="0">
                  <c:v>31957.789458961746</c:v>
                </c:pt>
                <c:pt idx="1">
                  <c:v>33485.551178349146</c:v>
                </c:pt>
                <c:pt idx="2">
                  <c:v>35013.312897736541</c:v>
                </c:pt>
                <c:pt idx="3">
                  <c:v>36541.074617123937</c:v>
                </c:pt>
                <c:pt idx="4">
                  <c:v>38068.836336511333</c:v>
                </c:pt>
                <c:pt idx="5">
                  <c:v>39596.598055898736</c:v>
                </c:pt>
                <c:pt idx="6">
                  <c:v>41124.359775286131</c:v>
                </c:pt>
                <c:pt idx="7">
                  <c:v>42652.121494673527</c:v>
                </c:pt>
                <c:pt idx="8">
                  <c:v>44179.88321406093</c:v>
                </c:pt>
                <c:pt idx="9">
                  <c:v>45707.644933448326</c:v>
                </c:pt>
                <c:pt idx="10">
                  <c:v>47235.406652835722</c:v>
                </c:pt>
                <c:pt idx="11">
                  <c:v>48763.168372223125</c:v>
                </c:pt>
                <c:pt idx="12">
                  <c:v>50290.93009161052</c:v>
                </c:pt>
                <c:pt idx="13">
                  <c:v>51818.691810997916</c:v>
                </c:pt>
                <c:pt idx="14">
                  <c:v>53346.453530385319</c:v>
                </c:pt>
                <c:pt idx="15">
                  <c:v>54874.215249772715</c:v>
                </c:pt>
                <c:pt idx="16">
                  <c:v>56401.97696916011</c:v>
                </c:pt>
                <c:pt idx="17">
                  <c:v>57929.738688547513</c:v>
                </c:pt>
                <c:pt idx="18">
                  <c:v>59457.500407934909</c:v>
                </c:pt>
                <c:pt idx="19">
                  <c:v>60985.262127322305</c:v>
                </c:pt>
                <c:pt idx="20">
                  <c:v>62513.023846709708</c:v>
                </c:pt>
                <c:pt idx="21">
                  <c:v>64040.785566097104</c:v>
                </c:pt>
                <c:pt idx="22">
                  <c:v>65568.547285484499</c:v>
                </c:pt>
                <c:pt idx="23">
                  <c:v>67096.309004871902</c:v>
                </c:pt>
                <c:pt idx="24">
                  <c:v>68624.070724259305</c:v>
                </c:pt>
                <c:pt idx="25">
                  <c:v>70151.832443646694</c:v>
                </c:pt>
                <c:pt idx="26">
                  <c:v>71679.594163034082</c:v>
                </c:pt>
                <c:pt idx="27">
                  <c:v>73207.355882421485</c:v>
                </c:pt>
                <c:pt idx="28">
                  <c:v>74735.117601808888</c:v>
                </c:pt>
                <c:pt idx="29">
                  <c:v>76262.879321196291</c:v>
                </c:pt>
                <c:pt idx="30">
                  <c:v>77790.641040583694</c:v>
                </c:pt>
                <c:pt idx="31">
                  <c:v>79318.402759971083</c:v>
                </c:pt>
                <c:pt idx="32">
                  <c:v>80846.164479358471</c:v>
                </c:pt>
                <c:pt idx="33">
                  <c:v>82373.926198745874</c:v>
                </c:pt>
                <c:pt idx="34">
                  <c:v>83901.687918133277</c:v>
                </c:pt>
                <c:pt idx="35">
                  <c:v>85429.44963752068</c:v>
                </c:pt>
                <c:pt idx="36">
                  <c:v>86957.211356908083</c:v>
                </c:pt>
                <c:pt idx="37">
                  <c:v>88484.973076295471</c:v>
                </c:pt>
                <c:pt idx="38">
                  <c:v>90012.73479568286</c:v>
                </c:pt>
                <c:pt idx="39">
                  <c:v>91540.496515070263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34-44C7-B971-1AA496C97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40384"/>
        <c:axId val="502042680"/>
      </c:scatterChart>
      <c:valAx>
        <c:axId val="50204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42680"/>
        <c:crosses val="autoZero"/>
        <c:crossBetween val="midCat"/>
      </c:valAx>
      <c:valAx>
        <c:axId val="50204268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4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466249</xdr:colOff>
      <xdr:row>10</xdr:row>
      <xdr:rowOff>36910</xdr:rowOff>
    </xdr:from>
    <xdr:to>
      <xdr:col>75</xdr:col>
      <xdr:colOff>605314</xdr:colOff>
      <xdr:row>25</xdr:row>
      <xdr:rowOff>55722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440531</xdr:colOff>
      <xdr:row>35</xdr:row>
      <xdr:rowOff>152400</xdr:rowOff>
    </xdr:from>
    <xdr:to>
      <xdr:col>7</xdr:col>
      <xdr:colOff>428627</xdr:colOff>
      <xdr:row>46</xdr:row>
      <xdr:rowOff>154782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</xdr:colOff>
      <xdr:row>23</xdr:row>
      <xdr:rowOff>75247</xdr:rowOff>
    </xdr:from>
    <xdr:to>
      <xdr:col>27</xdr:col>
      <xdr:colOff>321945</xdr:colOff>
      <xdr:row>38</xdr:row>
      <xdr:rowOff>101917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601980</xdr:colOff>
      <xdr:row>24</xdr:row>
      <xdr:rowOff>54292</xdr:rowOff>
    </xdr:from>
    <xdr:to>
      <xdr:col>43</xdr:col>
      <xdr:colOff>297180</xdr:colOff>
      <xdr:row>39</xdr:row>
      <xdr:rowOff>84772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383.370799652781" createdVersion="6" refreshedVersion="6" minRefreshableVersion="3" recordCount="208" xr:uid="{00000000-000A-0000-FFFF-FFFF04000000}">
  <cacheSource type="worksheet">
    <worksheetSource ref="A1:I209" sheet="banksalary"/>
  </cacheSource>
  <cacheFields count="9">
    <cacheField name="Employee" numFmtId="0">
      <sharedItems containsSemiMixedTypes="0" containsString="0" containsNumber="1" containsInteger="1" minValue="1" maxValue="208"/>
    </cacheField>
    <cacheField name="EducLev" numFmtId="0">
      <sharedItems containsSemiMixedTypes="0" containsString="0" containsNumber="1" containsInteger="1" minValue="1" maxValue="5"/>
    </cacheField>
    <cacheField name="JobGrade" numFmtId="0">
      <sharedItems containsSemiMixedTypes="0" containsString="0" containsNumber="1" containsInteger="1" minValue="1" maxValue="6"/>
    </cacheField>
    <cacheField name="Age" numFmtId="0">
      <sharedItems containsSemiMixedTypes="0" containsString="0" containsNumber="1" containsInteger="1" minValue="22" maxValue="65"/>
    </cacheField>
    <cacheField name="YrsPrior" numFmtId="0">
      <sharedItems containsSemiMixedTypes="0" containsString="0" containsNumber="1" containsInteger="1" minValue="0" maxValue="18"/>
    </cacheField>
    <cacheField name="PCJob" numFmtId="0">
      <sharedItems/>
    </cacheField>
    <cacheField name="Gender" numFmtId="0">
      <sharedItems count="2">
        <s v="Male"/>
        <s v="Female"/>
      </sharedItems>
    </cacheField>
    <cacheField name="YrsExper" numFmtId="0">
      <sharedItems containsSemiMixedTypes="0" containsString="0" containsNumber="1" containsInteger="1" minValue="2" maxValue="39"/>
    </cacheField>
    <cacheField name="Salary" numFmtId="1">
      <sharedItems containsSemiMixedTypes="0" containsString="0" containsNumber="1" minValue="26700" maxValue="97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8">
  <r>
    <n v="1"/>
    <n v="3"/>
    <n v="1"/>
    <n v="26"/>
    <n v="1"/>
    <s v="No"/>
    <x v="0"/>
    <n v="3"/>
    <n v="32000"/>
  </r>
  <r>
    <n v="2"/>
    <n v="1"/>
    <n v="1"/>
    <n v="38"/>
    <n v="1"/>
    <s v="No"/>
    <x v="1"/>
    <n v="14"/>
    <n v="39100"/>
  </r>
  <r>
    <n v="3"/>
    <n v="1"/>
    <n v="1"/>
    <n v="35"/>
    <n v="0"/>
    <s v="No"/>
    <x v="1"/>
    <n v="12"/>
    <n v="33200"/>
  </r>
  <r>
    <n v="4"/>
    <n v="2"/>
    <n v="1"/>
    <n v="40"/>
    <n v="7"/>
    <s v="No"/>
    <x v="1"/>
    <n v="8"/>
    <n v="30600"/>
  </r>
  <r>
    <n v="5"/>
    <n v="3"/>
    <n v="1"/>
    <n v="28"/>
    <n v="0"/>
    <s v="No"/>
    <x v="0"/>
    <n v="3"/>
    <n v="29000"/>
  </r>
  <r>
    <n v="6"/>
    <n v="3"/>
    <n v="1"/>
    <n v="24"/>
    <n v="0"/>
    <s v="No"/>
    <x v="1"/>
    <n v="3"/>
    <n v="30500"/>
  </r>
  <r>
    <n v="7"/>
    <n v="3"/>
    <n v="1"/>
    <n v="27"/>
    <n v="0"/>
    <s v="No"/>
    <x v="1"/>
    <n v="4"/>
    <n v="30000"/>
  </r>
  <r>
    <n v="8"/>
    <n v="3"/>
    <n v="1"/>
    <n v="33"/>
    <n v="2"/>
    <s v="No"/>
    <x v="0"/>
    <n v="8"/>
    <n v="27000"/>
  </r>
  <r>
    <n v="9"/>
    <n v="1"/>
    <n v="1"/>
    <n v="62"/>
    <n v="0"/>
    <s v="No"/>
    <x v="1"/>
    <n v="4"/>
    <n v="34000"/>
  </r>
  <r>
    <n v="10"/>
    <n v="3"/>
    <n v="1"/>
    <n v="31"/>
    <n v="0"/>
    <s v="No"/>
    <x v="1"/>
    <n v="9"/>
    <n v="29500"/>
  </r>
  <r>
    <n v="11"/>
    <n v="3"/>
    <n v="1"/>
    <n v="34"/>
    <n v="2"/>
    <s v="No"/>
    <x v="1"/>
    <n v="9"/>
    <n v="26800"/>
  </r>
  <r>
    <n v="12"/>
    <n v="2"/>
    <n v="1"/>
    <n v="37"/>
    <n v="8"/>
    <s v="No"/>
    <x v="1"/>
    <n v="8"/>
    <n v="31300"/>
  </r>
  <r>
    <n v="13"/>
    <n v="2"/>
    <n v="1"/>
    <n v="37"/>
    <n v="0"/>
    <s v="No"/>
    <x v="1"/>
    <n v="9"/>
    <n v="31200"/>
  </r>
  <r>
    <n v="14"/>
    <n v="2"/>
    <n v="1"/>
    <n v="58"/>
    <n v="6"/>
    <s v="No"/>
    <x v="1"/>
    <n v="10"/>
    <n v="34700"/>
  </r>
  <r>
    <n v="15"/>
    <n v="3"/>
    <n v="1"/>
    <n v="33"/>
    <n v="0"/>
    <s v="No"/>
    <x v="1"/>
    <n v="4"/>
    <n v="30000"/>
  </r>
  <r>
    <n v="16"/>
    <n v="3"/>
    <n v="1"/>
    <n v="27"/>
    <n v="0"/>
    <s v="No"/>
    <x v="1"/>
    <n v="3"/>
    <n v="31000"/>
  </r>
  <r>
    <n v="17"/>
    <n v="3"/>
    <n v="1"/>
    <n v="30"/>
    <n v="0"/>
    <s v="No"/>
    <x v="1"/>
    <n v="6"/>
    <n v="27000"/>
  </r>
  <r>
    <n v="18"/>
    <n v="2"/>
    <n v="1"/>
    <n v="37"/>
    <n v="9"/>
    <s v="No"/>
    <x v="1"/>
    <n v="8"/>
    <n v="29600"/>
  </r>
  <r>
    <n v="19"/>
    <n v="3"/>
    <n v="1"/>
    <n v="44"/>
    <n v="6"/>
    <s v="No"/>
    <x v="1"/>
    <n v="5"/>
    <n v="32600"/>
  </r>
  <r>
    <n v="20"/>
    <n v="2"/>
    <n v="1"/>
    <n v="29"/>
    <n v="3"/>
    <s v="No"/>
    <x v="1"/>
    <n v="4"/>
    <n v="29600"/>
  </r>
  <r>
    <n v="21"/>
    <n v="3"/>
    <n v="1"/>
    <n v="36"/>
    <n v="2"/>
    <s v="No"/>
    <x v="1"/>
    <n v="4"/>
    <n v="29500"/>
  </r>
  <r>
    <n v="22"/>
    <n v="2"/>
    <n v="1"/>
    <n v="28"/>
    <n v="3"/>
    <s v="No"/>
    <x v="0"/>
    <n v="3"/>
    <n v="31000"/>
  </r>
  <r>
    <n v="23"/>
    <n v="1"/>
    <n v="1"/>
    <n v="45"/>
    <n v="0"/>
    <s v="No"/>
    <x v="1"/>
    <n v="5"/>
    <n v="28500"/>
  </r>
  <r>
    <n v="24"/>
    <n v="2"/>
    <n v="1"/>
    <n v="33"/>
    <n v="4"/>
    <s v="No"/>
    <x v="0"/>
    <n v="3"/>
    <n v="26700"/>
  </r>
  <r>
    <n v="25"/>
    <n v="3"/>
    <n v="1"/>
    <n v="24"/>
    <n v="1"/>
    <s v="No"/>
    <x v="0"/>
    <n v="3"/>
    <n v="30750"/>
  </r>
  <r>
    <n v="26"/>
    <n v="3"/>
    <n v="1"/>
    <n v="27"/>
    <n v="1"/>
    <s v="No"/>
    <x v="0"/>
    <n v="3"/>
    <n v="29500"/>
  </r>
  <r>
    <n v="27"/>
    <n v="2"/>
    <n v="1"/>
    <n v="60"/>
    <n v="6"/>
    <s v="No"/>
    <x v="1"/>
    <n v="16"/>
    <n v="42200"/>
  </r>
  <r>
    <n v="28"/>
    <n v="1"/>
    <n v="1"/>
    <n v="48"/>
    <n v="0"/>
    <s v="No"/>
    <x v="1"/>
    <n v="13"/>
    <n v="37600"/>
  </r>
  <r>
    <n v="29"/>
    <n v="1"/>
    <n v="1"/>
    <n v="40"/>
    <n v="6"/>
    <s v="No"/>
    <x v="1"/>
    <n v="12"/>
    <n v="34000"/>
  </r>
  <r>
    <n v="30"/>
    <n v="2"/>
    <n v="1"/>
    <n v="33"/>
    <n v="7"/>
    <s v="No"/>
    <x v="1"/>
    <n v="4"/>
    <n v="33000"/>
  </r>
  <r>
    <n v="31"/>
    <n v="1"/>
    <n v="1"/>
    <n v="35"/>
    <n v="4"/>
    <s v="No"/>
    <x v="1"/>
    <n v="7"/>
    <n v="28760"/>
  </r>
  <r>
    <n v="32"/>
    <n v="1"/>
    <n v="1"/>
    <n v="44"/>
    <n v="0"/>
    <s v="No"/>
    <x v="1"/>
    <n v="11"/>
    <n v="35400"/>
  </r>
  <r>
    <n v="33"/>
    <n v="3"/>
    <n v="1"/>
    <n v="43"/>
    <n v="8"/>
    <s v="No"/>
    <x v="0"/>
    <n v="3"/>
    <n v="31000"/>
  </r>
  <r>
    <n v="34"/>
    <n v="2"/>
    <n v="1"/>
    <n v="46"/>
    <n v="2"/>
    <s v="No"/>
    <x v="1"/>
    <n v="18"/>
    <n v="38800"/>
  </r>
  <r>
    <n v="35"/>
    <n v="2"/>
    <n v="1"/>
    <n v="42"/>
    <n v="0"/>
    <s v="No"/>
    <x v="1"/>
    <n v="14"/>
    <n v="34300"/>
  </r>
  <r>
    <n v="36"/>
    <n v="1"/>
    <n v="1"/>
    <n v="47"/>
    <n v="0"/>
    <s v="No"/>
    <x v="1"/>
    <n v="19"/>
    <n v="35000"/>
  </r>
  <r>
    <n v="37"/>
    <n v="3"/>
    <n v="1"/>
    <n v="25"/>
    <n v="2"/>
    <s v="Yes"/>
    <x v="1"/>
    <n v="3"/>
    <n v="34600"/>
  </r>
  <r>
    <n v="38"/>
    <n v="2"/>
    <n v="1"/>
    <n v="30"/>
    <n v="4"/>
    <s v="No"/>
    <x v="1"/>
    <n v="2"/>
    <n v="28500"/>
  </r>
  <r>
    <n v="39"/>
    <n v="1"/>
    <n v="1"/>
    <n v="40"/>
    <n v="0"/>
    <s v="No"/>
    <x v="1"/>
    <n v="11"/>
    <n v="29500"/>
  </r>
  <r>
    <n v="40"/>
    <n v="3"/>
    <n v="1"/>
    <n v="26"/>
    <n v="2"/>
    <s v="No"/>
    <x v="0"/>
    <n v="3"/>
    <n v="30500"/>
  </r>
  <r>
    <n v="41"/>
    <n v="3"/>
    <n v="1"/>
    <n v="32"/>
    <n v="1"/>
    <s v="No"/>
    <x v="1"/>
    <n v="5"/>
    <n v="34200"/>
  </r>
  <r>
    <n v="42"/>
    <n v="1"/>
    <n v="1"/>
    <n v="51"/>
    <n v="0"/>
    <s v="No"/>
    <x v="1"/>
    <n v="15"/>
    <n v="43600"/>
  </r>
  <r>
    <n v="43"/>
    <n v="5"/>
    <n v="1"/>
    <n v="35"/>
    <n v="0"/>
    <s v="Yes"/>
    <x v="1"/>
    <n v="7"/>
    <n v="33500"/>
  </r>
  <r>
    <n v="44"/>
    <n v="3"/>
    <n v="1"/>
    <n v="37"/>
    <n v="1"/>
    <s v="No"/>
    <x v="1"/>
    <n v="12"/>
    <n v="33000"/>
  </r>
  <r>
    <n v="45"/>
    <n v="1"/>
    <n v="1"/>
    <n v="44"/>
    <n v="0"/>
    <s v="No"/>
    <x v="1"/>
    <n v="18"/>
    <n v="45300"/>
  </r>
  <r>
    <n v="46"/>
    <n v="1"/>
    <n v="1"/>
    <n v="53"/>
    <n v="3"/>
    <s v="No"/>
    <x v="0"/>
    <n v="17"/>
    <n v="38800"/>
  </r>
  <r>
    <n v="47"/>
    <n v="1"/>
    <n v="1"/>
    <n v="40"/>
    <n v="0"/>
    <s v="No"/>
    <x v="1"/>
    <n v="10"/>
    <n v="29900"/>
  </r>
  <r>
    <n v="48"/>
    <n v="3"/>
    <n v="1"/>
    <n v="51"/>
    <n v="10"/>
    <s v="No"/>
    <x v="0"/>
    <n v="5"/>
    <n v="31200"/>
  </r>
  <r>
    <n v="49"/>
    <n v="1"/>
    <n v="1"/>
    <n v="42"/>
    <n v="0"/>
    <s v="No"/>
    <x v="1"/>
    <n v="15"/>
    <n v="34000"/>
  </r>
  <r>
    <n v="50"/>
    <n v="2"/>
    <n v="1"/>
    <n v="53"/>
    <n v="0"/>
    <s v="No"/>
    <x v="1"/>
    <n v="2"/>
    <n v="30450"/>
  </r>
  <r>
    <n v="51"/>
    <n v="1"/>
    <n v="1"/>
    <n v="58"/>
    <n v="3"/>
    <s v="No"/>
    <x v="0"/>
    <n v="3"/>
    <n v="35500"/>
  </r>
  <r>
    <n v="52"/>
    <n v="1"/>
    <n v="1"/>
    <n v="44"/>
    <n v="10"/>
    <s v="Yes"/>
    <x v="1"/>
    <n v="4"/>
    <n v="34000"/>
  </r>
  <r>
    <n v="53"/>
    <n v="2"/>
    <n v="1"/>
    <n v="31"/>
    <n v="0"/>
    <s v="No"/>
    <x v="1"/>
    <n v="7"/>
    <n v="29100"/>
  </r>
  <r>
    <n v="54"/>
    <n v="1"/>
    <n v="1"/>
    <n v="64"/>
    <n v="0"/>
    <s v="No"/>
    <x v="1"/>
    <n v="8"/>
    <n v="29650"/>
  </r>
  <r>
    <n v="55"/>
    <n v="3"/>
    <n v="1"/>
    <n v="47"/>
    <n v="1"/>
    <s v="No"/>
    <x v="1"/>
    <n v="15"/>
    <n v="29200"/>
  </r>
  <r>
    <n v="56"/>
    <n v="3"/>
    <n v="1"/>
    <n v="37"/>
    <n v="0"/>
    <s v="Yes"/>
    <x v="1"/>
    <n v="9"/>
    <n v="29800"/>
  </r>
  <r>
    <n v="57"/>
    <n v="2"/>
    <n v="1"/>
    <n v="46"/>
    <n v="0"/>
    <s v="No"/>
    <x v="1"/>
    <n v="16"/>
    <n v="33500"/>
  </r>
  <r>
    <n v="58"/>
    <n v="1"/>
    <n v="1"/>
    <n v="55"/>
    <n v="0"/>
    <s v="No"/>
    <x v="1"/>
    <n v="8"/>
    <n v="34000"/>
  </r>
  <r>
    <n v="59"/>
    <n v="1"/>
    <n v="1"/>
    <n v="39"/>
    <n v="0"/>
    <s v="No"/>
    <x v="1"/>
    <n v="9"/>
    <n v="29600"/>
  </r>
  <r>
    <n v="60"/>
    <n v="3"/>
    <n v="1"/>
    <n v="51"/>
    <n v="0"/>
    <s v="No"/>
    <x v="1"/>
    <n v="18"/>
    <n v="34000"/>
  </r>
  <r>
    <n v="61"/>
    <n v="2"/>
    <n v="2"/>
    <n v="37"/>
    <n v="8"/>
    <s v="No"/>
    <x v="1"/>
    <n v="3"/>
    <n v="37250"/>
  </r>
  <r>
    <n v="62"/>
    <n v="2"/>
    <n v="2"/>
    <n v="30"/>
    <n v="3"/>
    <s v="No"/>
    <x v="0"/>
    <n v="6"/>
    <n v="33000"/>
  </r>
  <r>
    <n v="63"/>
    <n v="3"/>
    <n v="2"/>
    <n v="26"/>
    <n v="0"/>
    <s v="No"/>
    <x v="1"/>
    <n v="4"/>
    <n v="28600"/>
  </r>
  <r>
    <n v="64"/>
    <n v="5"/>
    <n v="2"/>
    <n v="41"/>
    <n v="1"/>
    <s v="Yes"/>
    <x v="1"/>
    <n v="5"/>
    <n v="36000"/>
  </r>
  <r>
    <n v="65"/>
    <n v="3"/>
    <n v="2"/>
    <n v="34"/>
    <n v="4"/>
    <s v="Yes"/>
    <x v="1"/>
    <n v="4"/>
    <n v="37300"/>
  </r>
  <r>
    <n v="66"/>
    <n v="2"/>
    <n v="2"/>
    <n v="57"/>
    <n v="4"/>
    <s v="No"/>
    <x v="0"/>
    <n v="7"/>
    <n v="29900"/>
  </r>
  <r>
    <n v="67"/>
    <n v="1"/>
    <n v="2"/>
    <n v="53"/>
    <n v="8"/>
    <s v="No"/>
    <x v="1"/>
    <n v="11"/>
    <n v="31500"/>
  </r>
  <r>
    <n v="68"/>
    <n v="3"/>
    <n v="2"/>
    <n v="32"/>
    <n v="4"/>
    <s v="Yes"/>
    <x v="1"/>
    <n v="5"/>
    <n v="41400"/>
  </r>
  <r>
    <n v="69"/>
    <n v="1"/>
    <n v="2"/>
    <n v="44"/>
    <n v="5"/>
    <s v="No"/>
    <x v="1"/>
    <n v="17"/>
    <n v="32740.000000000004"/>
  </r>
  <r>
    <n v="70"/>
    <n v="3"/>
    <n v="2"/>
    <n v="25"/>
    <n v="1"/>
    <s v="No"/>
    <x v="0"/>
    <n v="3"/>
    <n v="33500"/>
  </r>
  <r>
    <n v="71"/>
    <n v="1"/>
    <n v="2"/>
    <n v="31"/>
    <n v="9"/>
    <s v="No"/>
    <x v="1"/>
    <n v="5"/>
    <n v="32000"/>
  </r>
  <r>
    <n v="72"/>
    <n v="1"/>
    <n v="2"/>
    <n v="50"/>
    <n v="0"/>
    <s v="No"/>
    <x v="1"/>
    <n v="9"/>
    <n v="30800"/>
  </r>
  <r>
    <n v="73"/>
    <n v="5"/>
    <n v="2"/>
    <n v="47"/>
    <n v="3"/>
    <s v="Yes"/>
    <x v="1"/>
    <n v="3"/>
    <n v="42000"/>
  </r>
  <r>
    <n v="74"/>
    <n v="3"/>
    <n v="2"/>
    <n v="35"/>
    <n v="0"/>
    <s v="No"/>
    <x v="0"/>
    <n v="4"/>
    <n v="34000"/>
  </r>
  <r>
    <n v="75"/>
    <n v="2"/>
    <n v="2"/>
    <n v="43"/>
    <n v="0"/>
    <s v="No"/>
    <x v="1"/>
    <n v="16"/>
    <n v="32500"/>
  </r>
  <r>
    <n v="76"/>
    <n v="2"/>
    <n v="2"/>
    <n v="46"/>
    <n v="10"/>
    <s v="No"/>
    <x v="1"/>
    <n v="9"/>
    <n v="31700"/>
  </r>
  <r>
    <n v="77"/>
    <n v="5"/>
    <n v="2"/>
    <n v="35"/>
    <n v="0"/>
    <s v="No"/>
    <x v="0"/>
    <n v="3"/>
    <n v="36500"/>
  </r>
  <r>
    <n v="78"/>
    <n v="3"/>
    <n v="2"/>
    <n v="22"/>
    <n v="0"/>
    <s v="No"/>
    <x v="0"/>
    <n v="4"/>
    <n v="33000"/>
  </r>
  <r>
    <n v="79"/>
    <n v="2"/>
    <n v="2"/>
    <n v="58"/>
    <n v="0"/>
    <s v="No"/>
    <x v="1"/>
    <n v="8"/>
    <n v="31200"/>
  </r>
  <r>
    <n v="80"/>
    <n v="5"/>
    <n v="2"/>
    <n v="40"/>
    <n v="0"/>
    <s v="No"/>
    <x v="1"/>
    <n v="8"/>
    <n v="34000"/>
  </r>
  <r>
    <n v="81"/>
    <n v="3"/>
    <n v="2"/>
    <n v="30"/>
    <n v="0"/>
    <s v="No"/>
    <x v="1"/>
    <n v="6"/>
    <n v="33000"/>
  </r>
  <r>
    <n v="82"/>
    <n v="5"/>
    <n v="2"/>
    <n v="29"/>
    <n v="4"/>
    <s v="No"/>
    <x v="1"/>
    <n v="4"/>
    <n v="33900"/>
  </r>
  <r>
    <n v="83"/>
    <n v="1"/>
    <n v="2"/>
    <n v="31"/>
    <n v="9"/>
    <s v="Yes"/>
    <x v="1"/>
    <n v="3"/>
    <n v="39000"/>
  </r>
  <r>
    <n v="84"/>
    <n v="2"/>
    <n v="2"/>
    <n v="52"/>
    <n v="18"/>
    <s v="No"/>
    <x v="0"/>
    <n v="12"/>
    <n v="34920"/>
  </r>
  <r>
    <n v="85"/>
    <n v="5"/>
    <n v="2"/>
    <n v="33"/>
    <n v="5"/>
    <s v="No"/>
    <x v="0"/>
    <n v="3"/>
    <n v="39000"/>
  </r>
  <r>
    <n v="86"/>
    <n v="1"/>
    <n v="2"/>
    <n v="49"/>
    <n v="0"/>
    <s v="No"/>
    <x v="1"/>
    <n v="8"/>
    <n v="34000"/>
  </r>
  <r>
    <n v="87"/>
    <n v="2"/>
    <n v="2"/>
    <n v="34"/>
    <n v="7"/>
    <s v="No"/>
    <x v="1"/>
    <n v="6"/>
    <n v="31900"/>
  </r>
  <r>
    <n v="88"/>
    <n v="5"/>
    <n v="2"/>
    <n v="26"/>
    <n v="1"/>
    <s v="No"/>
    <x v="0"/>
    <n v="3"/>
    <n v="37000"/>
  </r>
  <r>
    <n v="89"/>
    <n v="5"/>
    <n v="2"/>
    <n v="28"/>
    <n v="0"/>
    <s v="No"/>
    <x v="0"/>
    <n v="4"/>
    <n v="34000"/>
  </r>
  <r>
    <n v="90"/>
    <n v="5"/>
    <n v="2"/>
    <n v="35"/>
    <n v="2"/>
    <s v="No"/>
    <x v="1"/>
    <n v="3"/>
    <n v="36400"/>
  </r>
  <r>
    <n v="91"/>
    <n v="1"/>
    <n v="2"/>
    <n v="47"/>
    <n v="1"/>
    <s v="Yes"/>
    <x v="1"/>
    <n v="15"/>
    <n v="38200"/>
  </r>
  <r>
    <n v="92"/>
    <n v="1"/>
    <n v="2"/>
    <n v="51"/>
    <n v="0"/>
    <s v="No"/>
    <x v="1"/>
    <n v="15"/>
    <n v="35300"/>
  </r>
  <r>
    <n v="93"/>
    <n v="3"/>
    <n v="2"/>
    <n v="26"/>
    <n v="2"/>
    <s v="No"/>
    <x v="0"/>
    <n v="3"/>
    <n v="34500"/>
  </r>
  <r>
    <n v="94"/>
    <n v="3"/>
    <n v="2"/>
    <n v="33"/>
    <n v="0"/>
    <s v="No"/>
    <x v="1"/>
    <n v="12"/>
    <n v="30500"/>
  </r>
  <r>
    <n v="95"/>
    <n v="4"/>
    <n v="2"/>
    <n v="27"/>
    <n v="2"/>
    <s v="No"/>
    <x v="0"/>
    <n v="2"/>
    <n v="30000"/>
  </r>
  <r>
    <n v="96"/>
    <n v="5"/>
    <n v="2"/>
    <n v="34"/>
    <n v="0"/>
    <s v="Yes"/>
    <x v="1"/>
    <n v="8"/>
    <n v="37300"/>
  </r>
  <r>
    <n v="97"/>
    <n v="4"/>
    <n v="2"/>
    <n v="29"/>
    <n v="0"/>
    <s v="No"/>
    <x v="1"/>
    <n v="5"/>
    <n v="40200"/>
  </r>
  <r>
    <n v="98"/>
    <n v="3"/>
    <n v="2"/>
    <n v="27"/>
    <n v="0"/>
    <s v="No"/>
    <x v="0"/>
    <n v="5"/>
    <n v="35500"/>
  </r>
  <r>
    <n v="99"/>
    <n v="1"/>
    <n v="2"/>
    <n v="43"/>
    <n v="0"/>
    <s v="No"/>
    <x v="1"/>
    <n v="11"/>
    <n v="35000"/>
  </r>
  <r>
    <n v="100"/>
    <n v="3"/>
    <n v="2"/>
    <n v="36"/>
    <n v="3"/>
    <s v="No"/>
    <x v="1"/>
    <n v="4"/>
    <n v="38000"/>
  </r>
  <r>
    <n v="101"/>
    <n v="1"/>
    <n v="2"/>
    <n v="38"/>
    <n v="0"/>
    <s v="No"/>
    <x v="1"/>
    <n v="9"/>
    <n v="35300"/>
  </r>
  <r>
    <n v="102"/>
    <n v="2"/>
    <n v="2"/>
    <n v="60"/>
    <n v="0"/>
    <s v="No"/>
    <x v="1"/>
    <n v="14"/>
    <n v="34100"/>
  </r>
  <r>
    <n v="103"/>
    <n v="3"/>
    <n v="3"/>
    <n v="43"/>
    <n v="5"/>
    <s v="Yes"/>
    <x v="1"/>
    <n v="4"/>
    <n v="43200"/>
  </r>
  <r>
    <n v="104"/>
    <n v="2"/>
    <n v="3"/>
    <n v="48"/>
    <n v="5"/>
    <s v="No"/>
    <x v="1"/>
    <n v="15"/>
    <n v="36100"/>
  </r>
  <r>
    <n v="105"/>
    <n v="5"/>
    <n v="3"/>
    <n v="32"/>
    <n v="3"/>
    <s v="No"/>
    <x v="1"/>
    <n v="7"/>
    <n v="34600"/>
  </r>
  <r>
    <n v="106"/>
    <n v="3"/>
    <n v="3"/>
    <n v="31"/>
    <n v="0"/>
    <s v="No"/>
    <x v="0"/>
    <n v="5"/>
    <n v="36000"/>
  </r>
  <r>
    <n v="107"/>
    <n v="5"/>
    <n v="3"/>
    <n v="29"/>
    <n v="2"/>
    <s v="No"/>
    <x v="1"/>
    <n v="7"/>
    <n v="36200"/>
  </r>
  <r>
    <n v="108"/>
    <n v="3"/>
    <n v="3"/>
    <n v="35"/>
    <n v="0"/>
    <s v="No"/>
    <x v="1"/>
    <n v="7"/>
    <n v="37500"/>
  </r>
  <r>
    <n v="109"/>
    <n v="3"/>
    <n v="3"/>
    <n v="37"/>
    <n v="12"/>
    <s v="No"/>
    <x v="1"/>
    <n v="4"/>
    <n v="41000"/>
  </r>
  <r>
    <n v="110"/>
    <n v="2"/>
    <n v="3"/>
    <n v="43"/>
    <n v="0"/>
    <s v="No"/>
    <x v="1"/>
    <n v="10"/>
    <n v="35600"/>
  </r>
  <r>
    <n v="111"/>
    <n v="3"/>
    <n v="3"/>
    <n v="33"/>
    <n v="5"/>
    <s v="No"/>
    <x v="1"/>
    <n v="5"/>
    <n v="39800"/>
  </r>
  <r>
    <n v="112"/>
    <n v="4"/>
    <n v="3"/>
    <n v="58"/>
    <n v="4"/>
    <s v="Yes"/>
    <x v="1"/>
    <n v="11"/>
    <n v="41300"/>
  </r>
  <r>
    <n v="113"/>
    <n v="3"/>
    <n v="3"/>
    <n v="44"/>
    <n v="7"/>
    <s v="No"/>
    <x v="1"/>
    <n v="9"/>
    <n v="42500"/>
  </r>
  <r>
    <n v="114"/>
    <n v="3"/>
    <n v="3"/>
    <n v="37"/>
    <n v="8"/>
    <s v="Yes"/>
    <x v="1"/>
    <n v="4"/>
    <n v="45800"/>
  </r>
  <r>
    <n v="115"/>
    <n v="5"/>
    <n v="3"/>
    <n v="48"/>
    <n v="6"/>
    <s v="No"/>
    <x v="1"/>
    <n v="5"/>
    <n v="34900"/>
  </r>
  <r>
    <n v="116"/>
    <n v="5"/>
    <n v="3"/>
    <n v="26"/>
    <n v="0"/>
    <s v="No"/>
    <x v="0"/>
    <n v="4"/>
    <n v="41500"/>
  </r>
  <r>
    <n v="117"/>
    <n v="3"/>
    <n v="3"/>
    <n v="25"/>
    <n v="0"/>
    <s v="No"/>
    <x v="1"/>
    <n v="5"/>
    <n v="38000"/>
  </r>
  <r>
    <n v="118"/>
    <n v="4"/>
    <n v="3"/>
    <n v="38"/>
    <n v="0"/>
    <s v="No"/>
    <x v="1"/>
    <n v="6"/>
    <n v="35000"/>
  </r>
  <r>
    <n v="119"/>
    <n v="3"/>
    <n v="3"/>
    <n v="41"/>
    <n v="0"/>
    <s v="No"/>
    <x v="1"/>
    <n v="6"/>
    <n v="40000"/>
  </r>
  <r>
    <n v="120"/>
    <n v="3"/>
    <n v="3"/>
    <n v="29"/>
    <n v="0"/>
    <s v="No"/>
    <x v="0"/>
    <n v="5"/>
    <n v="36000"/>
  </r>
  <r>
    <n v="121"/>
    <n v="2"/>
    <n v="3"/>
    <n v="59"/>
    <n v="0"/>
    <s v="No"/>
    <x v="1"/>
    <n v="9"/>
    <n v="33700"/>
  </r>
  <r>
    <n v="122"/>
    <n v="2"/>
    <n v="3"/>
    <n v="29"/>
    <n v="4"/>
    <s v="No"/>
    <x v="0"/>
    <n v="5"/>
    <n v="36300"/>
  </r>
  <r>
    <n v="123"/>
    <n v="3"/>
    <n v="3"/>
    <n v="27"/>
    <n v="2"/>
    <s v="Yes"/>
    <x v="1"/>
    <n v="3"/>
    <n v="38000"/>
  </r>
  <r>
    <n v="124"/>
    <n v="5"/>
    <n v="3"/>
    <n v="30"/>
    <n v="0"/>
    <s v="No"/>
    <x v="1"/>
    <n v="4"/>
    <n v="39500"/>
  </r>
  <r>
    <n v="125"/>
    <n v="2"/>
    <n v="3"/>
    <n v="34"/>
    <n v="5"/>
    <s v="No"/>
    <x v="1"/>
    <n v="7"/>
    <n v="36300"/>
  </r>
  <r>
    <n v="126"/>
    <n v="3"/>
    <n v="3"/>
    <n v="35"/>
    <n v="2"/>
    <s v="No"/>
    <x v="1"/>
    <n v="8"/>
    <n v="32500"/>
  </r>
  <r>
    <n v="127"/>
    <n v="2"/>
    <n v="3"/>
    <n v="50"/>
    <n v="6"/>
    <s v="No"/>
    <x v="1"/>
    <n v="12"/>
    <n v="37000"/>
  </r>
  <r>
    <n v="128"/>
    <n v="5"/>
    <n v="3"/>
    <n v="33"/>
    <n v="1"/>
    <s v="No"/>
    <x v="1"/>
    <n v="3"/>
    <n v="32600"/>
  </r>
  <r>
    <n v="129"/>
    <n v="3"/>
    <n v="3"/>
    <n v="26"/>
    <n v="0"/>
    <s v="No"/>
    <x v="1"/>
    <n v="4"/>
    <n v="36000"/>
  </r>
  <r>
    <n v="130"/>
    <n v="5"/>
    <n v="3"/>
    <n v="36"/>
    <n v="0"/>
    <s v="No"/>
    <x v="1"/>
    <n v="3"/>
    <n v="35000"/>
  </r>
  <r>
    <n v="131"/>
    <n v="5"/>
    <n v="3"/>
    <n v="33"/>
    <n v="5"/>
    <s v="Yes"/>
    <x v="1"/>
    <n v="3"/>
    <n v="43600"/>
  </r>
  <r>
    <n v="132"/>
    <n v="3"/>
    <n v="3"/>
    <n v="47"/>
    <n v="0"/>
    <s v="No"/>
    <x v="1"/>
    <n v="8"/>
    <n v="33800"/>
  </r>
  <r>
    <n v="133"/>
    <n v="1"/>
    <n v="3"/>
    <n v="51"/>
    <n v="0"/>
    <s v="No"/>
    <x v="1"/>
    <n v="21"/>
    <n v="35300"/>
  </r>
  <r>
    <n v="134"/>
    <n v="1"/>
    <n v="3"/>
    <n v="42"/>
    <n v="6"/>
    <s v="No"/>
    <x v="1"/>
    <n v="16"/>
    <n v="42400"/>
  </r>
  <r>
    <n v="135"/>
    <n v="5"/>
    <n v="3"/>
    <n v="31"/>
    <n v="0"/>
    <s v="No"/>
    <x v="0"/>
    <n v="5"/>
    <n v="39500"/>
  </r>
  <r>
    <n v="136"/>
    <n v="2"/>
    <n v="3"/>
    <n v="62"/>
    <n v="10"/>
    <s v="No"/>
    <x v="1"/>
    <n v="25"/>
    <n v="43500"/>
  </r>
  <r>
    <n v="137"/>
    <n v="5"/>
    <n v="3"/>
    <n v="46"/>
    <n v="1"/>
    <s v="No"/>
    <x v="0"/>
    <n v="6"/>
    <n v="42000"/>
  </r>
  <r>
    <n v="138"/>
    <n v="3"/>
    <n v="3"/>
    <n v="60"/>
    <n v="9"/>
    <s v="No"/>
    <x v="1"/>
    <n v="21"/>
    <n v="40300"/>
  </r>
  <r>
    <n v="139"/>
    <n v="4"/>
    <n v="3"/>
    <n v="43"/>
    <n v="5"/>
    <s v="No"/>
    <x v="0"/>
    <n v="6"/>
    <n v="44000"/>
  </r>
  <r>
    <n v="140"/>
    <n v="1"/>
    <n v="3"/>
    <n v="53"/>
    <n v="2"/>
    <s v="No"/>
    <x v="1"/>
    <n v="25"/>
    <n v="40660"/>
  </r>
  <r>
    <n v="141"/>
    <n v="3"/>
    <n v="3"/>
    <n v="38"/>
    <n v="1"/>
    <s v="No"/>
    <x v="1"/>
    <n v="13"/>
    <n v="39700"/>
  </r>
  <r>
    <n v="142"/>
    <n v="5"/>
    <n v="3"/>
    <n v="39"/>
    <n v="5"/>
    <s v="No"/>
    <x v="1"/>
    <n v="6"/>
    <n v="45000"/>
  </r>
  <r>
    <n v="143"/>
    <n v="5"/>
    <n v="3"/>
    <n v="35"/>
    <n v="0"/>
    <s v="No"/>
    <x v="1"/>
    <n v="7"/>
    <n v="43900"/>
  </r>
  <r>
    <n v="144"/>
    <n v="4"/>
    <n v="3"/>
    <n v="40"/>
    <n v="3"/>
    <s v="No"/>
    <x v="1"/>
    <n v="8"/>
    <n v="38000"/>
  </r>
  <r>
    <n v="145"/>
    <n v="5"/>
    <n v="3"/>
    <n v="32"/>
    <n v="3"/>
    <s v="No"/>
    <x v="1"/>
    <n v="5"/>
    <n v="39020"/>
  </r>
  <r>
    <n v="146"/>
    <n v="5"/>
    <n v="4"/>
    <n v="33"/>
    <n v="3"/>
    <s v="No"/>
    <x v="0"/>
    <n v="5"/>
    <n v="44500"/>
  </r>
  <r>
    <n v="147"/>
    <n v="5"/>
    <n v="4"/>
    <n v="30"/>
    <n v="1"/>
    <s v="No"/>
    <x v="0"/>
    <n v="4"/>
    <n v="41000"/>
  </r>
  <r>
    <n v="148"/>
    <n v="5"/>
    <n v="4"/>
    <n v="37"/>
    <n v="3"/>
    <s v="No"/>
    <x v="0"/>
    <n v="6"/>
    <n v="44000"/>
  </r>
  <r>
    <n v="149"/>
    <n v="5"/>
    <n v="4"/>
    <n v="30"/>
    <n v="0"/>
    <s v="No"/>
    <x v="0"/>
    <n v="6"/>
    <n v="44000"/>
  </r>
  <r>
    <n v="150"/>
    <n v="5"/>
    <n v="4"/>
    <n v="32"/>
    <n v="4"/>
    <s v="No"/>
    <x v="1"/>
    <n v="5"/>
    <n v="42500"/>
  </r>
  <r>
    <n v="151"/>
    <n v="5"/>
    <n v="4"/>
    <n v="37"/>
    <n v="3"/>
    <s v="No"/>
    <x v="1"/>
    <n v="7"/>
    <n v="40260"/>
  </r>
  <r>
    <n v="152"/>
    <n v="5"/>
    <n v="4"/>
    <n v="29"/>
    <n v="1"/>
    <s v="No"/>
    <x v="0"/>
    <n v="5"/>
    <n v="44500"/>
  </r>
  <r>
    <n v="153"/>
    <n v="1"/>
    <n v="4"/>
    <n v="50"/>
    <n v="9"/>
    <s v="No"/>
    <x v="1"/>
    <n v="13"/>
    <n v="35500"/>
  </r>
  <r>
    <n v="154"/>
    <n v="5"/>
    <n v="4"/>
    <n v="29"/>
    <n v="0"/>
    <s v="No"/>
    <x v="0"/>
    <n v="6"/>
    <n v="42500"/>
  </r>
  <r>
    <n v="155"/>
    <n v="5"/>
    <n v="4"/>
    <n v="32"/>
    <n v="0"/>
    <s v="No"/>
    <x v="1"/>
    <n v="7"/>
    <n v="44000"/>
  </r>
  <r>
    <n v="156"/>
    <n v="5"/>
    <n v="4"/>
    <n v="31"/>
    <n v="2"/>
    <s v="No"/>
    <x v="0"/>
    <n v="6"/>
    <n v="45000"/>
  </r>
  <r>
    <n v="157"/>
    <n v="2"/>
    <n v="4"/>
    <n v="47"/>
    <n v="4"/>
    <s v="No"/>
    <x v="1"/>
    <n v="15"/>
    <n v="44400"/>
  </r>
  <r>
    <n v="158"/>
    <n v="3"/>
    <n v="4"/>
    <n v="44"/>
    <n v="0"/>
    <s v="No"/>
    <x v="1"/>
    <n v="17"/>
    <n v="38000"/>
  </r>
  <r>
    <n v="159"/>
    <n v="5"/>
    <n v="4"/>
    <n v="27"/>
    <n v="0"/>
    <s v="No"/>
    <x v="0"/>
    <n v="4"/>
    <n v="41800"/>
  </r>
  <r>
    <n v="160"/>
    <n v="1"/>
    <n v="4"/>
    <n v="55"/>
    <n v="0"/>
    <s v="No"/>
    <x v="0"/>
    <n v="23"/>
    <n v="45500"/>
  </r>
  <r>
    <n v="161"/>
    <n v="3"/>
    <n v="4"/>
    <n v="52"/>
    <n v="4"/>
    <s v="No"/>
    <x v="0"/>
    <n v="5"/>
    <n v="42500"/>
  </r>
  <r>
    <n v="162"/>
    <n v="5"/>
    <n v="4"/>
    <n v="50"/>
    <n v="12"/>
    <s v="No"/>
    <x v="1"/>
    <n v="3"/>
    <n v="44000"/>
  </r>
  <r>
    <n v="163"/>
    <n v="3"/>
    <n v="4"/>
    <n v="59"/>
    <n v="8"/>
    <s v="Yes"/>
    <x v="1"/>
    <n v="19"/>
    <n v="54300"/>
  </r>
  <r>
    <n v="164"/>
    <n v="3"/>
    <n v="4"/>
    <n v="47"/>
    <n v="0"/>
    <s v="No"/>
    <x v="1"/>
    <n v="26"/>
    <n v="44800"/>
  </r>
  <r>
    <n v="165"/>
    <n v="3"/>
    <n v="4"/>
    <n v="43"/>
    <n v="4"/>
    <s v="No"/>
    <x v="0"/>
    <n v="6"/>
    <n v="47000"/>
  </r>
  <r>
    <n v="166"/>
    <n v="5"/>
    <n v="4"/>
    <n v="41"/>
    <n v="0"/>
    <s v="No"/>
    <x v="1"/>
    <n v="15"/>
    <n v="43800"/>
  </r>
  <r>
    <n v="167"/>
    <n v="1"/>
    <n v="4"/>
    <n v="39"/>
    <n v="4"/>
    <s v="Yes"/>
    <x v="1"/>
    <n v="12"/>
    <n v="48000"/>
  </r>
  <r>
    <n v="168"/>
    <n v="5"/>
    <n v="4"/>
    <n v="39"/>
    <n v="0"/>
    <s v="No"/>
    <x v="1"/>
    <n v="9"/>
    <n v="42700"/>
  </r>
  <r>
    <n v="169"/>
    <n v="3"/>
    <n v="4"/>
    <n v="40"/>
    <n v="1"/>
    <s v="Yes"/>
    <x v="1"/>
    <n v="14"/>
    <n v="48500"/>
  </r>
  <r>
    <n v="170"/>
    <n v="3"/>
    <n v="4"/>
    <n v="49"/>
    <n v="0"/>
    <s v="No"/>
    <x v="1"/>
    <n v="16"/>
    <n v="42000"/>
  </r>
  <r>
    <n v="171"/>
    <n v="2"/>
    <n v="4"/>
    <n v="53"/>
    <n v="1"/>
    <s v="No"/>
    <x v="1"/>
    <n v="16"/>
    <n v="45500"/>
  </r>
  <r>
    <n v="172"/>
    <n v="3"/>
    <n v="4"/>
    <n v="37"/>
    <n v="0"/>
    <s v="No"/>
    <x v="1"/>
    <n v="11"/>
    <n v="44500"/>
  </r>
  <r>
    <n v="173"/>
    <n v="2"/>
    <n v="4"/>
    <n v="40"/>
    <n v="2"/>
    <s v="No"/>
    <x v="1"/>
    <n v="13"/>
    <n v="51200"/>
  </r>
  <r>
    <n v="174"/>
    <n v="5"/>
    <n v="5"/>
    <n v="34"/>
    <n v="0"/>
    <s v="No"/>
    <x v="0"/>
    <n v="7"/>
    <n v="47500"/>
  </r>
  <r>
    <n v="175"/>
    <n v="5"/>
    <n v="5"/>
    <n v="37"/>
    <n v="0"/>
    <s v="No"/>
    <x v="1"/>
    <n v="8"/>
    <n v="44500"/>
  </r>
  <r>
    <n v="176"/>
    <n v="5"/>
    <n v="5"/>
    <n v="31"/>
    <n v="0"/>
    <s v="No"/>
    <x v="0"/>
    <n v="8"/>
    <n v="47000"/>
  </r>
  <r>
    <n v="177"/>
    <n v="5"/>
    <n v="5"/>
    <n v="41"/>
    <n v="10"/>
    <s v="No"/>
    <x v="0"/>
    <n v="6"/>
    <n v="47000"/>
  </r>
  <r>
    <n v="178"/>
    <n v="3"/>
    <n v="5"/>
    <n v="46"/>
    <n v="4"/>
    <s v="No"/>
    <x v="1"/>
    <n v="17"/>
    <n v="43100"/>
  </r>
  <r>
    <n v="179"/>
    <n v="5"/>
    <n v="5"/>
    <n v="37"/>
    <n v="2"/>
    <s v="No"/>
    <x v="0"/>
    <n v="8"/>
    <n v="49000"/>
  </r>
  <r>
    <n v="180"/>
    <n v="5"/>
    <n v="5"/>
    <n v="33"/>
    <n v="0"/>
    <s v="No"/>
    <x v="0"/>
    <n v="8"/>
    <n v="48500"/>
  </r>
  <r>
    <n v="181"/>
    <n v="3"/>
    <n v="5"/>
    <n v="35"/>
    <n v="5"/>
    <s v="No"/>
    <x v="1"/>
    <n v="8"/>
    <n v="45000"/>
  </r>
  <r>
    <n v="182"/>
    <n v="5"/>
    <n v="5"/>
    <n v="49"/>
    <n v="5"/>
    <s v="No"/>
    <x v="1"/>
    <n v="16"/>
    <n v="52500"/>
  </r>
  <r>
    <n v="183"/>
    <n v="5"/>
    <n v="5"/>
    <n v="33"/>
    <n v="2"/>
    <s v="No"/>
    <x v="0"/>
    <n v="6"/>
    <n v="47500"/>
  </r>
  <r>
    <n v="184"/>
    <n v="5"/>
    <n v="5"/>
    <n v="31"/>
    <n v="0"/>
    <s v="No"/>
    <x v="0"/>
    <n v="7"/>
    <n v="48000"/>
  </r>
  <r>
    <n v="185"/>
    <n v="5"/>
    <n v="5"/>
    <n v="49"/>
    <n v="4"/>
    <s v="No"/>
    <x v="0"/>
    <n v="8"/>
    <n v="46500"/>
  </r>
  <r>
    <n v="186"/>
    <n v="5"/>
    <n v="5"/>
    <n v="40"/>
    <n v="2"/>
    <s v="No"/>
    <x v="1"/>
    <n v="12"/>
    <n v="61500"/>
  </r>
  <r>
    <n v="187"/>
    <n v="5"/>
    <n v="5"/>
    <n v="37"/>
    <n v="2"/>
    <s v="No"/>
    <x v="1"/>
    <n v="9"/>
    <n v="50000"/>
  </r>
  <r>
    <n v="188"/>
    <n v="5"/>
    <n v="5"/>
    <n v="46"/>
    <n v="2"/>
    <s v="No"/>
    <x v="1"/>
    <n v="12"/>
    <n v="61800"/>
  </r>
  <r>
    <n v="189"/>
    <n v="4"/>
    <n v="5"/>
    <n v="43"/>
    <n v="0"/>
    <s v="No"/>
    <x v="1"/>
    <n v="16"/>
    <n v="43000"/>
  </r>
  <r>
    <n v="190"/>
    <n v="5"/>
    <n v="5"/>
    <n v="36"/>
    <n v="1"/>
    <s v="No"/>
    <x v="0"/>
    <n v="11"/>
    <n v="47000"/>
  </r>
  <r>
    <n v="191"/>
    <n v="5"/>
    <n v="5"/>
    <n v="37"/>
    <n v="6"/>
    <s v="No"/>
    <x v="1"/>
    <n v="9"/>
    <n v="58500"/>
  </r>
  <r>
    <n v="192"/>
    <n v="5"/>
    <n v="5"/>
    <n v="40"/>
    <n v="7"/>
    <s v="No"/>
    <x v="0"/>
    <n v="16"/>
    <n v="55000"/>
  </r>
  <r>
    <n v="193"/>
    <n v="3"/>
    <n v="5"/>
    <n v="54"/>
    <n v="3"/>
    <s v="No"/>
    <x v="0"/>
    <n v="24"/>
    <n v="57000"/>
  </r>
  <r>
    <n v="194"/>
    <n v="5"/>
    <n v="5"/>
    <n v="57"/>
    <n v="1"/>
    <s v="No"/>
    <x v="0"/>
    <n v="17"/>
    <n v="57000"/>
  </r>
  <r>
    <n v="195"/>
    <n v="5"/>
    <n v="6"/>
    <n v="49"/>
    <n v="0"/>
    <s v="No"/>
    <x v="0"/>
    <n v="14"/>
    <n v="60000"/>
  </r>
  <r>
    <n v="196"/>
    <n v="3"/>
    <n v="6"/>
    <n v="41"/>
    <n v="0"/>
    <s v="No"/>
    <x v="0"/>
    <n v="13"/>
    <n v="60000"/>
  </r>
  <r>
    <n v="197"/>
    <n v="5"/>
    <n v="6"/>
    <n v="59"/>
    <n v="4"/>
    <s v="No"/>
    <x v="0"/>
    <n v="19"/>
    <n v="59000"/>
  </r>
  <r>
    <n v="198"/>
    <n v="5"/>
    <n v="6"/>
    <n v="51"/>
    <n v="0"/>
    <s v="No"/>
    <x v="0"/>
    <n v="12"/>
    <n v="60000"/>
  </r>
  <r>
    <n v="199"/>
    <n v="5"/>
    <n v="6"/>
    <n v="45"/>
    <n v="0"/>
    <s v="No"/>
    <x v="0"/>
    <n v="20"/>
    <n v="65000"/>
  </r>
  <r>
    <n v="200"/>
    <n v="5"/>
    <n v="6"/>
    <n v="56"/>
    <n v="1"/>
    <s v="No"/>
    <x v="0"/>
    <n v="20"/>
    <n v="52000"/>
  </r>
  <r>
    <n v="201"/>
    <n v="5"/>
    <n v="6"/>
    <n v="57"/>
    <n v="0"/>
    <s v="No"/>
    <x v="0"/>
    <n v="22"/>
    <n v="58000"/>
  </r>
  <r>
    <n v="202"/>
    <n v="4"/>
    <n v="6"/>
    <n v="53"/>
    <n v="0"/>
    <s v="No"/>
    <x v="0"/>
    <n v="21"/>
    <n v="60000"/>
  </r>
  <r>
    <n v="203"/>
    <n v="5"/>
    <n v="6"/>
    <n v="65"/>
    <n v="0"/>
    <s v="No"/>
    <x v="0"/>
    <n v="39"/>
    <n v="74000"/>
  </r>
  <r>
    <n v="204"/>
    <n v="3"/>
    <n v="6"/>
    <n v="60"/>
    <n v="0"/>
    <s v="No"/>
    <x v="0"/>
    <n v="34"/>
    <n v="95000"/>
  </r>
  <r>
    <n v="205"/>
    <n v="5"/>
    <n v="6"/>
    <n v="61"/>
    <n v="0"/>
    <s v="No"/>
    <x v="0"/>
    <n v="36"/>
    <n v="97000"/>
  </r>
  <r>
    <n v="206"/>
    <n v="5"/>
    <n v="6"/>
    <n v="62"/>
    <n v="0"/>
    <s v="No"/>
    <x v="0"/>
    <n v="32"/>
    <n v="88000"/>
  </r>
  <r>
    <n v="207"/>
    <n v="5"/>
    <n v="6"/>
    <n v="59"/>
    <n v="0"/>
    <s v="No"/>
    <x v="0"/>
    <n v="35"/>
    <n v="94000"/>
  </r>
  <r>
    <n v="208"/>
    <n v="5"/>
    <n v="6"/>
    <n v="62"/>
    <n v="0"/>
    <s v="No"/>
    <x v="1"/>
    <n v="33"/>
    <n v="3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9"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dataField="1" numFmtId="1"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Average of Salary" fld="8" subtotal="average" baseField="6" baseItem="0" numFmtId="166"/>
  </dataFields>
  <formats count="24">
    <format dxfId="23">
      <pivotArea collapsedLevelsAreSubtotals="1" fieldPosition="0">
        <references count="1">
          <reference field="6" count="0"/>
        </references>
      </pivotArea>
    </format>
    <format dxfId="22">
      <pivotArea collapsedLevelsAreSubtotals="1" fieldPosition="0">
        <references count="1">
          <reference field="6" count="0"/>
        </references>
      </pivotArea>
    </format>
    <format dxfId="21">
      <pivotArea collapsedLevelsAreSubtotals="1" fieldPosition="0">
        <references count="1">
          <reference field="6" count="0"/>
        </references>
      </pivotArea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6" type="button" dataOnly="0" labelOnly="1" outline="0" axis="axisRow" fieldPosition="0"/>
    </format>
    <format dxfId="17">
      <pivotArea dataOnly="0" labelOnly="1" outline="0" axis="axisValues" fieldPosition="0"/>
    </format>
    <format dxfId="16">
      <pivotArea dataOnly="0" labelOnly="1" fieldPosition="0">
        <references count="1">
          <reference field="6" count="0"/>
        </references>
      </pivotArea>
    </format>
    <format dxfId="15">
      <pivotArea dataOnly="0" labelOnly="1" grandRow="1" outline="0" fieldPosition="0"/>
    </format>
    <format dxfId="14">
      <pivotArea dataOnly="0" labelOnly="1" outline="0" axis="axisValues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6" type="button" dataOnly="0" labelOnly="1" outline="0" axis="axisRow" fieldPosition="0"/>
    </format>
    <format dxfId="10">
      <pivotArea dataOnly="0" labelOnly="1" outline="0" axis="axisValues" fieldPosition="0"/>
    </format>
    <format dxfId="9">
      <pivotArea dataOnly="0" labelOnly="1" fieldPosition="0">
        <references count="1">
          <reference field="6" count="0"/>
        </references>
      </pivotArea>
    </format>
    <format dxfId="8">
      <pivotArea dataOnly="0" labelOnly="1" grandRow="1" outline="0" fieldPosition="0"/>
    </format>
    <format dxfId="7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6" type="button" dataOnly="0" labelOnly="1" outline="0" axis="axisRow" fieldPosition="0"/>
    </format>
    <format dxfId="3">
      <pivotArea dataOnly="0" labelOnly="1" outline="0" axis="axisValues" fieldPosition="0"/>
    </format>
    <format dxfId="2">
      <pivotArea dataOnly="0" labelOnly="1" fieldPosition="0">
        <references count="1">
          <reference field="6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A8FD-9113-46B3-8BD0-F689ABDC700D}">
  <dimension ref="A1:I31"/>
  <sheetViews>
    <sheetView workbookViewId="0">
      <selection sqref="A1:I34"/>
    </sheetView>
  </sheetViews>
  <sheetFormatPr defaultRowHeight="15" x14ac:dyDescent="0.25"/>
  <sheetData>
    <row r="1" spans="1:9" x14ac:dyDescent="0.25">
      <c r="A1" t="s">
        <v>2</v>
      </c>
    </row>
    <row r="2" spans="1:9" ht="15.75" thickBot="1" x14ac:dyDescent="0.3"/>
    <row r="3" spans="1:9" x14ac:dyDescent="0.25">
      <c r="A3" s="5" t="s">
        <v>3</v>
      </c>
      <c r="B3" s="5"/>
    </row>
    <row r="4" spans="1:9" x14ac:dyDescent="0.25">
      <c r="A4" s="2" t="s">
        <v>4</v>
      </c>
      <c r="B4" s="2">
        <v>0.98538082495880208</v>
      </c>
    </row>
    <row r="5" spans="1:9" x14ac:dyDescent="0.25">
      <c r="A5" s="2" t="s">
        <v>5</v>
      </c>
      <c r="B5" s="2">
        <v>0.97097537019648938</v>
      </c>
    </row>
    <row r="6" spans="1:9" x14ac:dyDescent="0.25">
      <c r="A6" s="2" t="s">
        <v>6</v>
      </c>
      <c r="B6" s="2">
        <v>0.93711330209239352</v>
      </c>
    </row>
    <row r="7" spans="1:9" x14ac:dyDescent="0.25">
      <c r="A7" s="2" t="s">
        <v>7</v>
      </c>
      <c r="B7" s="2">
        <v>3039.7880992265523</v>
      </c>
    </row>
    <row r="8" spans="1:9" ht="15.75" thickBot="1" x14ac:dyDescent="0.3">
      <c r="A8" s="3" t="s">
        <v>8</v>
      </c>
      <c r="B8" s="3">
        <v>27</v>
      </c>
    </row>
    <row r="10" spans="1:9" ht="15.75" thickBot="1" x14ac:dyDescent="0.3">
      <c r="A10" t="s">
        <v>9</v>
      </c>
    </row>
    <row r="11" spans="1:9" x14ac:dyDescent="0.25">
      <c r="A11" s="4"/>
      <c r="B11" s="4" t="s">
        <v>14</v>
      </c>
      <c r="C11" s="4" t="s">
        <v>15</v>
      </c>
      <c r="D11" s="4" t="s">
        <v>16</v>
      </c>
      <c r="E11" s="4" t="s">
        <v>0</v>
      </c>
      <c r="F11" s="4" t="s">
        <v>17</v>
      </c>
    </row>
    <row r="12" spans="1:9" x14ac:dyDescent="0.25">
      <c r="A12" s="2" t="s">
        <v>10</v>
      </c>
      <c r="B12" s="2">
        <v>14</v>
      </c>
      <c r="C12" s="2">
        <v>3709448887.8938808</v>
      </c>
      <c r="D12" s="2">
        <v>264960634.84956291</v>
      </c>
      <c r="E12" s="2">
        <v>28.674426122220424</v>
      </c>
      <c r="F12" s="2">
        <v>4.7502235553889792E-7</v>
      </c>
    </row>
    <row r="13" spans="1:9" x14ac:dyDescent="0.25">
      <c r="A13" s="2" t="s">
        <v>11</v>
      </c>
      <c r="B13" s="2">
        <v>12</v>
      </c>
      <c r="C13" s="2">
        <v>110883740.25839251</v>
      </c>
      <c r="D13" s="2">
        <v>9240311.6881993767</v>
      </c>
      <c r="E13" s="2"/>
      <c r="F13" s="2"/>
    </row>
    <row r="14" spans="1:9" ht="15.75" thickBot="1" x14ac:dyDescent="0.3">
      <c r="A14" s="3" t="s">
        <v>12</v>
      </c>
      <c r="B14" s="3">
        <v>26</v>
      </c>
      <c r="C14" s="3">
        <v>3820332628.1522732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18</v>
      </c>
      <c r="C16" s="4" t="s">
        <v>7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</row>
    <row r="17" spans="1:9" x14ac:dyDescent="0.25">
      <c r="A17" s="2" t="s">
        <v>13</v>
      </c>
      <c r="B17" s="2">
        <v>47731.695678244098</v>
      </c>
      <c r="C17" s="2">
        <v>2609.6842621223682</v>
      </c>
      <c r="D17" s="2">
        <v>18.290218618027577</v>
      </c>
      <c r="E17" s="2">
        <v>3.9489786138103638E-10</v>
      </c>
      <c r="F17" s="2">
        <v>42045.682126551226</v>
      </c>
      <c r="G17" s="2">
        <v>53417.709229936969</v>
      </c>
      <c r="H17" s="2">
        <v>42045.682126551226</v>
      </c>
      <c r="I17" s="2">
        <v>53417.709229936969</v>
      </c>
    </row>
    <row r="18" spans="1:9" x14ac:dyDescent="0.25">
      <c r="A18" s="2" t="s">
        <v>47</v>
      </c>
      <c r="B18" s="2">
        <v>-183.97853423370034</v>
      </c>
      <c r="C18" s="2">
        <v>92.497806221229709</v>
      </c>
      <c r="D18" s="2">
        <v>-1.9890042991254679</v>
      </c>
      <c r="E18" s="2">
        <v>6.9991320170450191E-2</v>
      </c>
      <c r="F18" s="2">
        <v>-385.51394114458878</v>
      </c>
      <c r="G18" s="2">
        <v>17.556872677188124</v>
      </c>
      <c r="H18" s="2">
        <v>-385.51394114458878</v>
      </c>
      <c r="I18" s="2">
        <v>17.556872677188124</v>
      </c>
    </row>
    <row r="19" spans="1:9" x14ac:dyDescent="0.25">
      <c r="A19" s="2" t="s">
        <v>36</v>
      </c>
      <c r="B19" s="2">
        <v>-5819.6179407945237</v>
      </c>
      <c r="C19" s="2">
        <v>3041.1950829164366</v>
      </c>
      <c r="D19" s="2">
        <v>-1.9135957352705053</v>
      </c>
      <c r="E19" s="2">
        <v>7.982234780340676E-2</v>
      </c>
      <c r="F19" s="2">
        <v>-12445.812804973746</v>
      </c>
      <c r="G19" s="2">
        <v>806.5769233846986</v>
      </c>
      <c r="H19" s="2">
        <v>-12445.812804973746</v>
      </c>
      <c r="I19" s="2">
        <v>806.5769233846986</v>
      </c>
    </row>
    <row r="20" spans="1:9" x14ac:dyDescent="0.25">
      <c r="A20" s="2" t="s">
        <v>37</v>
      </c>
      <c r="B20" s="2">
        <v>-3118.8769364514687</v>
      </c>
      <c r="C20" s="2">
        <v>3045.4121338206978</v>
      </c>
      <c r="D20" s="2">
        <v>-1.0241231069564971</v>
      </c>
      <c r="E20" s="2">
        <v>0.32597978385055626</v>
      </c>
      <c r="F20" s="2">
        <v>-9754.259965244255</v>
      </c>
      <c r="G20" s="2">
        <v>3516.506092341318</v>
      </c>
      <c r="H20" s="2">
        <v>-9754.259965244255</v>
      </c>
      <c r="I20" s="2">
        <v>3516.506092341318</v>
      </c>
    </row>
    <row r="21" spans="1:9" x14ac:dyDescent="0.25">
      <c r="A21" s="2" t="s">
        <v>38</v>
      </c>
      <c r="B21" s="2">
        <v>-15340.026386577309</v>
      </c>
      <c r="C21" s="2">
        <v>5272.3749546100817</v>
      </c>
      <c r="D21" s="2">
        <v>-2.9095097595750907</v>
      </c>
      <c r="E21" s="2">
        <v>1.3092989614203337E-2</v>
      </c>
      <c r="F21" s="2">
        <v>-26827.544580497924</v>
      </c>
      <c r="G21" s="2">
        <v>-3852.5081926566909</v>
      </c>
      <c r="H21" s="2">
        <v>-26827.544580497924</v>
      </c>
      <c r="I21" s="2">
        <v>-3852.5081926566909</v>
      </c>
    </row>
    <row r="22" spans="1:9" x14ac:dyDescent="0.25">
      <c r="A22" s="2" t="s">
        <v>39</v>
      </c>
      <c r="B22" s="2">
        <v>10736.635972653119</v>
      </c>
      <c r="C22" s="2">
        <v>3062.222264090447</v>
      </c>
      <c r="D22" s="2">
        <v>3.5061582885598135</v>
      </c>
      <c r="E22" s="2">
        <v>4.3324488553890391E-3</v>
      </c>
      <c r="F22" s="2">
        <v>4064.6268163602253</v>
      </c>
      <c r="G22" s="2">
        <v>17408.645128946013</v>
      </c>
      <c r="H22" s="2">
        <v>4064.6268163602253</v>
      </c>
      <c r="I22" s="2">
        <v>17408.645128946013</v>
      </c>
    </row>
    <row r="23" spans="1:9" x14ac:dyDescent="0.25">
      <c r="A23" s="2" t="s">
        <v>40</v>
      </c>
      <c r="B23" s="2">
        <v>3560.1454786664017</v>
      </c>
      <c r="C23" s="2">
        <v>5952.2895299976708</v>
      </c>
      <c r="D23" s="2">
        <v>0.59811362681945934</v>
      </c>
      <c r="E23" s="2">
        <v>0.56088338695259865</v>
      </c>
      <c r="F23" s="2">
        <v>-9408.7793151864407</v>
      </c>
      <c r="G23" s="2">
        <v>16529.070272519246</v>
      </c>
      <c r="H23" s="2">
        <v>-9408.7793151864407</v>
      </c>
      <c r="I23" s="2">
        <v>16529.070272519246</v>
      </c>
    </row>
    <row r="24" spans="1:9" x14ac:dyDescent="0.25">
      <c r="A24" s="2" t="s">
        <v>41</v>
      </c>
      <c r="B24" s="2">
        <v>31083.190146733243</v>
      </c>
      <c r="C24" s="2">
        <v>3090.0359347111184</v>
      </c>
      <c r="D24" s="2">
        <v>10.059167855482933</v>
      </c>
      <c r="E24" s="2">
        <v>3.3600425338624026E-7</v>
      </c>
      <c r="F24" s="2">
        <v>24350.580208051892</v>
      </c>
      <c r="G24" s="2">
        <v>37815.800085414594</v>
      </c>
      <c r="H24" s="2">
        <v>24350.580208051892</v>
      </c>
      <c r="I24" s="2">
        <v>37815.800085414594</v>
      </c>
    </row>
    <row r="25" spans="1:9" x14ac:dyDescent="0.25">
      <c r="A25" s="2" t="s">
        <v>42</v>
      </c>
      <c r="B25" s="2">
        <v>6753.6148453848646</v>
      </c>
      <c r="C25" s="2">
        <v>3074.7695510546619</v>
      </c>
      <c r="D25" s="2">
        <v>2.1964621195979839</v>
      </c>
      <c r="E25" s="2">
        <v>4.8443295756198088E-2</v>
      </c>
      <c r="F25" s="2">
        <v>54.267499276823401</v>
      </c>
      <c r="G25" s="2">
        <v>13452.962191492905</v>
      </c>
      <c r="H25" s="2">
        <v>54.267499276823401</v>
      </c>
      <c r="I25" s="2">
        <v>13452.962191492905</v>
      </c>
    </row>
    <row r="26" spans="1:9" x14ac:dyDescent="0.25">
      <c r="A26" s="2" t="s">
        <v>43</v>
      </c>
      <c r="B26" s="2">
        <v>6274.9632266572416</v>
      </c>
      <c r="C26" s="2">
        <v>3062.222264090447</v>
      </c>
      <c r="D26" s="2">
        <v>2.0491534204559301</v>
      </c>
      <c r="E26" s="2">
        <v>6.2965740924727273E-2</v>
      </c>
      <c r="F26" s="2">
        <v>-397.0459296356521</v>
      </c>
      <c r="G26" s="2">
        <v>12946.972382950134</v>
      </c>
      <c r="H26" s="2">
        <v>-397.0459296356521</v>
      </c>
      <c r="I26" s="2">
        <v>12946.972382950134</v>
      </c>
    </row>
    <row r="27" spans="1:9" x14ac:dyDescent="0.25">
      <c r="A27" s="2" t="s">
        <v>44</v>
      </c>
      <c r="B27" s="2">
        <v>-516.33545399674767</v>
      </c>
      <c r="C27" s="2">
        <v>3052.4276053005801</v>
      </c>
      <c r="D27" s="2">
        <v>-0.16915567566618925</v>
      </c>
      <c r="E27" s="2">
        <v>0.86849213468405728</v>
      </c>
      <c r="F27" s="2">
        <v>-7167.0038820560667</v>
      </c>
      <c r="G27" s="2">
        <v>6134.3329740625713</v>
      </c>
      <c r="H27" s="2">
        <v>-7167.0038820560667</v>
      </c>
      <c r="I27" s="2">
        <v>6134.3329740625713</v>
      </c>
    </row>
    <row r="28" spans="1:9" x14ac:dyDescent="0.25">
      <c r="A28" s="2" t="s">
        <v>45</v>
      </c>
      <c r="B28" s="2">
        <v>-2882.3815604026072</v>
      </c>
      <c r="C28" s="2">
        <v>3045.4121338206987</v>
      </c>
      <c r="D28" s="2">
        <v>-0.94646682739338883</v>
      </c>
      <c r="E28" s="2">
        <v>0.36258014867023158</v>
      </c>
      <c r="F28" s="2">
        <v>-9517.7645891953962</v>
      </c>
      <c r="G28" s="2">
        <v>3753.0014683901813</v>
      </c>
      <c r="H28" s="2">
        <v>-9517.7645891953962</v>
      </c>
      <c r="I28" s="2">
        <v>3753.0014683901813</v>
      </c>
    </row>
    <row r="29" spans="1:9" x14ac:dyDescent="0.25">
      <c r="A29" s="2" t="s">
        <v>46</v>
      </c>
      <c r="B29" s="2">
        <v>-19130.047656845727</v>
      </c>
      <c r="C29" s="2">
        <v>6080.2798123896509</v>
      </c>
      <c r="D29" s="2">
        <v>-3.1462446214835138</v>
      </c>
      <c r="E29" s="2">
        <v>8.4335398821780306E-3</v>
      </c>
      <c r="F29" s="2">
        <v>-32377.839320046947</v>
      </c>
      <c r="G29" s="2">
        <v>-5882.2559936445068</v>
      </c>
      <c r="H29" s="2">
        <v>-32377.839320046947</v>
      </c>
      <c r="I29" s="2">
        <v>-5882.2559936445068</v>
      </c>
    </row>
    <row r="30" spans="1:9" x14ac:dyDescent="0.25">
      <c r="A30" s="2" t="s">
        <v>32</v>
      </c>
      <c r="B30" s="2">
        <v>18898.352139455983</v>
      </c>
      <c r="C30" s="2">
        <v>5265.0674321036022</v>
      </c>
      <c r="D30" s="2">
        <v>3.5893846343208837</v>
      </c>
      <c r="E30" s="2">
        <v>3.7176478620625088E-3</v>
      </c>
      <c r="F30" s="2">
        <v>7426.7556693255647</v>
      </c>
      <c r="G30" s="2">
        <v>30369.948609586401</v>
      </c>
      <c r="H30" s="2">
        <v>7426.7556693255647</v>
      </c>
      <c r="I30" s="2">
        <v>30369.948609586401</v>
      </c>
    </row>
    <row r="31" spans="1:9" ht="15.75" thickBot="1" x14ac:dyDescent="0.3">
      <c r="A31" s="3" t="s">
        <v>33</v>
      </c>
      <c r="B31" s="3">
        <v>17929.522006820498</v>
      </c>
      <c r="C31" s="3">
        <v>4078.3036962392689</v>
      </c>
      <c r="D31" s="3">
        <v>4.3963185045179127</v>
      </c>
      <c r="E31" s="3">
        <v>8.7099772876928416E-4</v>
      </c>
      <c r="F31" s="3">
        <v>9043.6615901750993</v>
      </c>
      <c r="G31" s="3">
        <v>26815.382423465897</v>
      </c>
      <c r="H31" s="3">
        <v>9043.6615901750993</v>
      </c>
      <c r="I31" s="3">
        <v>26815.382423465897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"/>
  <sheetViews>
    <sheetView tabSelected="1" topLeftCell="T1" zoomScale="80" zoomScaleNormal="80" workbookViewId="0">
      <selection activeCell="AY35" sqref="AY35"/>
    </sheetView>
  </sheetViews>
  <sheetFormatPr defaultRowHeight="15" x14ac:dyDescent="0.25"/>
  <cols>
    <col min="1" max="1" width="13" bestFit="1" customWidth="1"/>
    <col min="2" max="2" width="9.140625" style="1"/>
    <col min="3" max="3" width="9.28515625" bestFit="1" customWidth="1"/>
    <col min="4" max="4" width="10.140625" bestFit="1" customWidth="1"/>
    <col min="6" max="6" width="5.7109375" bestFit="1" customWidth="1"/>
    <col min="7" max="7" width="12.140625" bestFit="1" customWidth="1"/>
    <col min="8" max="9" width="10.140625" customWidth="1"/>
    <col min="12" max="12" width="9.140625" style="1"/>
    <col min="15" max="15" width="6.42578125" bestFit="1" customWidth="1"/>
    <col min="16" max="18" width="9.140625" customWidth="1"/>
    <col min="19" max="20" width="4.140625" bestFit="1" customWidth="1"/>
    <col min="21" max="27" width="9.140625" customWidth="1"/>
    <col min="28" max="29" width="5.140625" bestFit="1" customWidth="1"/>
    <col min="30" max="32" width="3.42578125" bestFit="1" customWidth="1"/>
    <col min="34" max="34" width="12.42578125" style="1" bestFit="1" customWidth="1"/>
    <col min="35" max="35" width="9" customWidth="1"/>
    <col min="40" max="47" width="9.140625" customWidth="1"/>
    <col min="51" max="51" width="10.5703125" bestFit="1" customWidth="1"/>
    <col min="52" max="52" width="2.42578125" customWidth="1"/>
    <col min="53" max="53" width="19.28515625" bestFit="1" customWidth="1"/>
    <col min="54" max="54" width="9.5703125" customWidth="1"/>
    <col min="55" max="55" width="14.5703125" bestFit="1" customWidth="1"/>
    <col min="58" max="58" width="13.85546875" bestFit="1" customWidth="1"/>
    <col min="59" max="59" width="13.7109375" bestFit="1" customWidth="1"/>
  </cols>
  <sheetData>
    <row r="1" spans="1:61" ht="15.75" thickBot="1" x14ac:dyDescent="0.3">
      <c r="R1" s="9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 s="9">
        <v>9</v>
      </c>
      <c r="AA1">
        <v>10</v>
      </c>
      <c r="AB1">
        <v>11</v>
      </c>
      <c r="AC1">
        <v>12</v>
      </c>
      <c r="AD1">
        <v>1</v>
      </c>
      <c r="AE1">
        <v>2</v>
      </c>
      <c r="AF1">
        <v>3</v>
      </c>
      <c r="AH1" s="1" t="s">
        <v>18</v>
      </c>
      <c r="AJ1" s="6">
        <f t="array" ref="AJ1:AX1">TRANSPOSE(BB17:BB31)</f>
        <v>47731.695678244098</v>
      </c>
      <c r="AK1" s="6">
        <v>-183.97853423370034</v>
      </c>
      <c r="AL1" s="6">
        <v>-5819.6179407945237</v>
      </c>
      <c r="AM1" s="6">
        <v>-3118.8769364514687</v>
      </c>
      <c r="AN1" s="6">
        <v>-15340.026386577309</v>
      </c>
      <c r="AO1" s="6">
        <v>10736.635972653119</v>
      </c>
      <c r="AP1" s="6">
        <v>3560.1454786664017</v>
      </c>
      <c r="AQ1" s="6">
        <v>31083.190146733243</v>
      </c>
      <c r="AR1" s="6">
        <v>6753.6148453848646</v>
      </c>
      <c r="AS1" s="6">
        <v>6274.9632266572416</v>
      </c>
      <c r="AT1" s="6">
        <v>-516.33545399674767</v>
      </c>
      <c r="AU1" s="6">
        <v>-2882.3815604026072</v>
      </c>
      <c r="AV1" s="6">
        <v>-19130.047656845727</v>
      </c>
      <c r="AW1" s="6">
        <v>18898.352139455983</v>
      </c>
      <c r="AX1" s="6">
        <v>17929.522006820498</v>
      </c>
      <c r="BA1" t="s">
        <v>2</v>
      </c>
    </row>
    <row r="2" spans="1:61" ht="15.75" thickBot="1" x14ac:dyDescent="0.3">
      <c r="A2" t="s">
        <v>68</v>
      </c>
      <c r="B2" s="10" t="s">
        <v>25</v>
      </c>
      <c r="C2" s="12" t="s">
        <v>26</v>
      </c>
      <c r="D2" t="s">
        <v>27</v>
      </c>
      <c r="F2" t="s">
        <v>27</v>
      </c>
      <c r="G2" t="s">
        <v>1</v>
      </c>
      <c r="H2" s="14" t="s">
        <v>31</v>
      </c>
      <c r="I2" s="24" t="s">
        <v>32</v>
      </c>
      <c r="J2" s="25" t="s">
        <v>33</v>
      </c>
      <c r="L2" s="30" t="s">
        <v>25</v>
      </c>
      <c r="M2" s="13" t="s">
        <v>47</v>
      </c>
      <c r="N2" s="31" t="s">
        <v>26</v>
      </c>
      <c r="O2" s="13" t="s">
        <v>27</v>
      </c>
      <c r="P2" s="13" t="s">
        <v>35</v>
      </c>
      <c r="Q2" s="13" t="s">
        <v>47</v>
      </c>
      <c r="R2" s="13" t="s">
        <v>34</v>
      </c>
      <c r="S2" s="13" t="s">
        <v>36</v>
      </c>
      <c r="T2" s="13" t="s">
        <v>37</v>
      </c>
      <c r="U2" s="13" t="s">
        <v>38</v>
      </c>
      <c r="V2" s="13" t="s">
        <v>39</v>
      </c>
      <c r="W2" s="13" t="s">
        <v>40</v>
      </c>
      <c r="X2" s="13" t="s">
        <v>41</v>
      </c>
      <c r="Y2" s="13" t="s">
        <v>42</v>
      </c>
      <c r="Z2" s="13" t="s">
        <v>43</v>
      </c>
      <c r="AA2" s="13" t="s">
        <v>44</v>
      </c>
      <c r="AB2" s="13" t="s">
        <v>45</v>
      </c>
      <c r="AC2" s="13" t="s">
        <v>46</v>
      </c>
      <c r="AD2" s="13" t="s">
        <v>31</v>
      </c>
      <c r="AE2" s="13" t="s">
        <v>32</v>
      </c>
      <c r="AF2" s="13" t="s">
        <v>33</v>
      </c>
      <c r="AH2" s="10" t="s">
        <v>25</v>
      </c>
      <c r="AI2" s="12" t="s">
        <v>26</v>
      </c>
      <c r="AJ2" s="31" t="s">
        <v>48</v>
      </c>
      <c r="AK2" s="13" t="s">
        <v>47</v>
      </c>
      <c r="AL2" s="13" t="s">
        <v>36</v>
      </c>
      <c r="AM2" s="13" t="s">
        <v>37</v>
      </c>
      <c r="AN2" s="13" t="s">
        <v>38</v>
      </c>
      <c r="AO2" s="13" t="s">
        <v>39</v>
      </c>
      <c r="AP2" s="13" t="s">
        <v>40</v>
      </c>
      <c r="AQ2" s="13" t="s">
        <v>41</v>
      </c>
      <c r="AR2" s="13" t="s">
        <v>42</v>
      </c>
      <c r="AS2" s="13" t="s">
        <v>43</v>
      </c>
      <c r="AT2" s="13" t="s">
        <v>44</v>
      </c>
      <c r="AU2" s="13" t="s">
        <v>45</v>
      </c>
      <c r="AV2" s="13" t="s">
        <v>46</v>
      </c>
      <c r="AW2" s="14" t="s">
        <v>32</v>
      </c>
      <c r="AX2" s="14" t="s">
        <v>33</v>
      </c>
      <c r="AY2" t="s">
        <v>49</v>
      </c>
    </row>
    <row r="3" spans="1:61" x14ac:dyDescent="0.25">
      <c r="A3">
        <v>1</v>
      </c>
      <c r="B3" s="11">
        <v>42095</v>
      </c>
      <c r="C3" s="7">
        <v>50137.212764253534</v>
      </c>
      <c r="D3">
        <v>3</v>
      </c>
      <c r="F3">
        <v>1</v>
      </c>
      <c r="G3" t="s">
        <v>28</v>
      </c>
      <c r="H3">
        <v>1</v>
      </c>
      <c r="I3" s="26">
        <v>0</v>
      </c>
      <c r="J3" s="27">
        <v>0</v>
      </c>
      <c r="L3" s="11">
        <v>42095</v>
      </c>
      <c r="M3">
        <v>1</v>
      </c>
      <c r="N3" s="7">
        <v>50137.212764253534</v>
      </c>
      <c r="O3">
        <v>3</v>
      </c>
      <c r="P3" s="14">
        <f t="shared" ref="P3:P35" si="0">MONTH(L3)</f>
        <v>4</v>
      </c>
      <c r="Q3" s="14">
        <v>1</v>
      </c>
      <c r="R3" s="14">
        <f t="shared" ref="R3:AC18" si="1">IF($P3=R$1,1,0)</f>
        <v>0</v>
      </c>
      <c r="S3" s="14">
        <f t="shared" si="1"/>
        <v>0</v>
      </c>
      <c r="T3" s="14">
        <f t="shared" si="1"/>
        <v>0</v>
      </c>
      <c r="U3" s="14">
        <f t="shared" si="1"/>
        <v>1</v>
      </c>
      <c r="V3" s="14">
        <f t="shared" si="1"/>
        <v>0</v>
      </c>
      <c r="W3" s="14">
        <f t="shared" si="1"/>
        <v>0</v>
      </c>
      <c r="X3" s="14">
        <f t="shared" si="1"/>
        <v>0</v>
      </c>
      <c r="Y3" s="14">
        <f t="shared" si="1"/>
        <v>0</v>
      </c>
      <c r="Z3" s="14">
        <f t="shared" si="1"/>
        <v>0</v>
      </c>
      <c r="AA3" s="14">
        <f t="shared" si="1"/>
        <v>0</v>
      </c>
      <c r="AB3" s="14">
        <f t="shared" si="1"/>
        <v>0</v>
      </c>
      <c r="AC3" s="14">
        <f t="shared" si="1"/>
        <v>0</v>
      </c>
      <c r="AD3">
        <f>IF($O3=AD$1,1,0)</f>
        <v>0</v>
      </c>
      <c r="AE3">
        <f t="shared" ref="AE3:AF18" si="2">IF($O3=AE$1,1,0)</f>
        <v>0</v>
      </c>
      <c r="AF3">
        <f t="shared" si="2"/>
        <v>1</v>
      </c>
      <c r="AH3" s="11">
        <v>42095</v>
      </c>
      <c r="AI3" s="7">
        <v>50137.212764253534</v>
      </c>
      <c r="AJ3" s="21">
        <v>1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BA3" s="5" t="s">
        <v>3</v>
      </c>
      <c r="BB3" s="5"/>
    </row>
    <row r="4" spans="1:61" x14ac:dyDescent="0.25">
      <c r="A4">
        <v>2</v>
      </c>
      <c r="B4" s="11">
        <v>42125</v>
      </c>
      <c r="C4" s="7">
        <v>76029.896589250333</v>
      </c>
      <c r="D4">
        <v>3</v>
      </c>
      <c r="F4">
        <v>2</v>
      </c>
      <c r="G4" t="s">
        <v>29</v>
      </c>
      <c r="H4">
        <v>0</v>
      </c>
      <c r="I4" s="26">
        <v>1</v>
      </c>
      <c r="J4" s="27">
        <v>0</v>
      </c>
      <c r="L4" s="11">
        <v>42125</v>
      </c>
      <c r="M4">
        <v>2</v>
      </c>
      <c r="N4" s="7">
        <v>76029.896589250333</v>
      </c>
      <c r="O4">
        <v>3</v>
      </c>
      <c r="P4" s="14">
        <f t="shared" si="0"/>
        <v>5</v>
      </c>
      <c r="Q4" s="14">
        <v>2</v>
      </c>
      <c r="R4" s="14">
        <f t="shared" si="1"/>
        <v>0</v>
      </c>
      <c r="S4" s="14">
        <f t="shared" si="1"/>
        <v>0</v>
      </c>
      <c r="T4" s="14">
        <f t="shared" si="1"/>
        <v>0</v>
      </c>
      <c r="U4" s="14">
        <f t="shared" si="1"/>
        <v>0</v>
      </c>
      <c r="V4" s="14">
        <f t="shared" si="1"/>
        <v>1</v>
      </c>
      <c r="W4" s="14">
        <f t="shared" si="1"/>
        <v>0</v>
      </c>
      <c r="X4" s="14">
        <f t="shared" si="1"/>
        <v>0</v>
      </c>
      <c r="Y4" s="14">
        <f t="shared" si="1"/>
        <v>0</v>
      </c>
      <c r="Z4" s="14">
        <f t="shared" si="1"/>
        <v>0</v>
      </c>
      <c r="AA4" s="14">
        <f t="shared" si="1"/>
        <v>0</v>
      </c>
      <c r="AB4" s="14">
        <f t="shared" si="1"/>
        <v>0</v>
      </c>
      <c r="AC4" s="14">
        <f t="shared" si="1"/>
        <v>0</v>
      </c>
      <c r="AD4">
        <f t="shared" ref="AD4:AF35" si="3">IF($O4=AD$1,1,0)</f>
        <v>0</v>
      </c>
      <c r="AE4">
        <f t="shared" si="2"/>
        <v>0</v>
      </c>
      <c r="AF4">
        <f t="shared" si="2"/>
        <v>1</v>
      </c>
      <c r="AH4" s="11">
        <v>42125</v>
      </c>
      <c r="AI4" s="7">
        <v>76029.896589250333</v>
      </c>
      <c r="AJ4" s="21">
        <v>1</v>
      </c>
      <c r="AK4">
        <v>2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BA4" s="2" t="s">
        <v>4</v>
      </c>
      <c r="BB4" s="35">
        <v>0.98538082495880208</v>
      </c>
    </row>
    <row r="5" spans="1:61" ht="15.75" thickBot="1" x14ac:dyDescent="0.3">
      <c r="A5">
        <v>3</v>
      </c>
      <c r="B5" s="11">
        <v>42156</v>
      </c>
      <c r="C5" s="7">
        <v>68589.695279630556</v>
      </c>
      <c r="D5">
        <v>2</v>
      </c>
      <c r="F5">
        <v>3</v>
      </c>
      <c r="G5" t="s">
        <v>30</v>
      </c>
      <c r="H5">
        <v>0</v>
      </c>
      <c r="I5" s="28">
        <v>0</v>
      </c>
      <c r="J5" s="29">
        <v>1</v>
      </c>
      <c r="L5" s="11">
        <v>42156</v>
      </c>
      <c r="M5">
        <v>3</v>
      </c>
      <c r="N5" s="7">
        <v>68589.695279630556</v>
      </c>
      <c r="O5">
        <v>2</v>
      </c>
      <c r="P5" s="14">
        <f t="shared" si="0"/>
        <v>6</v>
      </c>
      <c r="Q5" s="14">
        <v>3</v>
      </c>
      <c r="R5" s="14">
        <f t="shared" si="1"/>
        <v>0</v>
      </c>
      <c r="S5" s="14">
        <f t="shared" si="1"/>
        <v>0</v>
      </c>
      <c r="T5" s="14">
        <f t="shared" si="1"/>
        <v>0</v>
      </c>
      <c r="U5" s="14">
        <f t="shared" si="1"/>
        <v>0</v>
      </c>
      <c r="V5" s="14">
        <f t="shared" si="1"/>
        <v>0</v>
      </c>
      <c r="W5" s="14">
        <f t="shared" si="1"/>
        <v>1</v>
      </c>
      <c r="X5" s="14">
        <f t="shared" si="1"/>
        <v>0</v>
      </c>
      <c r="Y5" s="14">
        <f t="shared" si="1"/>
        <v>0</v>
      </c>
      <c r="Z5" s="14">
        <f t="shared" si="1"/>
        <v>0</v>
      </c>
      <c r="AA5" s="14">
        <f t="shared" si="1"/>
        <v>0</v>
      </c>
      <c r="AB5" s="14">
        <f t="shared" si="1"/>
        <v>0</v>
      </c>
      <c r="AC5" s="14">
        <f t="shared" si="1"/>
        <v>0</v>
      </c>
      <c r="AD5">
        <f t="shared" si="3"/>
        <v>0</v>
      </c>
      <c r="AE5">
        <f t="shared" si="2"/>
        <v>1</v>
      </c>
      <c r="AF5">
        <f t="shared" si="2"/>
        <v>0</v>
      </c>
      <c r="AH5" s="11">
        <v>42156</v>
      </c>
      <c r="AI5" s="7">
        <v>68589.695279630556</v>
      </c>
      <c r="AJ5" s="21">
        <v>1</v>
      </c>
      <c r="AK5">
        <v>3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BA5" s="2" t="s">
        <v>5</v>
      </c>
      <c r="BB5" s="35">
        <v>0.97097537019648938</v>
      </c>
    </row>
    <row r="6" spans="1:61" x14ac:dyDescent="0.25">
      <c r="A6">
        <v>4</v>
      </c>
      <c r="B6" s="11">
        <v>42186</v>
      </c>
      <c r="C6" s="7">
        <v>80680.979810593592</v>
      </c>
      <c r="D6">
        <v>1</v>
      </c>
      <c r="L6" s="11">
        <v>42186</v>
      </c>
      <c r="M6">
        <v>4</v>
      </c>
      <c r="N6" s="7">
        <v>80680.979810593592</v>
      </c>
      <c r="O6">
        <v>1</v>
      </c>
      <c r="P6" s="14">
        <f t="shared" si="0"/>
        <v>7</v>
      </c>
      <c r="Q6" s="14">
        <v>4</v>
      </c>
      <c r="R6" s="14">
        <f t="shared" si="1"/>
        <v>0</v>
      </c>
      <c r="S6" s="14">
        <f t="shared" si="1"/>
        <v>0</v>
      </c>
      <c r="T6" s="14">
        <f t="shared" si="1"/>
        <v>0</v>
      </c>
      <c r="U6" s="14">
        <f t="shared" si="1"/>
        <v>0</v>
      </c>
      <c r="V6" s="14">
        <f t="shared" si="1"/>
        <v>0</v>
      </c>
      <c r="W6" s="14">
        <f t="shared" si="1"/>
        <v>0</v>
      </c>
      <c r="X6" s="14">
        <f t="shared" si="1"/>
        <v>1</v>
      </c>
      <c r="Y6" s="14">
        <f t="shared" si="1"/>
        <v>0</v>
      </c>
      <c r="Z6" s="14">
        <f t="shared" si="1"/>
        <v>0</v>
      </c>
      <c r="AA6" s="14">
        <f t="shared" si="1"/>
        <v>0</v>
      </c>
      <c r="AB6" s="14">
        <f t="shared" si="1"/>
        <v>0</v>
      </c>
      <c r="AC6" s="14">
        <f t="shared" si="1"/>
        <v>0</v>
      </c>
      <c r="AD6">
        <f t="shared" si="3"/>
        <v>1</v>
      </c>
      <c r="AE6">
        <f t="shared" si="2"/>
        <v>0</v>
      </c>
      <c r="AF6">
        <f t="shared" si="2"/>
        <v>0</v>
      </c>
      <c r="AH6" s="11">
        <v>42186</v>
      </c>
      <c r="AI6" s="7">
        <v>80680.979810593592</v>
      </c>
      <c r="AJ6" s="21">
        <v>1</v>
      </c>
      <c r="AK6">
        <v>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BA6" s="2" t="s">
        <v>6</v>
      </c>
      <c r="BB6" s="35">
        <v>0.93711330209239352</v>
      </c>
    </row>
    <row r="7" spans="1:61" x14ac:dyDescent="0.25">
      <c r="A7">
        <v>5</v>
      </c>
      <c r="B7" s="11">
        <v>42217</v>
      </c>
      <c r="C7" s="7">
        <v>55227.652569573489</v>
      </c>
      <c r="D7">
        <v>1</v>
      </c>
      <c r="L7" s="11">
        <v>42217</v>
      </c>
      <c r="M7">
        <v>5</v>
      </c>
      <c r="N7" s="7">
        <v>55227.652569573489</v>
      </c>
      <c r="O7">
        <v>1</v>
      </c>
      <c r="P7" s="14">
        <f t="shared" si="0"/>
        <v>8</v>
      </c>
      <c r="Q7" s="14">
        <v>5</v>
      </c>
      <c r="R7" s="14">
        <f t="shared" si="1"/>
        <v>0</v>
      </c>
      <c r="S7" s="14">
        <f t="shared" si="1"/>
        <v>0</v>
      </c>
      <c r="T7" s="14">
        <f t="shared" si="1"/>
        <v>0</v>
      </c>
      <c r="U7" s="14">
        <f t="shared" si="1"/>
        <v>0</v>
      </c>
      <c r="V7" s="14">
        <f t="shared" si="1"/>
        <v>0</v>
      </c>
      <c r="W7" s="14">
        <f t="shared" si="1"/>
        <v>0</v>
      </c>
      <c r="X7" s="14">
        <f t="shared" si="1"/>
        <v>0</v>
      </c>
      <c r="Y7" s="14">
        <f t="shared" si="1"/>
        <v>1</v>
      </c>
      <c r="Z7" s="14">
        <f t="shared" si="1"/>
        <v>0</v>
      </c>
      <c r="AA7" s="14">
        <f t="shared" si="1"/>
        <v>0</v>
      </c>
      <c r="AB7" s="14">
        <f t="shared" si="1"/>
        <v>0</v>
      </c>
      <c r="AC7" s="14">
        <f t="shared" si="1"/>
        <v>0</v>
      </c>
      <c r="AD7">
        <f t="shared" si="3"/>
        <v>1</v>
      </c>
      <c r="AE7">
        <f t="shared" si="2"/>
        <v>0</v>
      </c>
      <c r="AF7">
        <f t="shared" si="2"/>
        <v>0</v>
      </c>
      <c r="AH7" s="11">
        <v>42217</v>
      </c>
      <c r="AI7" s="7">
        <v>55227.652569573489</v>
      </c>
      <c r="AJ7" s="21">
        <v>1</v>
      </c>
      <c r="AK7">
        <v>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BA7" s="2" t="s">
        <v>7</v>
      </c>
      <c r="BB7" s="34">
        <v>3039.7880992265523</v>
      </c>
    </row>
    <row r="8" spans="1:61" ht="15.75" thickBot="1" x14ac:dyDescent="0.3">
      <c r="A8">
        <v>6</v>
      </c>
      <c r="B8" s="11">
        <v>42248</v>
      </c>
      <c r="C8" s="7">
        <v>54576.776189823468</v>
      </c>
      <c r="D8">
        <v>1</v>
      </c>
      <c r="L8" s="11">
        <v>42248</v>
      </c>
      <c r="M8">
        <v>6</v>
      </c>
      <c r="N8" s="7">
        <v>54576.776189823468</v>
      </c>
      <c r="O8">
        <v>1</v>
      </c>
      <c r="P8" s="14">
        <f t="shared" si="0"/>
        <v>9</v>
      </c>
      <c r="Q8" s="14">
        <v>6</v>
      </c>
      <c r="R8" s="14">
        <f t="shared" si="1"/>
        <v>0</v>
      </c>
      <c r="S8" s="14">
        <f t="shared" si="1"/>
        <v>0</v>
      </c>
      <c r="T8" s="14">
        <f t="shared" si="1"/>
        <v>0</v>
      </c>
      <c r="U8" s="14">
        <f t="shared" si="1"/>
        <v>0</v>
      </c>
      <c r="V8" s="14">
        <f t="shared" si="1"/>
        <v>0</v>
      </c>
      <c r="W8" s="14">
        <f t="shared" si="1"/>
        <v>0</v>
      </c>
      <c r="X8" s="14">
        <f t="shared" si="1"/>
        <v>0</v>
      </c>
      <c r="Y8" s="14">
        <f t="shared" si="1"/>
        <v>0</v>
      </c>
      <c r="Z8" s="14">
        <f t="shared" si="1"/>
        <v>1</v>
      </c>
      <c r="AA8" s="14">
        <f t="shared" si="1"/>
        <v>0</v>
      </c>
      <c r="AB8" s="14">
        <f t="shared" si="1"/>
        <v>0</v>
      </c>
      <c r="AC8" s="14">
        <f t="shared" si="1"/>
        <v>0</v>
      </c>
      <c r="AD8">
        <f t="shared" si="3"/>
        <v>1</v>
      </c>
      <c r="AE8">
        <f t="shared" si="2"/>
        <v>0</v>
      </c>
      <c r="AF8">
        <f t="shared" si="2"/>
        <v>0</v>
      </c>
      <c r="AH8" s="11">
        <v>42248</v>
      </c>
      <c r="AI8" s="7">
        <v>54576.776189823468</v>
      </c>
      <c r="AJ8" s="21">
        <v>1</v>
      </c>
      <c r="AK8">
        <v>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BA8" s="3" t="s">
        <v>8</v>
      </c>
      <c r="BB8" s="3">
        <v>27</v>
      </c>
    </row>
    <row r="9" spans="1:61" x14ac:dyDescent="0.25">
      <c r="A9">
        <v>7</v>
      </c>
      <c r="B9" s="11">
        <v>42278</v>
      </c>
      <c r="C9" s="7">
        <v>44384.044660034087</v>
      </c>
      <c r="D9">
        <v>1</v>
      </c>
      <c r="L9" s="11">
        <v>42278</v>
      </c>
      <c r="M9">
        <v>7</v>
      </c>
      <c r="N9" s="7">
        <v>44384.044660034087</v>
      </c>
      <c r="O9">
        <v>1</v>
      </c>
      <c r="P9" s="14">
        <f t="shared" si="0"/>
        <v>10</v>
      </c>
      <c r="Q9" s="14">
        <v>7</v>
      </c>
      <c r="R9" s="14">
        <f t="shared" si="1"/>
        <v>0</v>
      </c>
      <c r="S9" s="14">
        <f t="shared" si="1"/>
        <v>0</v>
      </c>
      <c r="T9" s="14">
        <f t="shared" si="1"/>
        <v>0</v>
      </c>
      <c r="U9" s="14">
        <f t="shared" si="1"/>
        <v>0</v>
      </c>
      <c r="V9" s="14">
        <f t="shared" si="1"/>
        <v>0</v>
      </c>
      <c r="W9" s="14">
        <f t="shared" si="1"/>
        <v>0</v>
      </c>
      <c r="X9" s="14">
        <f t="shared" si="1"/>
        <v>0</v>
      </c>
      <c r="Y9" s="14">
        <f t="shared" si="1"/>
        <v>0</v>
      </c>
      <c r="Z9" s="14">
        <f t="shared" si="1"/>
        <v>0</v>
      </c>
      <c r="AA9" s="14">
        <f t="shared" si="1"/>
        <v>1</v>
      </c>
      <c r="AB9" s="14">
        <f t="shared" si="1"/>
        <v>0</v>
      </c>
      <c r="AC9" s="14">
        <f t="shared" si="1"/>
        <v>0</v>
      </c>
      <c r="AD9">
        <f t="shared" si="3"/>
        <v>1</v>
      </c>
      <c r="AE9">
        <f t="shared" si="2"/>
        <v>0</v>
      </c>
      <c r="AF9">
        <f t="shared" si="2"/>
        <v>0</v>
      </c>
      <c r="AH9" s="11">
        <v>42278</v>
      </c>
      <c r="AI9" s="7">
        <v>44384.044660034087</v>
      </c>
      <c r="AJ9" s="21">
        <v>1</v>
      </c>
      <c r="AK9">
        <v>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</row>
    <row r="10" spans="1:61" ht="15.75" thickBot="1" x14ac:dyDescent="0.3">
      <c r="A10">
        <v>8</v>
      </c>
      <c r="B10" s="11">
        <v>42309</v>
      </c>
      <c r="C10" s="7">
        <v>42336.957722466148</v>
      </c>
      <c r="D10">
        <v>1</v>
      </c>
      <c r="L10" s="11">
        <v>42309</v>
      </c>
      <c r="M10">
        <v>8</v>
      </c>
      <c r="N10" s="7">
        <v>42336.957722466148</v>
      </c>
      <c r="O10">
        <v>1</v>
      </c>
      <c r="P10" s="14">
        <f t="shared" si="0"/>
        <v>11</v>
      </c>
      <c r="Q10" s="14">
        <v>8</v>
      </c>
      <c r="R10" s="14">
        <f t="shared" si="1"/>
        <v>0</v>
      </c>
      <c r="S10" s="14">
        <f t="shared" si="1"/>
        <v>0</v>
      </c>
      <c r="T10" s="14">
        <f t="shared" si="1"/>
        <v>0</v>
      </c>
      <c r="U10" s="14">
        <f t="shared" si="1"/>
        <v>0</v>
      </c>
      <c r="V10" s="14">
        <f t="shared" si="1"/>
        <v>0</v>
      </c>
      <c r="W10" s="14">
        <f t="shared" si="1"/>
        <v>0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1</v>
      </c>
      <c r="AC10" s="14">
        <f t="shared" si="1"/>
        <v>0</v>
      </c>
      <c r="AD10">
        <f t="shared" si="3"/>
        <v>1</v>
      </c>
      <c r="AE10">
        <f t="shared" si="2"/>
        <v>0</v>
      </c>
      <c r="AF10">
        <f t="shared" si="2"/>
        <v>0</v>
      </c>
      <c r="AH10" s="11">
        <v>42309</v>
      </c>
      <c r="AI10" s="7">
        <v>42336.957722466148</v>
      </c>
      <c r="AJ10" s="21">
        <v>1</v>
      </c>
      <c r="AK10">
        <v>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BA10" t="s">
        <v>9</v>
      </c>
    </row>
    <row r="11" spans="1:61" x14ac:dyDescent="0.25">
      <c r="A11">
        <v>9</v>
      </c>
      <c r="B11" s="11">
        <v>42339</v>
      </c>
      <c r="C11" s="7">
        <v>45512.313910186575</v>
      </c>
      <c r="D11">
        <v>2</v>
      </c>
      <c r="L11" s="11">
        <v>42339</v>
      </c>
      <c r="M11">
        <v>9</v>
      </c>
      <c r="N11" s="7">
        <v>45512.313910186575</v>
      </c>
      <c r="O11">
        <v>2</v>
      </c>
      <c r="P11" s="14">
        <f t="shared" si="0"/>
        <v>12</v>
      </c>
      <c r="Q11" s="14">
        <v>9</v>
      </c>
      <c r="R11" s="14">
        <f t="shared" si="1"/>
        <v>0</v>
      </c>
      <c r="S11" s="14">
        <f t="shared" si="1"/>
        <v>0</v>
      </c>
      <c r="T11" s="14">
        <f t="shared" si="1"/>
        <v>0</v>
      </c>
      <c r="U11" s="14">
        <f t="shared" si="1"/>
        <v>0</v>
      </c>
      <c r="V11" s="14">
        <f t="shared" si="1"/>
        <v>0</v>
      </c>
      <c r="W11" s="14">
        <f t="shared" si="1"/>
        <v>0</v>
      </c>
      <c r="X11" s="14">
        <f t="shared" si="1"/>
        <v>0</v>
      </c>
      <c r="Y11" s="14">
        <f t="shared" si="1"/>
        <v>0</v>
      </c>
      <c r="Z11" s="14">
        <f t="shared" si="1"/>
        <v>0</v>
      </c>
      <c r="AA11" s="14">
        <f t="shared" si="1"/>
        <v>0</v>
      </c>
      <c r="AB11" s="14">
        <f t="shared" si="1"/>
        <v>0</v>
      </c>
      <c r="AC11" s="14">
        <f t="shared" si="1"/>
        <v>1</v>
      </c>
      <c r="AD11">
        <f t="shared" si="3"/>
        <v>0</v>
      </c>
      <c r="AE11">
        <f t="shared" si="2"/>
        <v>1</v>
      </c>
      <c r="AF11">
        <f t="shared" si="2"/>
        <v>0</v>
      </c>
      <c r="AH11" s="11">
        <v>42339</v>
      </c>
      <c r="AI11" s="7">
        <v>45512.313910186575</v>
      </c>
      <c r="AJ11" s="21">
        <v>1</v>
      </c>
      <c r="AK11">
        <v>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BA11" s="4"/>
      <c r="BB11" s="4" t="s">
        <v>14</v>
      </c>
      <c r="BC11" s="4" t="s">
        <v>15</v>
      </c>
      <c r="BD11" s="4" t="s">
        <v>16</v>
      </c>
      <c r="BE11" s="4" t="s">
        <v>0</v>
      </c>
      <c r="BF11" s="4" t="s">
        <v>17</v>
      </c>
    </row>
    <row r="12" spans="1:61" x14ac:dyDescent="0.25">
      <c r="A12">
        <v>10</v>
      </c>
      <c r="B12" s="11">
        <v>42370</v>
      </c>
      <c r="C12" s="7">
        <v>45798.297795896404</v>
      </c>
      <c r="D12">
        <v>1</v>
      </c>
      <c r="L12" s="11">
        <v>42370</v>
      </c>
      <c r="M12">
        <v>10</v>
      </c>
      <c r="N12" s="7">
        <v>45798.297795896404</v>
      </c>
      <c r="O12">
        <v>1</v>
      </c>
      <c r="P12">
        <f t="shared" si="0"/>
        <v>1</v>
      </c>
      <c r="Q12">
        <v>10</v>
      </c>
      <c r="R12">
        <f t="shared" si="1"/>
        <v>1</v>
      </c>
      <c r="S12">
        <f t="shared" si="1"/>
        <v>0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0</v>
      </c>
      <c r="X12">
        <f t="shared" si="1"/>
        <v>0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  <c r="AC12">
        <f t="shared" si="1"/>
        <v>0</v>
      </c>
      <c r="AD12">
        <f t="shared" si="3"/>
        <v>1</v>
      </c>
      <c r="AE12">
        <f t="shared" si="2"/>
        <v>0</v>
      </c>
      <c r="AF12">
        <f t="shared" si="2"/>
        <v>0</v>
      </c>
      <c r="AH12" s="11">
        <v>42370</v>
      </c>
      <c r="AI12" s="7">
        <v>45798.297795896404</v>
      </c>
      <c r="AJ12" s="21">
        <v>1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BA12" s="2" t="s">
        <v>10</v>
      </c>
      <c r="BB12" s="2">
        <v>14</v>
      </c>
      <c r="BC12" s="18">
        <v>3709448887.8938808</v>
      </c>
      <c r="BD12" s="2">
        <v>264960634.84956291</v>
      </c>
      <c r="BE12" s="2">
        <v>28.674426122220424</v>
      </c>
      <c r="BF12" s="2">
        <v>4.7502235553889792E-7</v>
      </c>
    </row>
    <row r="13" spans="1:61" x14ac:dyDescent="0.25">
      <c r="A13">
        <v>11</v>
      </c>
      <c r="B13" s="11">
        <v>42401</v>
      </c>
      <c r="C13" s="7">
        <v>38045.206907249274</v>
      </c>
      <c r="D13">
        <v>1</v>
      </c>
      <c r="L13" s="11">
        <v>42401</v>
      </c>
      <c r="M13">
        <v>11</v>
      </c>
      <c r="N13" s="7">
        <v>38045.206907249274</v>
      </c>
      <c r="O13">
        <v>1</v>
      </c>
      <c r="P13">
        <f t="shared" si="0"/>
        <v>2</v>
      </c>
      <c r="Q13">
        <v>11</v>
      </c>
      <c r="R13">
        <f t="shared" si="1"/>
        <v>0</v>
      </c>
      <c r="S13">
        <f t="shared" si="1"/>
        <v>1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  <c r="Y13">
        <f t="shared" si="1"/>
        <v>0</v>
      </c>
      <c r="Z13">
        <f t="shared" si="1"/>
        <v>0</v>
      </c>
      <c r="AA13">
        <f t="shared" si="1"/>
        <v>0</v>
      </c>
      <c r="AB13">
        <f t="shared" si="1"/>
        <v>0</v>
      </c>
      <c r="AC13">
        <f t="shared" si="1"/>
        <v>0</v>
      </c>
      <c r="AD13">
        <f t="shared" si="3"/>
        <v>1</v>
      </c>
      <c r="AE13">
        <f t="shared" si="2"/>
        <v>0</v>
      </c>
      <c r="AF13">
        <f t="shared" si="2"/>
        <v>0</v>
      </c>
      <c r="AH13" s="11">
        <v>42401</v>
      </c>
      <c r="AI13" s="7">
        <v>38045.206907249274</v>
      </c>
      <c r="AJ13" s="21">
        <v>1</v>
      </c>
      <c r="AK13">
        <v>11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BA13" s="2" t="s">
        <v>11</v>
      </c>
      <c r="BB13" s="2">
        <v>12</v>
      </c>
      <c r="BC13" s="18">
        <v>110883740.25839251</v>
      </c>
      <c r="BD13" s="2">
        <v>9240311.6881993767</v>
      </c>
      <c r="BE13" s="2"/>
      <c r="BF13" s="2"/>
    </row>
    <row r="14" spans="1:61" ht="15.75" thickBot="1" x14ac:dyDescent="0.3">
      <c r="A14">
        <v>12</v>
      </c>
      <c r="B14" s="11">
        <v>42430</v>
      </c>
      <c r="C14" s="7">
        <v>42126.631816539833</v>
      </c>
      <c r="D14">
        <v>1</v>
      </c>
      <c r="L14" s="11">
        <v>42430</v>
      </c>
      <c r="M14">
        <v>12</v>
      </c>
      <c r="N14" s="7">
        <v>42126.631816539833</v>
      </c>
      <c r="O14">
        <v>1</v>
      </c>
      <c r="P14">
        <f t="shared" si="0"/>
        <v>3</v>
      </c>
      <c r="Q14">
        <v>12</v>
      </c>
      <c r="R14">
        <f t="shared" si="1"/>
        <v>0</v>
      </c>
      <c r="S14">
        <f t="shared" si="1"/>
        <v>0</v>
      </c>
      <c r="T14">
        <f t="shared" si="1"/>
        <v>1</v>
      </c>
      <c r="U14">
        <f t="shared" si="1"/>
        <v>0</v>
      </c>
      <c r="V14">
        <f t="shared" si="1"/>
        <v>0</v>
      </c>
      <c r="W14">
        <f t="shared" si="1"/>
        <v>0</v>
      </c>
      <c r="X14">
        <f t="shared" si="1"/>
        <v>0</v>
      </c>
      <c r="Y14">
        <f t="shared" si="1"/>
        <v>0</v>
      </c>
      <c r="Z14">
        <f t="shared" si="1"/>
        <v>0</v>
      </c>
      <c r="AA14">
        <f t="shared" si="1"/>
        <v>0</v>
      </c>
      <c r="AB14">
        <f t="shared" si="1"/>
        <v>0</v>
      </c>
      <c r="AC14">
        <f t="shared" si="1"/>
        <v>0</v>
      </c>
      <c r="AD14">
        <f t="shared" si="3"/>
        <v>1</v>
      </c>
      <c r="AE14">
        <f t="shared" si="2"/>
        <v>0</v>
      </c>
      <c r="AF14">
        <f t="shared" si="2"/>
        <v>0</v>
      </c>
      <c r="AH14" s="11">
        <v>42430</v>
      </c>
      <c r="AI14" s="7">
        <v>42126.631816539833</v>
      </c>
      <c r="AJ14" s="21">
        <v>1</v>
      </c>
      <c r="AK14">
        <v>12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BA14" s="3" t="s">
        <v>12</v>
      </c>
      <c r="BB14" s="3">
        <v>26</v>
      </c>
      <c r="BC14" s="19">
        <v>3820332628.1522732</v>
      </c>
      <c r="BD14" s="3"/>
      <c r="BE14" s="3"/>
      <c r="BF14" s="3"/>
    </row>
    <row r="15" spans="1:61" ht="15.75" thickBot="1" x14ac:dyDescent="0.3">
      <c r="A15">
        <v>13</v>
      </c>
      <c r="B15" s="11">
        <v>42461</v>
      </c>
      <c r="C15" s="7">
        <v>44422.307337406739</v>
      </c>
      <c r="D15">
        <v>2</v>
      </c>
      <c r="L15" s="11">
        <v>42461</v>
      </c>
      <c r="M15">
        <v>13</v>
      </c>
      <c r="N15" s="7">
        <v>44422.307337406739</v>
      </c>
      <c r="O15">
        <v>2</v>
      </c>
      <c r="P15">
        <f t="shared" si="0"/>
        <v>4</v>
      </c>
      <c r="Q15">
        <v>13</v>
      </c>
      <c r="R15">
        <f t="shared" si="1"/>
        <v>0</v>
      </c>
      <c r="S15">
        <f t="shared" si="1"/>
        <v>0</v>
      </c>
      <c r="T15">
        <f t="shared" si="1"/>
        <v>0</v>
      </c>
      <c r="U15">
        <f t="shared" si="1"/>
        <v>1</v>
      </c>
      <c r="V15">
        <f t="shared" si="1"/>
        <v>0</v>
      </c>
      <c r="W15">
        <f t="shared" si="1"/>
        <v>0</v>
      </c>
      <c r="X15">
        <f t="shared" si="1"/>
        <v>0</v>
      </c>
      <c r="Y15">
        <f t="shared" si="1"/>
        <v>0</v>
      </c>
      <c r="Z15">
        <f t="shared" si="1"/>
        <v>0</v>
      </c>
      <c r="AA15">
        <f t="shared" si="1"/>
        <v>0</v>
      </c>
      <c r="AB15">
        <f t="shared" si="1"/>
        <v>0</v>
      </c>
      <c r="AC15">
        <f t="shared" si="1"/>
        <v>0</v>
      </c>
      <c r="AD15">
        <f t="shared" si="3"/>
        <v>0</v>
      </c>
      <c r="AE15">
        <f t="shared" si="2"/>
        <v>1</v>
      </c>
      <c r="AF15">
        <f t="shared" si="2"/>
        <v>0</v>
      </c>
      <c r="AH15" s="11">
        <v>42461</v>
      </c>
      <c r="AI15" s="7">
        <v>44422.307337406739</v>
      </c>
      <c r="AJ15" s="21">
        <v>1</v>
      </c>
      <c r="AK15">
        <v>13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</row>
    <row r="16" spans="1:61" x14ac:dyDescent="0.25">
      <c r="A16">
        <v>14</v>
      </c>
      <c r="B16" s="11">
        <v>42491</v>
      </c>
      <c r="C16" s="7">
        <v>57661.644361902465</v>
      </c>
      <c r="D16">
        <v>1</v>
      </c>
      <c r="L16" s="11">
        <v>42491</v>
      </c>
      <c r="M16">
        <v>14</v>
      </c>
      <c r="N16" s="7">
        <v>57661.644361902465</v>
      </c>
      <c r="O16">
        <v>1</v>
      </c>
      <c r="P16">
        <f t="shared" si="0"/>
        <v>5</v>
      </c>
      <c r="Q16">
        <v>14</v>
      </c>
      <c r="R16">
        <f t="shared" si="1"/>
        <v>0</v>
      </c>
      <c r="S16">
        <f t="shared" si="1"/>
        <v>0</v>
      </c>
      <c r="T16">
        <f t="shared" si="1"/>
        <v>0</v>
      </c>
      <c r="U16">
        <f t="shared" si="1"/>
        <v>0</v>
      </c>
      <c r="V16">
        <f t="shared" si="1"/>
        <v>1</v>
      </c>
      <c r="W16">
        <f t="shared" si="1"/>
        <v>0</v>
      </c>
      <c r="X16">
        <f t="shared" si="1"/>
        <v>0</v>
      </c>
      <c r="Y16">
        <f t="shared" si="1"/>
        <v>0</v>
      </c>
      <c r="Z16">
        <f t="shared" si="1"/>
        <v>0</v>
      </c>
      <c r="AA16">
        <f t="shared" si="1"/>
        <v>0</v>
      </c>
      <c r="AB16">
        <f t="shared" si="1"/>
        <v>0</v>
      </c>
      <c r="AC16">
        <f t="shared" si="1"/>
        <v>0</v>
      </c>
      <c r="AD16">
        <f t="shared" si="3"/>
        <v>1</v>
      </c>
      <c r="AE16">
        <f t="shared" si="2"/>
        <v>0</v>
      </c>
      <c r="AF16">
        <f t="shared" si="2"/>
        <v>0</v>
      </c>
      <c r="AH16" s="11">
        <v>42491</v>
      </c>
      <c r="AI16" s="7">
        <v>57661.644361902465</v>
      </c>
      <c r="AJ16" s="21">
        <v>1</v>
      </c>
      <c r="AK16">
        <v>14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BA16" s="4"/>
      <c r="BB16" s="4" t="s">
        <v>18</v>
      </c>
      <c r="BC16" s="4" t="s">
        <v>7</v>
      </c>
      <c r="BD16" s="4" t="s">
        <v>19</v>
      </c>
      <c r="BE16" s="4" t="s">
        <v>20</v>
      </c>
      <c r="BF16" s="4" t="s">
        <v>21</v>
      </c>
      <c r="BG16" s="4" t="s">
        <v>22</v>
      </c>
      <c r="BH16" s="4" t="s">
        <v>23</v>
      </c>
      <c r="BI16" s="4" t="s">
        <v>24</v>
      </c>
    </row>
    <row r="17" spans="1:61" x14ac:dyDescent="0.25">
      <c r="A17">
        <v>15</v>
      </c>
      <c r="B17" s="11">
        <v>42522</v>
      </c>
      <c r="C17" s="7">
        <v>71427.427136079365</v>
      </c>
      <c r="D17">
        <v>2</v>
      </c>
      <c r="L17" s="11">
        <v>42522</v>
      </c>
      <c r="M17">
        <v>15</v>
      </c>
      <c r="N17" s="7">
        <v>71427.427136079365</v>
      </c>
      <c r="O17">
        <v>2</v>
      </c>
      <c r="P17">
        <f t="shared" si="0"/>
        <v>6</v>
      </c>
      <c r="Q17">
        <v>15</v>
      </c>
      <c r="R17">
        <f t="shared" si="1"/>
        <v>0</v>
      </c>
      <c r="S17">
        <f t="shared" si="1"/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1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3"/>
        <v>0</v>
      </c>
      <c r="AE17">
        <f t="shared" si="2"/>
        <v>1</v>
      </c>
      <c r="AF17">
        <f t="shared" si="2"/>
        <v>0</v>
      </c>
      <c r="AH17" s="11">
        <v>42522</v>
      </c>
      <c r="AI17" s="7">
        <v>71427.427136079365</v>
      </c>
      <c r="AJ17" s="21">
        <v>1</v>
      </c>
      <c r="AK17">
        <v>15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BA17" s="2" t="s">
        <v>13</v>
      </c>
      <c r="BB17" s="18">
        <v>47731.695678244098</v>
      </c>
      <c r="BC17" s="32">
        <v>2609.6842621223682</v>
      </c>
      <c r="BD17" s="2">
        <v>18.290218618027577</v>
      </c>
      <c r="BE17" s="2">
        <v>3.9489786138103638E-10</v>
      </c>
      <c r="BF17" s="18">
        <v>42045.682126551226</v>
      </c>
      <c r="BG17" s="18">
        <v>53417.709229936969</v>
      </c>
      <c r="BH17" s="2">
        <v>42045.682126551226</v>
      </c>
      <c r="BI17" s="2">
        <v>53417.709229936969</v>
      </c>
    </row>
    <row r="18" spans="1:61" x14ac:dyDescent="0.25">
      <c r="A18">
        <v>16</v>
      </c>
      <c r="B18" s="11">
        <v>42552</v>
      </c>
      <c r="C18" s="7">
        <v>73269.221154687097</v>
      </c>
      <c r="D18">
        <v>1</v>
      </c>
      <c r="L18" s="11">
        <v>42552</v>
      </c>
      <c r="M18">
        <v>16</v>
      </c>
      <c r="N18" s="7">
        <v>73269.221154687097</v>
      </c>
      <c r="O18">
        <v>1</v>
      </c>
      <c r="P18">
        <f t="shared" si="0"/>
        <v>7</v>
      </c>
      <c r="Q18">
        <v>16</v>
      </c>
      <c r="R18">
        <f t="shared" si="1"/>
        <v>0</v>
      </c>
      <c r="S18">
        <f t="shared" si="1"/>
        <v>0</v>
      </c>
      <c r="T18">
        <f t="shared" si="1"/>
        <v>0</v>
      </c>
      <c r="U18">
        <f t="shared" si="1"/>
        <v>0</v>
      </c>
      <c r="V18">
        <f t="shared" si="1"/>
        <v>0</v>
      </c>
      <c r="W18">
        <f t="shared" si="1"/>
        <v>0</v>
      </c>
      <c r="X18">
        <f t="shared" si="1"/>
        <v>1</v>
      </c>
      <c r="Y18">
        <f t="shared" si="1"/>
        <v>0</v>
      </c>
      <c r="Z18">
        <f t="shared" si="1"/>
        <v>0</v>
      </c>
      <c r="AA18">
        <f t="shared" si="1"/>
        <v>0</v>
      </c>
      <c r="AB18">
        <f t="shared" si="1"/>
        <v>0</v>
      </c>
      <c r="AC18">
        <f t="shared" si="1"/>
        <v>0</v>
      </c>
      <c r="AD18">
        <f t="shared" si="3"/>
        <v>1</v>
      </c>
      <c r="AE18">
        <f t="shared" si="2"/>
        <v>0</v>
      </c>
      <c r="AF18">
        <f t="shared" si="2"/>
        <v>0</v>
      </c>
      <c r="AH18" s="11">
        <v>42552</v>
      </c>
      <c r="AI18" s="7">
        <v>73269.221154687097</v>
      </c>
      <c r="AJ18" s="21">
        <v>1</v>
      </c>
      <c r="AK18">
        <v>16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BA18" s="2" t="s">
        <v>47</v>
      </c>
      <c r="BB18" s="18">
        <v>-183.97853423370034</v>
      </c>
      <c r="BC18" s="32">
        <v>92.497806221229709</v>
      </c>
      <c r="BD18" s="2">
        <v>-1.9890042991254679</v>
      </c>
      <c r="BE18" s="2">
        <v>6.9991320170450191E-2</v>
      </c>
      <c r="BF18" s="18">
        <v>-385.51394114458878</v>
      </c>
      <c r="BG18" s="18">
        <v>17.556872677188124</v>
      </c>
      <c r="BH18" s="2">
        <v>-385.51394114458878</v>
      </c>
      <c r="BI18" s="2">
        <v>17.556872677188124</v>
      </c>
    </row>
    <row r="19" spans="1:61" x14ac:dyDescent="0.25">
      <c r="A19">
        <v>17</v>
      </c>
      <c r="B19" s="11">
        <v>42583</v>
      </c>
      <c r="C19" s="7">
        <v>49695.440724543048</v>
      </c>
      <c r="D19">
        <v>1</v>
      </c>
      <c r="L19" s="11">
        <v>42583</v>
      </c>
      <c r="M19">
        <v>17</v>
      </c>
      <c r="N19" s="7">
        <v>49695.440724543048</v>
      </c>
      <c r="O19">
        <v>1</v>
      </c>
      <c r="P19">
        <f t="shared" si="0"/>
        <v>8</v>
      </c>
      <c r="Q19">
        <v>17</v>
      </c>
      <c r="R19">
        <f t="shared" ref="R19:AC35" si="4">IF($P19=R$1,1,0)</f>
        <v>0</v>
      </c>
      <c r="S19">
        <f t="shared" si="4"/>
        <v>0</v>
      </c>
      <c r="T19">
        <f t="shared" si="4"/>
        <v>0</v>
      </c>
      <c r="U19">
        <f t="shared" si="4"/>
        <v>0</v>
      </c>
      <c r="V19">
        <f t="shared" si="4"/>
        <v>0</v>
      </c>
      <c r="W19">
        <f t="shared" si="4"/>
        <v>0</v>
      </c>
      <c r="X19">
        <f t="shared" si="4"/>
        <v>0</v>
      </c>
      <c r="Y19">
        <f t="shared" si="4"/>
        <v>1</v>
      </c>
      <c r="Z19">
        <f t="shared" si="4"/>
        <v>0</v>
      </c>
      <c r="AA19">
        <f t="shared" si="4"/>
        <v>0</v>
      </c>
      <c r="AB19">
        <f t="shared" si="4"/>
        <v>0</v>
      </c>
      <c r="AC19">
        <f t="shared" si="4"/>
        <v>0</v>
      </c>
      <c r="AD19">
        <f t="shared" si="3"/>
        <v>1</v>
      </c>
      <c r="AE19">
        <f t="shared" si="3"/>
        <v>0</v>
      </c>
      <c r="AF19">
        <f t="shared" si="3"/>
        <v>0</v>
      </c>
      <c r="AH19" s="11">
        <v>42583</v>
      </c>
      <c r="AI19" s="7">
        <v>49695.440724543048</v>
      </c>
      <c r="AJ19" s="21">
        <v>1</v>
      </c>
      <c r="AK19">
        <v>17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BA19" s="2" t="s">
        <v>36</v>
      </c>
      <c r="BB19" s="18">
        <v>-5819.6179407945237</v>
      </c>
      <c r="BC19" s="32">
        <v>3041.1950829164366</v>
      </c>
      <c r="BD19" s="2">
        <v>-1.9135957352705053</v>
      </c>
      <c r="BE19" s="2">
        <v>7.982234780340676E-2</v>
      </c>
      <c r="BF19" s="18">
        <v>-12445.812804973746</v>
      </c>
      <c r="BG19" s="18">
        <v>806.5769233846986</v>
      </c>
      <c r="BH19" s="2">
        <v>-12445.812804973746</v>
      </c>
      <c r="BI19" s="2">
        <v>806.5769233846986</v>
      </c>
    </row>
    <row r="20" spans="1:61" x14ac:dyDescent="0.25">
      <c r="A20">
        <v>18</v>
      </c>
      <c r="B20" s="11">
        <v>42614</v>
      </c>
      <c r="C20" s="7">
        <v>49021.056798370417</v>
      </c>
      <c r="D20">
        <v>1</v>
      </c>
      <c r="L20" s="11">
        <v>42614</v>
      </c>
      <c r="M20">
        <v>18</v>
      </c>
      <c r="N20" s="7">
        <v>49021.056798370417</v>
      </c>
      <c r="O20">
        <v>1</v>
      </c>
      <c r="P20">
        <f t="shared" si="0"/>
        <v>9</v>
      </c>
      <c r="Q20">
        <v>18</v>
      </c>
      <c r="R20">
        <f t="shared" si="4"/>
        <v>0</v>
      </c>
      <c r="S20">
        <f t="shared" si="4"/>
        <v>0</v>
      </c>
      <c r="T20">
        <f t="shared" si="4"/>
        <v>0</v>
      </c>
      <c r="U20">
        <f t="shared" si="4"/>
        <v>0</v>
      </c>
      <c r="V20">
        <f t="shared" si="4"/>
        <v>0</v>
      </c>
      <c r="W20">
        <f t="shared" si="4"/>
        <v>0</v>
      </c>
      <c r="X20">
        <f t="shared" si="4"/>
        <v>0</v>
      </c>
      <c r="Y20">
        <f t="shared" si="4"/>
        <v>0</v>
      </c>
      <c r="Z20">
        <f t="shared" si="4"/>
        <v>1</v>
      </c>
      <c r="AA20">
        <f t="shared" si="4"/>
        <v>0</v>
      </c>
      <c r="AB20">
        <f t="shared" si="4"/>
        <v>0</v>
      </c>
      <c r="AC20">
        <f t="shared" si="4"/>
        <v>0</v>
      </c>
      <c r="AD20">
        <f t="shared" si="3"/>
        <v>1</v>
      </c>
      <c r="AE20">
        <f t="shared" si="3"/>
        <v>0</v>
      </c>
      <c r="AF20">
        <f t="shared" si="3"/>
        <v>0</v>
      </c>
      <c r="AH20" s="11">
        <v>42614</v>
      </c>
      <c r="AI20" s="7">
        <v>49021.056798370417</v>
      </c>
      <c r="AJ20" s="21">
        <v>1</v>
      </c>
      <c r="AK20">
        <v>18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BA20" s="2" t="s">
        <v>37</v>
      </c>
      <c r="BB20" s="18">
        <v>-3118.8769364514687</v>
      </c>
      <c r="BC20" s="32">
        <v>3045.4121338206978</v>
      </c>
      <c r="BD20" s="2">
        <v>-1.0241231069564971</v>
      </c>
      <c r="BE20" s="2">
        <v>0.32597978385055626</v>
      </c>
      <c r="BF20" s="18">
        <v>-9754.259965244255</v>
      </c>
      <c r="BG20" s="18">
        <v>3516.506092341318</v>
      </c>
      <c r="BH20" s="2">
        <v>-9754.259965244255</v>
      </c>
      <c r="BI20" s="2">
        <v>3516.506092341318</v>
      </c>
    </row>
    <row r="21" spans="1:61" x14ac:dyDescent="0.25">
      <c r="A21">
        <v>19</v>
      </c>
      <c r="B21" s="11">
        <v>42644</v>
      </c>
      <c r="C21" s="7">
        <v>45263.233898384409</v>
      </c>
      <c r="D21">
        <v>1</v>
      </c>
      <c r="L21" s="11">
        <v>42644</v>
      </c>
      <c r="M21">
        <v>19</v>
      </c>
      <c r="N21" s="7">
        <v>45263.233898384409</v>
      </c>
      <c r="O21">
        <v>1</v>
      </c>
      <c r="P21">
        <f t="shared" si="0"/>
        <v>10</v>
      </c>
      <c r="Q21">
        <v>19</v>
      </c>
      <c r="R21">
        <f t="shared" si="4"/>
        <v>0</v>
      </c>
      <c r="S21">
        <f t="shared" si="4"/>
        <v>0</v>
      </c>
      <c r="T21">
        <f t="shared" si="4"/>
        <v>0</v>
      </c>
      <c r="U21">
        <f t="shared" si="4"/>
        <v>0</v>
      </c>
      <c r="V21">
        <f t="shared" si="4"/>
        <v>0</v>
      </c>
      <c r="W21">
        <f t="shared" si="4"/>
        <v>0</v>
      </c>
      <c r="X21">
        <f t="shared" si="4"/>
        <v>0</v>
      </c>
      <c r="Y21">
        <f t="shared" si="4"/>
        <v>0</v>
      </c>
      <c r="Z21">
        <f t="shared" si="4"/>
        <v>0</v>
      </c>
      <c r="AA21">
        <f t="shared" si="4"/>
        <v>1</v>
      </c>
      <c r="AB21">
        <f t="shared" si="4"/>
        <v>0</v>
      </c>
      <c r="AC21">
        <f t="shared" si="4"/>
        <v>0</v>
      </c>
      <c r="AD21">
        <f t="shared" si="3"/>
        <v>1</v>
      </c>
      <c r="AE21">
        <f t="shared" si="3"/>
        <v>0</v>
      </c>
      <c r="AF21">
        <f t="shared" si="3"/>
        <v>0</v>
      </c>
      <c r="AH21" s="11">
        <v>42644</v>
      </c>
      <c r="AI21" s="7">
        <v>45263.233898384409</v>
      </c>
      <c r="AJ21" s="21">
        <v>1</v>
      </c>
      <c r="AK21">
        <v>19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BA21" s="2" t="s">
        <v>38</v>
      </c>
      <c r="BB21" s="18">
        <v>-15340.026386577309</v>
      </c>
      <c r="BC21" s="32">
        <v>5272.3749546100817</v>
      </c>
      <c r="BD21" s="2">
        <v>-2.9095097595750907</v>
      </c>
      <c r="BE21" s="2">
        <v>1.3092989614203337E-2</v>
      </c>
      <c r="BF21" s="18">
        <v>-26827.544580497924</v>
      </c>
      <c r="BG21" s="18">
        <v>-3852.5081926566909</v>
      </c>
      <c r="BH21" s="2">
        <v>-26827.544580497924</v>
      </c>
      <c r="BI21" s="2">
        <v>-3852.5081926566909</v>
      </c>
    </row>
    <row r="22" spans="1:61" x14ac:dyDescent="0.25">
      <c r="A22">
        <v>20</v>
      </c>
      <c r="B22" s="11">
        <v>42675</v>
      </c>
      <c r="C22" s="7">
        <v>42210.271554673229</v>
      </c>
      <c r="D22">
        <v>1</v>
      </c>
      <c r="L22" s="11">
        <v>42675</v>
      </c>
      <c r="M22">
        <v>20</v>
      </c>
      <c r="N22" s="7">
        <v>42210.271554673229</v>
      </c>
      <c r="O22">
        <v>1</v>
      </c>
      <c r="P22">
        <f t="shared" si="0"/>
        <v>11</v>
      </c>
      <c r="Q22">
        <v>20</v>
      </c>
      <c r="R22">
        <f t="shared" si="4"/>
        <v>0</v>
      </c>
      <c r="S22">
        <f t="shared" si="4"/>
        <v>0</v>
      </c>
      <c r="T22">
        <f t="shared" si="4"/>
        <v>0</v>
      </c>
      <c r="U22">
        <f t="shared" si="4"/>
        <v>0</v>
      </c>
      <c r="V22">
        <f t="shared" si="4"/>
        <v>0</v>
      </c>
      <c r="W22">
        <f t="shared" si="4"/>
        <v>0</v>
      </c>
      <c r="X22">
        <f t="shared" si="4"/>
        <v>0</v>
      </c>
      <c r="Y22">
        <f t="shared" si="4"/>
        <v>0</v>
      </c>
      <c r="Z22">
        <f t="shared" si="4"/>
        <v>0</v>
      </c>
      <c r="AA22">
        <f t="shared" si="4"/>
        <v>0</v>
      </c>
      <c r="AB22">
        <f t="shared" si="4"/>
        <v>1</v>
      </c>
      <c r="AC22">
        <f t="shared" si="4"/>
        <v>0</v>
      </c>
      <c r="AD22">
        <f t="shared" si="3"/>
        <v>1</v>
      </c>
      <c r="AE22">
        <f t="shared" si="3"/>
        <v>0</v>
      </c>
      <c r="AF22">
        <f t="shared" si="3"/>
        <v>0</v>
      </c>
      <c r="AH22" s="11">
        <v>42675</v>
      </c>
      <c r="AI22" s="7">
        <v>42210.271554673229</v>
      </c>
      <c r="AJ22" s="21">
        <v>1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BA22" s="2" t="s">
        <v>39</v>
      </c>
      <c r="BB22" s="18">
        <v>10736.635972653119</v>
      </c>
      <c r="BC22" s="32">
        <v>3062.222264090447</v>
      </c>
      <c r="BD22" s="2">
        <v>3.5061582885598135</v>
      </c>
      <c r="BE22" s="2">
        <v>4.3324488553890391E-3</v>
      </c>
      <c r="BF22" s="18">
        <v>4064.6268163602253</v>
      </c>
      <c r="BG22" s="18">
        <v>17408.645128946013</v>
      </c>
      <c r="BH22" s="2">
        <v>4064.6268163602253</v>
      </c>
      <c r="BI22" s="2">
        <v>17408.645128946013</v>
      </c>
    </row>
    <row r="23" spans="1:61" x14ac:dyDescent="0.25">
      <c r="A23">
        <v>21</v>
      </c>
      <c r="B23" s="11">
        <v>42705</v>
      </c>
      <c r="C23" s="7">
        <v>43968.33038451113</v>
      </c>
      <c r="D23">
        <v>2</v>
      </c>
      <c r="L23" s="11">
        <v>42705</v>
      </c>
      <c r="M23">
        <v>21</v>
      </c>
      <c r="N23" s="7">
        <v>43968.33038451113</v>
      </c>
      <c r="O23">
        <v>2</v>
      </c>
      <c r="P23">
        <f t="shared" si="0"/>
        <v>12</v>
      </c>
      <c r="Q23">
        <v>21</v>
      </c>
      <c r="R23">
        <f t="shared" si="4"/>
        <v>0</v>
      </c>
      <c r="S23">
        <f t="shared" si="4"/>
        <v>0</v>
      </c>
      <c r="T23">
        <f t="shared" si="4"/>
        <v>0</v>
      </c>
      <c r="U23">
        <f t="shared" si="4"/>
        <v>0</v>
      </c>
      <c r="V23">
        <f t="shared" si="4"/>
        <v>0</v>
      </c>
      <c r="W23">
        <f t="shared" si="4"/>
        <v>0</v>
      </c>
      <c r="X23">
        <f t="shared" si="4"/>
        <v>0</v>
      </c>
      <c r="Y23">
        <f t="shared" si="4"/>
        <v>0</v>
      </c>
      <c r="Z23">
        <f t="shared" si="4"/>
        <v>0</v>
      </c>
      <c r="AA23">
        <f t="shared" si="4"/>
        <v>0</v>
      </c>
      <c r="AB23">
        <f t="shared" si="4"/>
        <v>0</v>
      </c>
      <c r="AC23">
        <f t="shared" si="4"/>
        <v>1</v>
      </c>
      <c r="AD23">
        <f t="shared" si="3"/>
        <v>0</v>
      </c>
      <c r="AE23">
        <f t="shared" si="3"/>
        <v>1</v>
      </c>
      <c r="AF23">
        <f t="shared" si="3"/>
        <v>0</v>
      </c>
      <c r="AH23" s="11">
        <v>42705</v>
      </c>
      <c r="AI23" s="7">
        <v>43968.33038451113</v>
      </c>
      <c r="AJ23" s="21">
        <v>1</v>
      </c>
      <c r="AK23">
        <v>21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BA23" s="2" t="s">
        <v>40</v>
      </c>
      <c r="BB23" s="18">
        <v>3560.1454786664017</v>
      </c>
      <c r="BC23" s="32">
        <v>5952.2895299976708</v>
      </c>
      <c r="BD23" s="2">
        <v>0.59811362681945934</v>
      </c>
      <c r="BE23" s="2">
        <v>0.56088338695259865</v>
      </c>
      <c r="BF23" s="18">
        <v>-9408.7793151864407</v>
      </c>
      <c r="BG23" s="18">
        <v>16529.070272519246</v>
      </c>
      <c r="BH23" s="2">
        <v>-9408.7793151864407</v>
      </c>
      <c r="BI23" s="2">
        <v>16529.070272519246</v>
      </c>
    </row>
    <row r="24" spans="1:61" x14ac:dyDescent="0.25">
      <c r="A24">
        <v>22</v>
      </c>
      <c r="B24" s="11">
        <v>42736</v>
      </c>
      <c r="C24" s="7">
        <v>43777.780465113377</v>
      </c>
      <c r="D24">
        <v>1</v>
      </c>
      <c r="L24" s="11">
        <v>42736</v>
      </c>
      <c r="M24">
        <v>22</v>
      </c>
      <c r="N24" s="7">
        <v>43777.780465113377</v>
      </c>
      <c r="O24">
        <v>1</v>
      </c>
      <c r="P24">
        <f t="shared" si="0"/>
        <v>1</v>
      </c>
      <c r="Q24">
        <v>22</v>
      </c>
      <c r="R24">
        <f t="shared" si="4"/>
        <v>1</v>
      </c>
      <c r="S24">
        <f t="shared" si="4"/>
        <v>0</v>
      </c>
      <c r="T24">
        <f t="shared" si="4"/>
        <v>0</v>
      </c>
      <c r="U24">
        <f t="shared" si="4"/>
        <v>0</v>
      </c>
      <c r="V24">
        <f t="shared" si="4"/>
        <v>0</v>
      </c>
      <c r="W24">
        <f t="shared" si="4"/>
        <v>0</v>
      </c>
      <c r="X24">
        <f t="shared" si="4"/>
        <v>0</v>
      </c>
      <c r="Y24">
        <f t="shared" si="4"/>
        <v>0</v>
      </c>
      <c r="Z24">
        <f t="shared" si="4"/>
        <v>0</v>
      </c>
      <c r="AA24">
        <f t="shared" si="4"/>
        <v>0</v>
      </c>
      <c r="AB24">
        <f t="shared" si="4"/>
        <v>0</v>
      </c>
      <c r="AC24">
        <f t="shared" si="4"/>
        <v>0</v>
      </c>
      <c r="AD24">
        <f t="shared" si="3"/>
        <v>1</v>
      </c>
      <c r="AE24">
        <f t="shared" si="3"/>
        <v>0</v>
      </c>
      <c r="AF24">
        <f t="shared" si="3"/>
        <v>0</v>
      </c>
      <c r="AH24" s="11">
        <v>42736</v>
      </c>
      <c r="AI24" s="7">
        <v>43777.780465113377</v>
      </c>
      <c r="AJ24" s="21">
        <v>1</v>
      </c>
      <c r="AK24">
        <v>22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BA24" s="2" t="s">
        <v>41</v>
      </c>
      <c r="BB24" s="18">
        <v>31083.190146733243</v>
      </c>
      <c r="BC24" s="32">
        <v>3090.0359347111184</v>
      </c>
      <c r="BD24" s="2">
        <v>10.059167855482933</v>
      </c>
      <c r="BE24" s="2">
        <v>3.3600425338624026E-7</v>
      </c>
      <c r="BF24" s="18">
        <v>24350.580208051892</v>
      </c>
      <c r="BG24" s="18">
        <v>37815.800085414594</v>
      </c>
      <c r="BH24" s="2">
        <v>24350.580208051892</v>
      </c>
      <c r="BI24" s="2">
        <v>37815.800085414594</v>
      </c>
    </row>
    <row r="25" spans="1:61" x14ac:dyDescent="0.25">
      <c r="A25">
        <v>23</v>
      </c>
      <c r="B25" s="11">
        <v>42767</v>
      </c>
      <c r="C25" s="7">
        <v>39523.678403704063</v>
      </c>
      <c r="D25">
        <v>1</v>
      </c>
      <c r="L25" s="11">
        <v>42767</v>
      </c>
      <c r="M25">
        <v>23</v>
      </c>
      <c r="N25" s="7">
        <v>39523.678403704063</v>
      </c>
      <c r="O25">
        <v>1</v>
      </c>
      <c r="P25">
        <f t="shared" si="0"/>
        <v>2</v>
      </c>
      <c r="Q25">
        <v>23</v>
      </c>
      <c r="R25">
        <f t="shared" si="4"/>
        <v>0</v>
      </c>
      <c r="S25">
        <f t="shared" si="4"/>
        <v>1</v>
      </c>
      <c r="T25">
        <f t="shared" si="4"/>
        <v>0</v>
      </c>
      <c r="U25">
        <f t="shared" si="4"/>
        <v>0</v>
      </c>
      <c r="V25">
        <f t="shared" si="4"/>
        <v>0</v>
      </c>
      <c r="W25">
        <f t="shared" si="4"/>
        <v>0</v>
      </c>
      <c r="X25">
        <f t="shared" si="4"/>
        <v>0</v>
      </c>
      <c r="Y25">
        <f t="shared" si="4"/>
        <v>0</v>
      </c>
      <c r="Z25">
        <f t="shared" si="4"/>
        <v>0</v>
      </c>
      <c r="AA25">
        <f t="shared" si="4"/>
        <v>0</v>
      </c>
      <c r="AB25">
        <f t="shared" si="4"/>
        <v>0</v>
      </c>
      <c r="AC25">
        <f t="shared" si="4"/>
        <v>0</v>
      </c>
      <c r="AD25">
        <f t="shared" si="3"/>
        <v>1</v>
      </c>
      <c r="AE25">
        <f t="shared" si="3"/>
        <v>0</v>
      </c>
      <c r="AF25">
        <f t="shared" si="3"/>
        <v>0</v>
      </c>
      <c r="AH25" s="11">
        <v>42767</v>
      </c>
      <c r="AI25" s="7">
        <v>39523.678403704063</v>
      </c>
      <c r="AJ25" s="21">
        <v>1</v>
      </c>
      <c r="AK25">
        <v>23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BA25" s="2" t="s">
        <v>42</v>
      </c>
      <c r="BB25" s="18">
        <v>6753.6148453848646</v>
      </c>
      <c r="BC25" s="32">
        <v>3074.7695510546619</v>
      </c>
      <c r="BD25" s="2">
        <v>2.1964621195979839</v>
      </c>
      <c r="BE25" s="2">
        <v>4.8443295756198088E-2</v>
      </c>
      <c r="BF25" s="18">
        <v>54.267499276823401</v>
      </c>
      <c r="BG25" s="18">
        <v>13452.962191492905</v>
      </c>
      <c r="BH25" s="2">
        <v>54.267499276823401</v>
      </c>
      <c r="BI25" s="2">
        <v>13452.962191492905</v>
      </c>
    </row>
    <row r="26" spans="1:61" x14ac:dyDescent="0.25">
      <c r="A26">
        <v>24</v>
      </c>
      <c r="B26" s="11">
        <v>42795</v>
      </c>
      <c r="C26" s="7">
        <v>40475.778434632201</v>
      </c>
      <c r="D26">
        <v>1</v>
      </c>
      <c r="L26" s="11">
        <v>42795</v>
      </c>
      <c r="M26">
        <v>24</v>
      </c>
      <c r="N26" s="7">
        <v>40475.778434632201</v>
      </c>
      <c r="O26">
        <v>1</v>
      </c>
      <c r="P26">
        <f t="shared" si="0"/>
        <v>3</v>
      </c>
      <c r="Q26">
        <v>24</v>
      </c>
      <c r="R26">
        <f t="shared" si="4"/>
        <v>0</v>
      </c>
      <c r="S26">
        <f t="shared" si="4"/>
        <v>0</v>
      </c>
      <c r="T26">
        <f t="shared" si="4"/>
        <v>1</v>
      </c>
      <c r="U26">
        <f t="shared" si="4"/>
        <v>0</v>
      </c>
      <c r="V26">
        <f t="shared" si="4"/>
        <v>0</v>
      </c>
      <c r="W26">
        <f t="shared" si="4"/>
        <v>0</v>
      </c>
      <c r="X26">
        <f t="shared" si="4"/>
        <v>0</v>
      </c>
      <c r="Y26">
        <f t="shared" si="4"/>
        <v>0</v>
      </c>
      <c r="Z26">
        <f t="shared" si="4"/>
        <v>0</v>
      </c>
      <c r="AA26">
        <f t="shared" si="4"/>
        <v>0</v>
      </c>
      <c r="AB26">
        <f t="shared" si="4"/>
        <v>0</v>
      </c>
      <c r="AC26">
        <f t="shared" si="4"/>
        <v>0</v>
      </c>
      <c r="AD26">
        <f t="shared" si="3"/>
        <v>1</v>
      </c>
      <c r="AE26">
        <f t="shared" si="3"/>
        <v>0</v>
      </c>
      <c r="AF26">
        <f t="shared" si="3"/>
        <v>0</v>
      </c>
      <c r="AH26" s="11">
        <v>42795</v>
      </c>
      <c r="AI26" s="7">
        <v>40475.778434632201</v>
      </c>
      <c r="AJ26" s="21">
        <v>1</v>
      </c>
      <c r="AK26">
        <v>24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BA26" s="2" t="s">
        <v>43</v>
      </c>
      <c r="BB26" s="18">
        <v>6274.9632266572416</v>
      </c>
      <c r="BC26" s="32">
        <v>3062.222264090447</v>
      </c>
      <c r="BD26" s="2">
        <v>2.0491534204559301</v>
      </c>
      <c r="BE26" s="2">
        <v>6.2965740924727273E-2</v>
      </c>
      <c r="BF26" s="18">
        <v>-397.0459296356521</v>
      </c>
      <c r="BG26" s="18">
        <v>12946.972382950134</v>
      </c>
      <c r="BH26" s="2">
        <v>-397.0459296356521</v>
      </c>
      <c r="BI26" s="2">
        <v>12946.972382950134</v>
      </c>
    </row>
    <row r="27" spans="1:61" x14ac:dyDescent="0.25">
      <c r="A27">
        <v>25</v>
      </c>
      <c r="B27" s="11">
        <v>42826</v>
      </c>
      <c r="C27" s="7">
        <v>51166.551223958188</v>
      </c>
      <c r="D27">
        <v>2</v>
      </c>
      <c r="L27" s="11">
        <v>42826</v>
      </c>
      <c r="M27">
        <v>25</v>
      </c>
      <c r="N27" s="7">
        <v>51166.551223958188</v>
      </c>
      <c r="O27">
        <v>2</v>
      </c>
      <c r="P27">
        <f t="shared" si="0"/>
        <v>4</v>
      </c>
      <c r="Q27">
        <v>25</v>
      </c>
      <c r="R27">
        <f t="shared" si="4"/>
        <v>0</v>
      </c>
      <c r="S27">
        <f t="shared" si="4"/>
        <v>0</v>
      </c>
      <c r="T27">
        <f t="shared" si="4"/>
        <v>0</v>
      </c>
      <c r="U27">
        <f t="shared" si="4"/>
        <v>1</v>
      </c>
      <c r="V27">
        <f t="shared" si="4"/>
        <v>0</v>
      </c>
      <c r="W27">
        <f t="shared" si="4"/>
        <v>0</v>
      </c>
      <c r="X27">
        <f t="shared" si="4"/>
        <v>0</v>
      </c>
      <c r="Y27">
        <f t="shared" si="4"/>
        <v>0</v>
      </c>
      <c r="Z27">
        <f t="shared" si="4"/>
        <v>0</v>
      </c>
      <c r="AA27">
        <f t="shared" si="4"/>
        <v>0</v>
      </c>
      <c r="AB27">
        <f t="shared" si="4"/>
        <v>0</v>
      </c>
      <c r="AC27">
        <f t="shared" si="4"/>
        <v>0</v>
      </c>
      <c r="AD27">
        <f t="shared" si="3"/>
        <v>0</v>
      </c>
      <c r="AE27">
        <f t="shared" si="3"/>
        <v>1</v>
      </c>
      <c r="AF27">
        <f t="shared" si="3"/>
        <v>0</v>
      </c>
      <c r="AH27" s="11">
        <v>42826</v>
      </c>
      <c r="AI27" s="7">
        <v>51166.551223958188</v>
      </c>
      <c r="AJ27" s="21">
        <v>1</v>
      </c>
      <c r="AK27">
        <v>25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BA27" s="2" t="s">
        <v>44</v>
      </c>
      <c r="BB27" s="18">
        <v>-516.33545399674767</v>
      </c>
      <c r="BC27" s="32">
        <v>3052.4276053005801</v>
      </c>
      <c r="BD27" s="2">
        <v>-0.16915567566618925</v>
      </c>
      <c r="BE27" s="2">
        <v>0.86849213468405728</v>
      </c>
      <c r="BF27" s="18">
        <v>-7167.0038820560667</v>
      </c>
      <c r="BG27" s="18">
        <v>6134.3329740625713</v>
      </c>
      <c r="BH27" s="2">
        <v>-7167.0038820560667</v>
      </c>
      <c r="BI27" s="2">
        <v>6134.3329740625713</v>
      </c>
    </row>
    <row r="28" spans="1:61" x14ac:dyDescent="0.25">
      <c r="A28">
        <v>26</v>
      </c>
      <c r="B28" s="11">
        <v>42856</v>
      </c>
      <c r="C28" s="7">
        <v>51915.87757054394</v>
      </c>
      <c r="D28">
        <v>1</v>
      </c>
      <c r="L28" s="11">
        <v>42856</v>
      </c>
      <c r="M28">
        <v>26</v>
      </c>
      <c r="N28" s="7">
        <v>51915.87757054394</v>
      </c>
      <c r="O28">
        <v>1</v>
      </c>
      <c r="P28">
        <f t="shared" si="0"/>
        <v>5</v>
      </c>
      <c r="Q28">
        <v>26</v>
      </c>
      <c r="R28">
        <f t="shared" si="4"/>
        <v>0</v>
      </c>
      <c r="S28">
        <f t="shared" si="4"/>
        <v>0</v>
      </c>
      <c r="T28">
        <f t="shared" si="4"/>
        <v>0</v>
      </c>
      <c r="U28">
        <f t="shared" si="4"/>
        <v>0</v>
      </c>
      <c r="V28">
        <f t="shared" si="4"/>
        <v>1</v>
      </c>
      <c r="W28">
        <f t="shared" si="4"/>
        <v>0</v>
      </c>
      <c r="X28">
        <f t="shared" si="4"/>
        <v>0</v>
      </c>
      <c r="Y28">
        <f t="shared" si="4"/>
        <v>0</v>
      </c>
      <c r="Z28">
        <f t="shared" si="4"/>
        <v>0</v>
      </c>
      <c r="AA28">
        <f t="shared" si="4"/>
        <v>0</v>
      </c>
      <c r="AB28">
        <f t="shared" si="4"/>
        <v>0</v>
      </c>
      <c r="AC28">
        <f t="shared" si="4"/>
        <v>0</v>
      </c>
      <c r="AD28">
        <f t="shared" si="3"/>
        <v>1</v>
      </c>
      <c r="AE28">
        <f t="shared" si="3"/>
        <v>0</v>
      </c>
      <c r="AF28">
        <f t="shared" si="3"/>
        <v>0</v>
      </c>
      <c r="AH28" s="11">
        <v>42856</v>
      </c>
      <c r="AI28" s="7">
        <v>51915.87757054394</v>
      </c>
      <c r="AJ28" s="21">
        <v>1</v>
      </c>
      <c r="AK28">
        <v>26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BA28" s="2" t="s">
        <v>45</v>
      </c>
      <c r="BB28" s="18">
        <v>-2882.3815604026072</v>
      </c>
      <c r="BC28" s="32">
        <v>3045.4121338206987</v>
      </c>
      <c r="BD28" s="2">
        <v>-0.94646682739338883</v>
      </c>
      <c r="BE28" s="2">
        <v>0.36258014867023158</v>
      </c>
      <c r="BF28" s="18">
        <v>-9517.7645891953962</v>
      </c>
      <c r="BG28" s="18">
        <v>3753.0014683901813</v>
      </c>
      <c r="BH28" s="2">
        <v>-9517.7645891953962</v>
      </c>
      <c r="BI28" s="2">
        <v>3753.0014683901813</v>
      </c>
    </row>
    <row r="29" spans="1:61" x14ac:dyDescent="0.25">
      <c r="A29">
        <v>27</v>
      </c>
      <c r="B29" s="11">
        <v>42887</v>
      </c>
      <c r="C29" s="7">
        <v>62274.423432872994</v>
      </c>
      <c r="D29">
        <v>2</v>
      </c>
      <c r="L29" s="11">
        <v>42887</v>
      </c>
      <c r="M29">
        <v>27</v>
      </c>
      <c r="N29" s="7">
        <v>62274.423432872994</v>
      </c>
      <c r="O29">
        <v>2</v>
      </c>
      <c r="P29">
        <f t="shared" si="0"/>
        <v>6</v>
      </c>
      <c r="Q29">
        <v>27</v>
      </c>
      <c r="R29">
        <f t="shared" si="4"/>
        <v>0</v>
      </c>
      <c r="S29">
        <f t="shared" si="4"/>
        <v>0</v>
      </c>
      <c r="T29">
        <f t="shared" si="4"/>
        <v>0</v>
      </c>
      <c r="U29">
        <f t="shared" si="4"/>
        <v>0</v>
      </c>
      <c r="V29">
        <f t="shared" si="4"/>
        <v>0</v>
      </c>
      <c r="W29">
        <f t="shared" si="4"/>
        <v>1</v>
      </c>
      <c r="X29">
        <f t="shared" si="4"/>
        <v>0</v>
      </c>
      <c r="Y29">
        <f t="shared" si="4"/>
        <v>0</v>
      </c>
      <c r="Z29">
        <f t="shared" si="4"/>
        <v>0</v>
      </c>
      <c r="AA29">
        <f t="shared" si="4"/>
        <v>0</v>
      </c>
      <c r="AB29">
        <f t="shared" si="4"/>
        <v>0</v>
      </c>
      <c r="AC29">
        <f t="shared" si="4"/>
        <v>0</v>
      </c>
      <c r="AD29">
        <f t="shared" si="3"/>
        <v>0</v>
      </c>
      <c r="AE29">
        <f t="shared" si="3"/>
        <v>1</v>
      </c>
      <c r="AF29">
        <f t="shared" si="3"/>
        <v>0</v>
      </c>
      <c r="AH29" s="11">
        <v>42887</v>
      </c>
      <c r="AI29" s="7">
        <v>62274.423432872994</v>
      </c>
      <c r="AJ29" s="21">
        <v>1</v>
      </c>
      <c r="AK29">
        <v>27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BA29" s="2" t="s">
        <v>46</v>
      </c>
      <c r="BB29" s="18">
        <v>-19130.047656845727</v>
      </c>
      <c r="BC29" s="32">
        <v>6080.2798123896509</v>
      </c>
      <c r="BD29" s="2">
        <v>-3.1462446214835138</v>
      </c>
      <c r="BE29" s="2">
        <v>8.4335398821780306E-3</v>
      </c>
      <c r="BF29" s="18">
        <v>-32377.839320046947</v>
      </c>
      <c r="BG29" s="18">
        <v>-5882.2559936445068</v>
      </c>
      <c r="BH29" s="2">
        <v>-32377.839320046947</v>
      </c>
      <c r="BI29" s="2">
        <v>-5882.2559936445068</v>
      </c>
    </row>
    <row r="30" spans="1:61" x14ac:dyDescent="0.25">
      <c r="A30">
        <v>28</v>
      </c>
      <c r="B30" s="11">
        <v>42917</v>
      </c>
      <c r="C30" s="8"/>
      <c r="D30">
        <v>1</v>
      </c>
      <c r="L30" s="11">
        <v>42917</v>
      </c>
      <c r="M30">
        <v>28</v>
      </c>
      <c r="N30" s="8"/>
      <c r="O30">
        <v>1</v>
      </c>
      <c r="P30">
        <f t="shared" si="0"/>
        <v>7</v>
      </c>
      <c r="Q30">
        <v>28</v>
      </c>
      <c r="R30">
        <f t="shared" si="4"/>
        <v>0</v>
      </c>
      <c r="S30">
        <f t="shared" si="4"/>
        <v>0</v>
      </c>
      <c r="T30">
        <f t="shared" si="4"/>
        <v>0</v>
      </c>
      <c r="U30">
        <f t="shared" si="4"/>
        <v>0</v>
      </c>
      <c r="V30">
        <f t="shared" si="4"/>
        <v>0</v>
      </c>
      <c r="W30">
        <f t="shared" si="4"/>
        <v>0</v>
      </c>
      <c r="X30">
        <f t="shared" si="4"/>
        <v>1</v>
      </c>
      <c r="Y30">
        <f t="shared" si="4"/>
        <v>0</v>
      </c>
      <c r="Z30">
        <f t="shared" si="4"/>
        <v>0</v>
      </c>
      <c r="AA30">
        <f t="shared" si="4"/>
        <v>0</v>
      </c>
      <c r="AB30">
        <f t="shared" si="4"/>
        <v>0</v>
      </c>
      <c r="AC30">
        <f t="shared" si="4"/>
        <v>0</v>
      </c>
      <c r="AD30">
        <f t="shared" si="3"/>
        <v>1</v>
      </c>
      <c r="AE30">
        <f t="shared" si="3"/>
        <v>0</v>
      </c>
      <c r="AF30">
        <f t="shared" si="3"/>
        <v>0</v>
      </c>
      <c r="AH30" s="11">
        <v>42917</v>
      </c>
      <c r="AJ30" s="21">
        <v>1</v>
      </c>
      <c r="AK30">
        <v>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s="6">
        <f>SUMPRODUCT(AJ30:AX30,$AJ$1:$AX$1)</f>
        <v>73663.486866433726</v>
      </c>
      <c r="BA30" s="2" t="s">
        <v>32</v>
      </c>
      <c r="BB30" s="18">
        <v>18898.352139455983</v>
      </c>
      <c r="BC30" s="32">
        <v>5265.0674321036022</v>
      </c>
      <c r="BD30" s="2">
        <v>3.5893846343208837</v>
      </c>
      <c r="BE30" s="2">
        <v>3.7176478620625088E-3</v>
      </c>
      <c r="BF30" s="18">
        <v>7426.7556693255647</v>
      </c>
      <c r="BG30" s="18">
        <v>30369.948609586401</v>
      </c>
      <c r="BH30" s="2">
        <v>7426.7556693255647</v>
      </c>
      <c r="BI30" s="2">
        <v>30369.948609586401</v>
      </c>
    </row>
    <row r="31" spans="1:61" ht="15.75" thickBot="1" x14ac:dyDescent="0.3">
      <c r="A31">
        <v>29</v>
      </c>
      <c r="B31" s="11">
        <v>42948</v>
      </c>
      <c r="C31" s="8"/>
      <c r="D31">
        <v>1</v>
      </c>
      <c r="L31" s="11">
        <v>42948</v>
      </c>
      <c r="M31">
        <v>29</v>
      </c>
      <c r="N31" s="8"/>
      <c r="O31">
        <v>1</v>
      </c>
      <c r="P31">
        <f t="shared" si="0"/>
        <v>8</v>
      </c>
      <c r="Q31">
        <v>29</v>
      </c>
      <c r="R31">
        <f t="shared" si="4"/>
        <v>0</v>
      </c>
      <c r="S31">
        <f t="shared" si="4"/>
        <v>0</v>
      </c>
      <c r="T31">
        <f t="shared" si="4"/>
        <v>0</v>
      </c>
      <c r="U31">
        <f t="shared" si="4"/>
        <v>0</v>
      </c>
      <c r="V31">
        <f t="shared" si="4"/>
        <v>0</v>
      </c>
      <c r="W31">
        <f t="shared" si="4"/>
        <v>0</v>
      </c>
      <c r="X31">
        <f t="shared" si="4"/>
        <v>0</v>
      </c>
      <c r="Y31">
        <f t="shared" si="4"/>
        <v>1</v>
      </c>
      <c r="Z31">
        <f t="shared" si="4"/>
        <v>0</v>
      </c>
      <c r="AA31">
        <f t="shared" si="4"/>
        <v>0</v>
      </c>
      <c r="AB31">
        <f t="shared" si="4"/>
        <v>0</v>
      </c>
      <c r="AC31">
        <f t="shared" si="4"/>
        <v>0</v>
      </c>
      <c r="AD31">
        <f t="shared" si="3"/>
        <v>1</v>
      </c>
      <c r="AE31">
        <f t="shared" si="3"/>
        <v>0</v>
      </c>
      <c r="AF31">
        <f t="shared" si="3"/>
        <v>0</v>
      </c>
      <c r="AH31" s="11">
        <v>42948</v>
      </c>
      <c r="AJ31" s="21">
        <v>1</v>
      </c>
      <c r="AK31">
        <v>29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s="6">
        <f t="shared" ref="AY31:AY35" si="5">SUMPRODUCT(AJ31:AX31,$AJ$1:$AX$1)</f>
        <v>49149.933030851651</v>
      </c>
      <c r="BA31" s="3" t="s">
        <v>33</v>
      </c>
      <c r="BB31" s="19">
        <v>17929.522006820498</v>
      </c>
      <c r="BC31" s="33">
        <v>4078.3036962392689</v>
      </c>
      <c r="BD31" s="3">
        <v>4.3963185045179127</v>
      </c>
      <c r="BE31" s="3">
        <v>8.7099772876928416E-4</v>
      </c>
      <c r="BF31" s="19">
        <v>9043.6615901750993</v>
      </c>
      <c r="BG31" s="19">
        <v>26815.382423465897</v>
      </c>
      <c r="BH31" s="3">
        <v>9043.6615901750993</v>
      </c>
      <c r="BI31" s="3">
        <v>26815.382423465897</v>
      </c>
    </row>
    <row r="32" spans="1:61" x14ac:dyDescent="0.25">
      <c r="A32">
        <v>30</v>
      </c>
      <c r="B32" s="11">
        <v>42979</v>
      </c>
      <c r="C32" s="8"/>
      <c r="D32">
        <v>1</v>
      </c>
      <c r="L32" s="11">
        <v>42979</v>
      </c>
      <c r="M32">
        <v>30</v>
      </c>
      <c r="N32" s="8"/>
      <c r="O32">
        <v>1</v>
      </c>
      <c r="P32">
        <f t="shared" si="0"/>
        <v>9</v>
      </c>
      <c r="Q32">
        <v>30</v>
      </c>
      <c r="R32">
        <f t="shared" si="4"/>
        <v>0</v>
      </c>
      <c r="S32">
        <f t="shared" si="4"/>
        <v>0</v>
      </c>
      <c r="T32">
        <f t="shared" si="4"/>
        <v>0</v>
      </c>
      <c r="U32">
        <f t="shared" si="4"/>
        <v>0</v>
      </c>
      <c r="V32">
        <f t="shared" si="4"/>
        <v>0</v>
      </c>
      <c r="W32">
        <f t="shared" si="4"/>
        <v>0</v>
      </c>
      <c r="X32">
        <f t="shared" si="4"/>
        <v>0</v>
      </c>
      <c r="Y32">
        <f t="shared" si="4"/>
        <v>0</v>
      </c>
      <c r="Z32">
        <f t="shared" si="4"/>
        <v>1</v>
      </c>
      <c r="AA32">
        <f t="shared" si="4"/>
        <v>0</v>
      </c>
      <c r="AB32">
        <f t="shared" si="4"/>
        <v>0</v>
      </c>
      <c r="AC32">
        <f t="shared" si="4"/>
        <v>0</v>
      </c>
      <c r="AD32">
        <f t="shared" si="3"/>
        <v>1</v>
      </c>
      <c r="AE32">
        <f t="shared" si="3"/>
        <v>0</v>
      </c>
      <c r="AF32">
        <f t="shared" si="3"/>
        <v>0</v>
      </c>
      <c r="AH32" s="11">
        <v>42979</v>
      </c>
      <c r="AJ32" s="21">
        <v>1</v>
      </c>
      <c r="AK32">
        <v>30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 s="6">
        <f t="shared" si="5"/>
        <v>48487.302877890332</v>
      </c>
    </row>
    <row r="33" spans="1:51" x14ac:dyDescent="0.25">
      <c r="A33">
        <v>31</v>
      </c>
      <c r="B33" s="11">
        <v>43009</v>
      </c>
      <c r="C33" s="8"/>
      <c r="D33">
        <v>2</v>
      </c>
      <c r="L33" s="11">
        <v>43009</v>
      </c>
      <c r="M33">
        <v>31</v>
      </c>
      <c r="N33" s="8"/>
      <c r="O33">
        <v>2</v>
      </c>
      <c r="P33">
        <f t="shared" si="0"/>
        <v>10</v>
      </c>
      <c r="Q33">
        <v>31</v>
      </c>
      <c r="R33">
        <f t="shared" si="4"/>
        <v>0</v>
      </c>
      <c r="S33">
        <f t="shared" si="4"/>
        <v>0</v>
      </c>
      <c r="T33">
        <f t="shared" si="4"/>
        <v>0</v>
      </c>
      <c r="U33">
        <f t="shared" si="4"/>
        <v>0</v>
      </c>
      <c r="V33">
        <f t="shared" si="4"/>
        <v>0</v>
      </c>
      <c r="W33">
        <f t="shared" si="4"/>
        <v>0</v>
      </c>
      <c r="X33">
        <f t="shared" si="4"/>
        <v>0</v>
      </c>
      <c r="Y33">
        <f t="shared" si="4"/>
        <v>0</v>
      </c>
      <c r="Z33">
        <f t="shared" si="4"/>
        <v>0</v>
      </c>
      <c r="AA33">
        <f t="shared" si="4"/>
        <v>1</v>
      </c>
      <c r="AB33">
        <f t="shared" si="4"/>
        <v>0</v>
      </c>
      <c r="AC33">
        <f t="shared" si="4"/>
        <v>0</v>
      </c>
      <c r="AD33">
        <f t="shared" si="3"/>
        <v>0</v>
      </c>
      <c r="AE33">
        <f t="shared" si="3"/>
        <v>1</v>
      </c>
      <c r="AF33">
        <f t="shared" si="3"/>
        <v>0</v>
      </c>
      <c r="AH33" s="11">
        <v>43009</v>
      </c>
      <c r="AJ33" s="21">
        <v>1</v>
      </c>
      <c r="AK33">
        <v>31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 s="6">
        <f t="shared" si="5"/>
        <v>60410.377802458621</v>
      </c>
    </row>
    <row r="34" spans="1:51" x14ac:dyDescent="0.25">
      <c r="A34">
        <v>32</v>
      </c>
      <c r="B34" s="11">
        <v>43040</v>
      </c>
      <c r="C34" s="8"/>
      <c r="D34">
        <v>1</v>
      </c>
      <c r="L34" s="11">
        <v>43040</v>
      </c>
      <c r="M34">
        <v>32</v>
      </c>
      <c r="N34" s="8"/>
      <c r="O34">
        <v>1</v>
      </c>
      <c r="P34">
        <f t="shared" si="0"/>
        <v>11</v>
      </c>
      <c r="Q34">
        <v>32</v>
      </c>
      <c r="R34">
        <f t="shared" si="4"/>
        <v>0</v>
      </c>
      <c r="S34">
        <f t="shared" si="4"/>
        <v>0</v>
      </c>
      <c r="T34">
        <f t="shared" si="4"/>
        <v>0</v>
      </c>
      <c r="U34">
        <f t="shared" si="4"/>
        <v>0</v>
      </c>
      <c r="V34">
        <f t="shared" si="4"/>
        <v>0</v>
      </c>
      <c r="W34">
        <f t="shared" si="4"/>
        <v>0</v>
      </c>
      <c r="X34">
        <f t="shared" si="4"/>
        <v>0</v>
      </c>
      <c r="Y34">
        <f t="shared" si="4"/>
        <v>0</v>
      </c>
      <c r="Z34">
        <f t="shared" si="4"/>
        <v>0</v>
      </c>
      <c r="AA34">
        <f t="shared" si="4"/>
        <v>0</v>
      </c>
      <c r="AB34">
        <f t="shared" si="4"/>
        <v>1</v>
      </c>
      <c r="AC34">
        <f t="shared" si="4"/>
        <v>0</v>
      </c>
      <c r="AD34">
        <f t="shared" si="3"/>
        <v>1</v>
      </c>
      <c r="AE34">
        <f t="shared" si="3"/>
        <v>0</v>
      </c>
      <c r="AF34">
        <f t="shared" si="3"/>
        <v>0</v>
      </c>
      <c r="AH34" s="11">
        <v>43040</v>
      </c>
      <c r="AJ34" s="21">
        <v>1</v>
      </c>
      <c r="AK34">
        <v>32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 s="6">
        <f t="shared" si="5"/>
        <v>38962.001022363074</v>
      </c>
    </row>
    <row r="35" spans="1:51" x14ac:dyDescent="0.25">
      <c r="A35">
        <v>33</v>
      </c>
      <c r="B35" s="11">
        <v>43070</v>
      </c>
      <c r="C35" s="8"/>
      <c r="D35">
        <v>2</v>
      </c>
      <c r="L35" s="11">
        <v>43070</v>
      </c>
      <c r="M35">
        <v>33</v>
      </c>
      <c r="N35" s="8"/>
      <c r="O35">
        <v>2</v>
      </c>
      <c r="P35">
        <f t="shared" si="0"/>
        <v>12</v>
      </c>
      <c r="Q35">
        <v>33</v>
      </c>
      <c r="R35">
        <f t="shared" si="4"/>
        <v>0</v>
      </c>
      <c r="S35">
        <f t="shared" si="4"/>
        <v>0</v>
      </c>
      <c r="T35">
        <f t="shared" si="4"/>
        <v>0</v>
      </c>
      <c r="U35">
        <f t="shared" si="4"/>
        <v>0</v>
      </c>
      <c r="V35">
        <f t="shared" si="4"/>
        <v>0</v>
      </c>
      <c r="W35">
        <f t="shared" si="4"/>
        <v>0</v>
      </c>
      <c r="X35">
        <f t="shared" si="4"/>
        <v>0</v>
      </c>
      <c r="Y35">
        <f t="shared" si="4"/>
        <v>0</v>
      </c>
      <c r="Z35">
        <f t="shared" si="4"/>
        <v>0</v>
      </c>
      <c r="AA35">
        <f t="shared" si="4"/>
        <v>0</v>
      </c>
      <c r="AB35">
        <f t="shared" si="4"/>
        <v>0</v>
      </c>
      <c r="AC35">
        <f t="shared" si="4"/>
        <v>1</v>
      </c>
      <c r="AD35">
        <f t="shared" si="3"/>
        <v>0</v>
      </c>
      <c r="AE35">
        <f t="shared" si="3"/>
        <v>1</v>
      </c>
      <c r="AF35">
        <f t="shared" si="3"/>
        <v>0</v>
      </c>
      <c r="AH35" s="11">
        <v>43070</v>
      </c>
      <c r="AJ35" s="21">
        <v>1</v>
      </c>
      <c r="AK35">
        <v>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 s="6">
        <f t="shared" si="5"/>
        <v>40459.878398506757</v>
      </c>
    </row>
    <row r="37" spans="1:51" x14ac:dyDescent="0.25">
      <c r="AJ37">
        <f t="array" ref="AJ37:AX37">LINEST(AI3:AI29,AJ3:AX29)</f>
        <v>17929.522006820498</v>
      </c>
      <c r="AK37">
        <v>18898.352139455983</v>
      </c>
      <c r="AL37">
        <v>-19130.047656845727</v>
      </c>
      <c r="AM37">
        <v>-2882.3815604026072</v>
      </c>
      <c r="AN37">
        <v>-516.33545399674767</v>
      </c>
      <c r="AO37">
        <v>6274.9632266572416</v>
      </c>
      <c r="AP37">
        <v>6753.6148453848646</v>
      </c>
      <c r="AQ37">
        <v>31083.190146733243</v>
      </c>
      <c r="AR37">
        <v>3560.1454786664017</v>
      </c>
      <c r="AS37">
        <v>10736.635972653119</v>
      </c>
      <c r="AT37">
        <v>-15340.026386577309</v>
      </c>
      <c r="AU37">
        <v>-3118.8769364514687</v>
      </c>
      <c r="AV37">
        <v>-5819.6179407945237</v>
      </c>
      <c r="AW37">
        <v>-183.97853423370034</v>
      </c>
      <c r="AX37">
        <v>0</v>
      </c>
    </row>
    <row r="38" spans="1:51" x14ac:dyDescent="0.25">
      <c r="AH38" s="22" t="s">
        <v>67</v>
      </c>
      <c r="AI38" s="14" t="s">
        <v>47</v>
      </c>
      <c r="AJ38" s="14" t="s">
        <v>27</v>
      </c>
    </row>
    <row r="39" spans="1:51" x14ac:dyDescent="0.25">
      <c r="AH39" s="23">
        <v>42917</v>
      </c>
      <c r="AI39">
        <v>28</v>
      </c>
      <c r="AJ39">
        <v>1</v>
      </c>
    </row>
    <row r="40" spans="1:51" x14ac:dyDescent="0.25">
      <c r="AH40" s="23">
        <v>42948</v>
      </c>
      <c r="AI40">
        <v>29</v>
      </c>
      <c r="AJ40">
        <v>1</v>
      </c>
    </row>
    <row r="41" spans="1:51" x14ac:dyDescent="0.25">
      <c r="AH41" s="23">
        <v>42979</v>
      </c>
      <c r="AI41">
        <v>30</v>
      </c>
      <c r="AJ41">
        <v>1</v>
      </c>
    </row>
    <row r="42" spans="1:51" x14ac:dyDescent="0.25">
      <c r="AH42" s="23">
        <v>43009</v>
      </c>
      <c r="AI42">
        <v>31</v>
      </c>
      <c r="AJ42">
        <v>2</v>
      </c>
    </row>
    <row r="43" spans="1:51" x14ac:dyDescent="0.25">
      <c r="AH43" s="23">
        <v>43040</v>
      </c>
      <c r="AI43">
        <v>32</v>
      </c>
      <c r="AJ43">
        <v>1</v>
      </c>
    </row>
    <row r="44" spans="1:51" x14ac:dyDescent="0.25">
      <c r="AH44" s="23">
        <v>43070</v>
      </c>
      <c r="AI44">
        <v>33</v>
      </c>
      <c r="AJ44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workbookViewId="0">
      <selection activeCell="L1" sqref="L1:O1048576"/>
    </sheetView>
  </sheetViews>
  <sheetFormatPr defaultRowHeight="15" x14ac:dyDescent="0.25"/>
  <sheetData>
    <row r="1" spans="1:15" x14ac:dyDescent="0.25">
      <c r="A1" s="10" t="s">
        <v>25</v>
      </c>
      <c r="B1" s="12" t="s">
        <v>26</v>
      </c>
      <c r="C1" s="13" t="s">
        <v>27</v>
      </c>
      <c r="I1" s="31"/>
      <c r="J1" s="13"/>
      <c r="K1" s="13"/>
      <c r="L1" s="13"/>
      <c r="M1" s="13"/>
      <c r="N1" s="13"/>
      <c r="O1" s="13"/>
    </row>
    <row r="2" spans="1:15" x14ac:dyDescent="0.25">
      <c r="A2" s="11">
        <v>42095</v>
      </c>
      <c r="B2" s="7">
        <v>50137.212764253534</v>
      </c>
      <c r="C2">
        <v>3</v>
      </c>
      <c r="I2" s="7"/>
      <c r="K2" s="14"/>
      <c r="L2" s="14"/>
    </row>
    <row r="3" spans="1:15" x14ac:dyDescent="0.25">
      <c r="A3" s="11">
        <v>42125</v>
      </c>
      <c r="B3" s="7">
        <v>76029.896589250333</v>
      </c>
      <c r="C3">
        <v>3</v>
      </c>
      <c r="I3" s="7"/>
      <c r="K3" s="14"/>
      <c r="L3" s="14"/>
    </row>
    <row r="4" spans="1:15" x14ac:dyDescent="0.25">
      <c r="A4" s="11">
        <v>42156</v>
      </c>
      <c r="B4" s="7">
        <v>68589.695279630556</v>
      </c>
      <c r="C4">
        <v>2</v>
      </c>
      <c r="I4" s="7"/>
      <c r="K4" s="14"/>
      <c r="L4" s="14"/>
    </row>
    <row r="5" spans="1:15" x14ac:dyDescent="0.25">
      <c r="A5" s="11">
        <v>42186</v>
      </c>
      <c r="B5" s="7">
        <v>80680.979810593592</v>
      </c>
      <c r="C5">
        <v>1</v>
      </c>
      <c r="I5" s="7"/>
      <c r="K5" s="14"/>
      <c r="L5" s="14"/>
    </row>
    <row r="6" spans="1:15" x14ac:dyDescent="0.25">
      <c r="A6" s="11">
        <v>42217</v>
      </c>
      <c r="B6" s="7">
        <v>55227.652569573489</v>
      </c>
      <c r="C6">
        <v>1</v>
      </c>
      <c r="I6" s="7"/>
      <c r="K6" s="14"/>
      <c r="L6" s="14"/>
    </row>
    <row r="7" spans="1:15" x14ac:dyDescent="0.25">
      <c r="A7" s="11">
        <v>42248</v>
      </c>
      <c r="B7" s="7">
        <v>54576.776189823468</v>
      </c>
      <c r="C7">
        <v>1</v>
      </c>
      <c r="I7" s="7"/>
      <c r="K7" s="14"/>
      <c r="L7" s="14"/>
    </row>
    <row r="8" spans="1:15" x14ac:dyDescent="0.25">
      <c r="A8" s="11">
        <v>42278</v>
      </c>
      <c r="B8" s="7">
        <v>44384.044660034087</v>
      </c>
      <c r="C8">
        <v>1</v>
      </c>
      <c r="I8" s="7"/>
      <c r="K8" s="14"/>
      <c r="L8" s="14"/>
    </row>
    <row r="9" spans="1:15" x14ac:dyDescent="0.25">
      <c r="A9" s="11">
        <v>42309</v>
      </c>
      <c r="B9" s="7">
        <v>42336.957722466148</v>
      </c>
      <c r="C9">
        <v>1</v>
      </c>
      <c r="I9" s="7"/>
      <c r="K9" s="14"/>
      <c r="L9" s="14"/>
    </row>
    <row r="10" spans="1:15" x14ac:dyDescent="0.25">
      <c r="A10" s="11">
        <v>42339</v>
      </c>
      <c r="B10" s="7">
        <v>45512.313910186575</v>
      </c>
      <c r="C10">
        <v>2</v>
      </c>
      <c r="I10" s="7"/>
      <c r="K10" s="14"/>
      <c r="L10" s="14"/>
    </row>
    <row r="11" spans="1:15" x14ac:dyDescent="0.25">
      <c r="A11" s="11">
        <v>42370</v>
      </c>
      <c r="B11" s="7">
        <v>45798.297795896404</v>
      </c>
      <c r="C11">
        <v>1</v>
      </c>
      <c r="I11" s="7"/>
    </row>
    <row r="12" spans="1:15" x14ac:dyDescent="0.25">
      <c r="A12" s="11">
        <v>42401</v>
      </c>
      <c r="B12" s="7">
        <v>38045.206907249274</v>
      </c>
      <c r="C12">
        <v>1</v>
      </c>
      <c r="I12" s="7"/>
    </row>
    <row r="13" spans="1:15" x14ac:dyDescent="0.25">
      <c r="A13" s="11">
        <v>42430</v>
      </c>
      <c r="B13" s="7">
        <v>42126.631816539833</v>
      </c>
      <c r="C13">
        <v>1</v>
      </c>
      <c r="I13" s="7"/>
    </row>
    <row r="14" spans="1:15" x14ac:dyDescent="0.25">
      <c r="A14" s="11">
        <v>42461</v>
      </c>
      <c r="B14" s="7">
        <v>44422.307337406739</v>
      </c>
      <c r="C14">
        <v>2</v>
      </c>
      <c r="I14" s="7"/>
    </row>
    <row r="15" spans="1:15" x14ac:dyDescent="0.25">
      <c r="A15" s="11">
        <v>42491</v>
      </c>
      <c r="B15" s="7">
        <v>57661.644361902465</v>
      </c>
      <c r="C15">
        <v>1</v>
      </c>
      <c r="I15" s="7"/>
    </row>
    <row r="16" spans="1:15" x14ac:dyDescent="0.25">
      <c r="A16" s="11">
        <v>42522</v>
      </c>
      <c r="B16" s="7">
        <v>71427.427136079365</v>
      </c>
      <c r="C16">
        <v>2</v>
      </c>
      <c r="I16" s="7"/>
    </row>
    <row r="17" spans="1:9" x14ac:dyDescent="0.25">
      <c r="A17" s="11">
        <v>42552</v>
      </c>
      <c r="B17" s="7">
        <v>73269.221154687097</v>
      </c>
      <c r="C17">
        <v>1</v>
      </c>
      <c r="I17" s="7"/>
    </row>
    <row r="18" spans="1:9" x14ac:dyDescent="0.25">
      <c r="A18" s="11">
        <v>42583</v>
      </c>
      <c r="B18" s="7">
        <v>49695.440724543048</v>
      </c>
      <c r="C18">
        <v>1</v>
      </c>
      <c r="I18" s="7"/>
    </row>
    <row r="19" spans="1:9" x14ac:dyDescent="0.25">
      <c r="A19" s="11">
        <v>42614</v>
      </c>
      <c r="B19" s="7">
        <v>49021.056798370417</v>
      </c>
      <c r="C19">
        <v>1</v>
      </c>
      <c r="I19" s="7"/>
    </row>
    <row r="20" spans="1:9" x14ac:dyDescent="0.25">
      <c r="A20" s="11">
        <v>42644</v>
      </c>
      <c r="B20" s="7">
        <v>45263.233898384409</v>
      </c>
      <c r="C20">
        <v>1</v>
      </c>
      <c r="I20" s="7"/>
    </row>
    <row r="21" spans="1:9" x14ac:dyDescent="0.25">
      <c r="A21" s="11">
        <v>42675</v>
      </c>
      <c r="B21" s="7">
        <v>42210.271554673229</v>
      </c>
      <c r="C21">
        <v>1</v>
      </c>
      <c r="I21" s="7"/>
    </row>
    <row r="22" spans="1:9" x14ac:dyDescent="0.25">
      <c r="A22" s="11">
        <v>42705</v>
      </c>
      <c r="B22" s="7">
        <v>43968.33038451113</v>
      </c>
      <c r="C22">
        <v>2</v>
      </c>
      <c r="I22" s="7"/>
    </row>
    <row r="23" spans="1:9" x14ac:dyDescent="0.25">
      <c r="A23" s="11">
        <v>42736</v>
      </c>
      <c r="B23" s="7">
        <v>43777.780465113377</v>
      </c>
      <c r="C23">
        <v>1</v>
      </c>
      <c r="I23" s="7"/>
    </row>
    <row r="24" spans="1:9" x14ac:dyDescent="0.25">
      <c r="A24" s="11">
        <v>42767</v>
      </c>
      <c r="B24" s="7">
        <v>39523.678403704063</v>
      </c>
      <c r="C24">
        <v>1</v>
      </c>
      <c r="I24" s="7"/>
    </row>
    <row r="25" spans="1:9" x14ac:dyDescent="0.25">
      <c r="A25" s="11">
        <v>42795</v>
      </c>
      <c r="B25" s="7">
        <v>40475.778434632201</v>
      </c>
      <c r="C25">
        <v>1</v>
      </c>
      <c r="I25" s="7"/>
    </row>
    <row r="26" spans="1:9" x14ac:dyDescent="0.25">
      <c r="A26" s="11">
        <v>42826</v>
      </c>
      <c r="B26" s="7">
        <v>51166.551223958188</v>
      </c>
      <c r="C26">
        <v>2</v>
      </c>
      <c r="I26" s="7"/>
    </row>
    <row r="27" spans="1:9" x14ac:dyDescent="0.25">
      <c r="A27" s="11">
        <v>42856</v>
      </c>
      <c r="B27" s="7">
        <v>51915.87757054394</v>
      </c>
      <c r="C27">
        <v>1</v>
      </c>
      <c r="I27" s="7"/>
    </row>
    <row r="28" spans="1:9" x14ac:dyDescent="0.25">
      <c r="A28" s="11">
        <v>42887</v>
      </c>
      <c r="B28" s="7">
        <v>62274.423432872994</v>
      </c>
      <c r="C28">
        <v>2</v>
      </c>
      <c r="I2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8"/>
  <sheetViews>
    <sheetView workbookViewId="0">
      <selection activeCell="W18" sqref="W18"/>
    </sheetView>
  </sheetViews>
  <sheetFormatPr defaultRowHeight="15" x14ac:dyDescent="0.25"/>
  <cols>
    <col min="2" max="2" width="1.5703125" bestFit="1" customWidth="1"/>
    <col min="4" max="4" width="1.5703125" bestFit="1" customWidth="1"/>
    <col min="20" max="20" width="11.7109375" bestFit="1" customWidth="1"/>
  </cols>
  <sheetData>
    <row r="1" spans="1:20" x14ac:dyDescent="0.25">
      <c r="A1" t="s">
        <v>48</v>
      </c>
      <c r="B1" s="13"/>
      <c r="C1" s="13" t="s">
        <v>47</v>
      </c>
      <c r="D1" s="13"/>
      <c r="E1" s="13" t="s">
        <v>31</v>
      </c>
      <c r="F1" s="13"/>
      <c r="G1" s="13" t="s">
        <v>32</v>
      </c>
      <c r="H1" s="13"/>
      <c r="I1" s="13" t="s">
        <v>33</v>
      </c>
      <c r="N1" t="s">
        <v>48</v>
      </c>
      <c r="O1" s="13" t="s">
        <v>47</v>
      </c>
      <c r="P1" s="13" t="s">
        <v>31</v>
      </c>
      <c r="Q1" s="13" t="s">
        <v>32</v>
      </c>
      <c r="R1" s="13" t="s">
        <v>33</v>
      </c>
    </row>
    <row r="2" spans="1:20" x14ac:dyDescent="0.25">
      <c r="A2">
        <v>1</v>
      </c>
      <c r="B2" s="14" t="s">
        <v>75</v>
      </c>
      <c r="C2" s="14">
        <v>1</v>
      </c>
      <c r="D2" s="14" t="s">
        <v>75</v>
      </c>
      <c r="E2">
        <v>0</v>
      </c>
      <c r="F2" t="s">
        <v>75</v>
      </c>
      <c r="G2">
        <v>0</v>
      </c>
      <c r="H2" s="40" t="s">
        <v>75</v>
      </c>
      <c r="I2">
        <v>1</v>
      </c>
      <c r="J2" s="40" t="s">
        <v>75</v>
      </c>
      <c r="N2">
        <v>1</v>
      </c>
      <c r="O2" s="14">
        <v>1</v>
      </c>
      <c r="P2">
        <v>0</v>
      </c>
      <c r="Q2">
        <v>0</v>
      </c>
      <c r="R2">
        <v>1</v>
      </c>
      <c r="S2" s="40"/>
      <c r="T2">
        <f t="array" ref="T2:T6">MINVERSE(MMULT(TRANSPOSE(N2:R28),N2:R28))</f>
        <v>-450359962737049.38</v>
      </c>
    </row>
    <row r="3" spans="1:20" x14ac:dyDescent="0.25">
      <c r="A3">
        <v>1</v>
      </c>
      <c r="B3" s="14" t="s">
        <v>75</v>
      </c>
      <c r="C3" s="14">
        <v>2</v>
      </c>
      <c r="D3" s="14" t="s">
        <v>75</v>
      </c>
      <c r="E3">
        <v>0</v>
      </c>
      <c r="F3" t="s">
        <v>75</v>
      </c>
      <c r="G3">
        <v>0</v>
      </c>
      <c r="H3" s="40" t="s">
        <v>75</v>
      </c>
      <c r="I3">
        <v>1</v>
      </c>
      <c r="J3" s="40" t="s">
        <v>75</v>
      </c>
      <c r="N3">
        <v>1</v>
      </c>
      <c r="O3" s="14">
        <v>2</v>
      </c>
      <c r="P3">
        <v>0</v>
      </c>
      <c r="Q3">
        <v>0</v>
      </c>
      <c r="R3">
        <v>1</v>
      </c>
      <c r="S3" s="40"/>
      <c r="T3">
        <v>1.0683760683760685E-3</v>
      </c>
    </row>
    <row r="4" spans="1:20" x14ac:dyDescent="0.25">
      <c r="A4">
        <v>1</v>
      </c>
      <c r="B4" s="14" t="s">
        <v>75</v>
      </c>
      <c r="C4" s="14">
        <v>3</v>
      </c>
      <c r="D4" s="14" t="s">
        <v>75</v>
      </c>
      <c r="E4">
        <v>0</v>
      </c>
      <c r="F4" t="s">
        <v>75</v>
      </c>
      <c r="G4">
        <v>1</v>
      </c>
      <c r="H4" s="40" t="s">
        <v>75</v>
      </c>
      <c r="I4">
        <v>0</v>
      </c>
      <c r="J4" s="40" t="s">
        <v>75</v>
      </c>
      <c r="N4">
        <v>1</v>
      </c>
      <c r="O4" s="14">
        <v>3</v>
      </c>
      <c r="P4">
        <v>0</v>
      </c>
      <c r="Q4">
        <v>1</v>
      </c>
      <c r="R4">
        <v>0</v>
      </c>
      <c r="S4" s="40"/>
      <c r="T4">
        <v>450359962737049.38</v>
      </c>
    </row>
    <row r="5" spans="1:20" x14ac:dyDescent="0.25">
      <c r="A5">
        <v>1</v>
      </c>
      <c r="B5" s="14" t="s">
        <v>75</v>
      </c>
      <c r="C5" s="14">
        <v>4</v>
      </c>
      <c r="D5" s="14" t="s">
        <v>75</v>
      </c>
      <c r="E5">
        <v>1</v>
      </c>
      <c r="F5" t="s">
        <v>75</v>
      </c>
      <c r="G5">
        <v>0</v>
      </c>
      <c r="H5" s="40" t="s">
        <v>75</v>
      </c>
      <c r="I5">
        <v>0</v>
      </c>
      <c r="J5" s="40" t="s">
        <v>75</v>
      </c>
      <c r="N5">
        <v>1</v>
      </c>
      <c r="O5" s="14">
        <v>4</v>
      </c>
      <c r="P5">
        <v>1</v>
      </c>
      <c r="Q5">
        <v>0</v>
      </c>
      <c r="R5">
        <v>0</v>
      </c>
      <c r="S5" s="40"/>
      <c r="T5">
        <v>450359962737049.38</v>
      </c>
    </row>
    <row r="6" spans="1:20" x14ac:dyDescent="0.25">
      <c r="A6">
        <v>1</v>
      </c>
      <c r="B6" s="14" t="s">
        <v>75</v>
      </c>
      <c r="C6" s="14">
        <v>5</v>
      </c>
      <c r="D6" s="14" t="s">
        <v>75</v>
      </c>
      <c r="E6">
        <v>1</v>
      </c>
      <c r="F6" t="s">
        <v>75</v>
      </c>
      <c r="G6">
        <v>0</v>
      </c>
      <c r="H6" s="40" t="s">
        <v>75</v>
      </c>
      <c r="I6">
        <v>0</v>
      </c>
      <c r="J6" s="40" t="s">
        <v>75</v>
      </c>
      <c r="N6">
        <v>1</v>
      </c>
      <c r="O6" s="14">
        <v>5</v>
      </c>
      <c r="P6">
        <v>1</v>
      </c>
      <c r="Q6">
        <v>0</v>
      </c>
      <c r="R6">
        <v>0</v>
      </c>
      <c r="S6" s="40"/>
      <c r="T6">
        <v>450359962737049.31</v>
      </c>
    </row>
    <row r="7" spans="1:20" x14ac:dyDescent="0.25">
      <c r="A7">
        <v>1</v>
      </c>
      <c r="B7" s="14" t="s">
        <v>75</v>
      </c>
      <c r="C7" s="14">
        <v>6</v>
      </c>
      <c r="D7" s="14" t="s">
        <v>75</v>
      </c>
      <c r="E7">
        <v>1</v>
      </c>
      <c r="F7" t="s">
        <v>75</v>
      </c>
      <c r="G7">
        <v>0</v>
      </c>
      <c r="H7" s="40" t="s">
        <v>75</v>
      </c>
      <c r="I7">
        <v>0</v>
      </c>
      <c r="J7" s="40" t="s">
        <v>75</v>
      </c>
      <c r="N7">
        <v>1</v>
      </c>
      <c r="O7" s="14">
        <v>6</v>
      </c>
      <c r="P7">
        <v>1</v>
      </c>
      <c r="Q7">
        <v>0</v>
      </c>
      <c r="R7">
        <v>0</v>
      </c>
      <c r="S7" s="40"/>
    </row>
    <row r="8" spans="1:20" x14ac:dyDescent="0.25">
      <c r="A8">
        <v>1</v>
      </c>
      <c r="B8" s="14" t="s">
        <v>75</v>
      </c>
      <c r="C8" s="14">
        <v>7</v>
      </c>
      <c r="D8" s="14" t="s">
        <v>75</v>
      </c>
      <c r="E8">
        <v>1</v>
      </c>
      <c r="F8" t="s">
        <v>75</v>
      </c>
      <c r="G8">
        <v>0</v>
      </c>
      <c r="H8" s="40" t="s">
        <v>75</v>
      </c>
      <c r="I8">
        <v>0</v>
      </c>
      <c r="J8" s="40" t="s">
        <v>75</v>
      </c>
      <c r="N8">
        <v>1</v>
      </c>
      <c r="O8" s="14">
        <v>7</v>
      </c>
      <c r="P8">
        <v>1</v>
      </c>
      <c r="Q8">
        <v>0</v>
      </c>
      <c r="R8">
        <v>0</v>
      </c>
      <c r="S8" s="40"/>
    </row>
    <row r="9" spans="1:20" x14ac:dyDescent="0.25">
      <c r="A9">
        <v>1</v>
      </c>
      <c r="B9" s="14" t="s">
        <v>75</v>
      </c>
      <c r="C9" s="14">
        <v>8</v>
      </c>
      <c r="D9" s="14" t="s">
        <v>75</v>
      </c>
      <c r="E9">
        <v>1</v>
      </c>
      <c r="F9" t="s">
        <v>75</v>
      </c>
      <c r="G9">
        <v>0</v>
      </c>
      <c r="H9" s="40" t="s">
        <v>75</v>
      </c>
      <c r="I9">
        <v>0</v>
      </c>
      <c r="J9" s="40" t="s">
        <v>75</v>
      </c>
      <c r="N9">
        <v>1</v>
      </c>
      <c r="O9" s="14">
        <v>8</v>
      </c>
      <c r="P9">
        <v>1</v>
      </c>
      <c r="Q9">
        <v>0</v>
      </c>
      <c r="R9">
        <v>0</v>
      </c>
      <c r="S9" s="40"/>
    </row>
    <row r="10" spans="1:20" x14ac:dyDescent="0.25">
      <c r="A10">
        <v>1</v>
      </c>
      <c r="B10" s="14" t="s">
        <v>75</v>
      </c>
      <c r="C10" s="14">
        <v>9</v>
      </c>
      <c r="D10" s="14" t="s">
        <v>75</v>
      </c>
      <c r="E10">
        <v>0</v>
      </c>
      <c r="F10" t="s">
        <v>75</v>
      </c>
      <c r="G10">
        <v>1</v>
      </c>
      <c r="H10" s="40" t="s">
        <v>75</v>
      </c>
      <c r="I10">
        <v>0</v>
      </c>
      <c r="J10" s="40" t="s">
        <v>75</v>
      </c>
      <c r="N10">
        <v>1</v>
      </c>
      <c r="O10" s="14">
        <v>9</v>
      </c>
      <c r="P10">
        <v>0</v>
      </c>
      <c r="Q10">
        <v>1</v>
      </c>
      <c r="R10">
        <v>0</v>
      </c>
      <c r="S10" s="40"/>
    </row>
    <row r="11" spans="1:20" x14ac:dyDescent="0.25">
      <c r="A11">
        <v>1</v>
      </c>
      <c r="B11" s="14" t="s">
        <v>75</v>
      </c>
      <c r="C11">
        <v>10</v>
      </c>
      <c r="D11" s="14" t="s">
        <v>75</v>
      </c>
      <c r="E11">
        <v>1</v>
      </c>
      <c r="F11" t="s">
        <v>75</v>
      </c>
      <c r="G11">
        <v>0</v>
      </c>
      <c r="H11" s="40" t="s">
        <v>75</v>
      </c>
      <c r="I11">
        <v>0</v>
      </c>
      <c r="J11" s="40" t="s">
        <v>75</v>
      </c>
      <c r="N11">
        <v>1</v>
      </c>
      <c r="O11">
        <v>10</v>
      </c>
      <c r="P11">
        <v>1</v>
      </c>
      <c r="Q11">
        <v>0</v>
      </c>
      <c r="R11">
        <v>0</v>
      </c>
      <c r="S11" s="40"/>
    </row>
    <row r="12" spans="1:20" x14ac:dyDescent="0.25">
      <c r="A12">
        <v>1</v>
      </c>
      <c r="B12" s="14" t="s">
        <v>75</v>
      </c>
      <c r="C12">
        <v>11</v>
      </c>
      <c r="D12" s="14" t="s">
        <v>75</v>
      </c>
      <c r="E12">
        <v>1</v>
      </c>
      <c r="F12" t="s">
        <v>75</v>
      </c>
      <c r="G12">
        <v>0</v>
      </c>
      <c r="H12" s="40" t="s">
        <v>75</v>
      </c>
      <c r="I12">
        <v>0</v>
      </c>
      <c r="J12" s="40" t="s">
        <v>75</v>
      </c>
      <c r="N12">
        <v>1</v>
      </c>
      <c r="O12">
        <v>11</v>
      </c>
      <c r="P12">
        <v>1</v>
      </c>
      <c r="Q12">
        <v>0</v>
      </c>
      <c r="R12">
        <v>0</v>
      </c>
      <c r="S12" s="40"/>
    </row>
    <row r="13" spans="1:20" x14ac:dyDescent="0.25">
      <c r="A13">
        <v>1</v>
      </c>
      <c r="B13" s="14" t="s">
        <v>75</v>
      </c>
      <c r="C13">
        <v>12</v>
      </c>
      <c r="D13" s="14" t="s">
        <v>75</v>
      </c>
      <c r="E13">
        <v>1</v>
      </c>
      <c r="F13" t="s">
        <v>75</v>
      </c>
      <c r="G13">
        <v>0</v>
      </c>
      <c r="H13" s="40" t="s">
        <v>75</v>
      </c>
      <c r="I13">
        <v>0</v>
      </c>
      <c r="J13" s="40" t="s">
        <v>75</v>
      </c>
      <c r="N13">
        <v>1</v>
      </c>
      <c r="O13">
        <v>12</v>
      </c>
      <c r="P13">
        <v>1</v>
      </c>
      <c r="Q13">
        <v>0</v>
      </c>
      <c r="R13">
        <v>0</v>
      </c>
      <c r="S13" s="40"/>
    </row>
    <row r="14" spans="1:20" x14ac:dyDescent="0.25">
      <c r="A14">
        <v>1</v>
      </c>
      <c r="B14" s="14" t="s">
        <v>75</v>
      </c>
      <c r="C14">
        <v>13</v>
      </c>
      <c r="D14" s="14" t="s">
        <v>75</v>
      </c>
      <c r="E14">
        <v>0</v>
      </c>
      <c r="F14" t="s">
        <v>75</v>
      </c>
      <c r="G14">
        <v>1</v>
      </c>
      <c r="H14" s="40" t="s">
        <v>75</v>
      </c>
      <c r="I14">
        <v>0</v>
      </c>
      <c r="J14" s="40" t="s">
        <v>75</v>
      </c>
      <c r="N14">
        <v>1</v>
      </c>
      <c r="O14">
        <v>13</v>
      </c>
      <c r="P14">
        <v>0</v>
      </c>
      <c r="Q14">
        <v>1</v>
      </c>
      <c r="R14">
        <v>0</v>
      </c>
      <c r="S14" s="40"/>
    </row>
    <row r="15" spans="1:20" x14ac:dyDescent="0.25">
      <c r="A15">
        <v>1</v>
      </c>
      <c r="B15" s="14" t="s">
        <v>75</v>
      </c>
      <c r="C15">
        <v>14</v>
      </c>
      <c r="D15" s="14" t="s">
        <v>75</v>
      </c>
      <c r="E15">
        <v>1</v>
      </c>
      <c r="F15" t="s">
        <v>75</v>
      </c>
      <c r="G15">
        <v>0</v>
      </c>
      <c r="H15" s="40" t="s">
        <v>75</v>
      </c>
      <c r="I15">
        <v>0</v>
      </c>
      <c r="J15" s="40" t="s">
        <v>75</v>
      </c>
      <c r="N15">
        <v>1</v>
      </c>
      <c r="O15">
        <v>14</v>
      </c>
      <c r="P15">
        <v>1</v>
      </c>
      <c r="Q15">
        <v>0</v>
      </c>
      <c r="R15">
        <v>0</v>
      </c>
      <c r="S15" s="40"/>
    </row>
    <row r="16" spans="1:20" x14ac:dyDescent="0.25">
      <c r="A16">
        <v>1</v>
      </c>
      <c r="B16" s="14" t="s">
        <v>75</v>
      </c>
      <c r="C16">
        <v>15</v>
      </c>
      <c r="D16" s="14" t="s">
        <v>75</v>
      </c>
      <c r="E16">
        <v>0</v>
      </c>
      <c r="F16" t="s">
        <v>75</v>
      </c>
      <c r="G16">
        <v>1</v>
      </c>
      <c r="H16" s="40" t="s">
        <v>75</v>
      </c>
      <c r="I16">
        <v>0</v>
      </c>
      <c r="J16" s="40" t="s">
        <v>75</v>
      </c>
      <c r="N16">
        <v>1</v>
      </c>
      <c r="O16">
        <v>15</v>
      </c>
      <c r="P16">
        <v>0</v>
      </c>
      <c r="Q16">
        <v>1</v>
      </c>
      <c r="R16">
        <v>0</v>
      </c>
      <c r="S16" s="40"/>
    </row>
    <row r="17" spans="1:19" x14ac:dyDescent="0.25">
      <c r="A17">
        <v>1</v>
      </c>
      <c r="B17" s="14" t="s">
        <v>75</v>
      </c>
      <c r="C17">
        <v>16</v>
      </c>
      <c r="D17" s="14" t="s">
        <v>75</v>
      </c>
      <c r="E17">
        <v>1</v>
      </c>
      <c r="F17" t="s">
        <v>75</v>
      </c>
      <c r="G17">
        <v>0</v>
      </c>
      <c r="H17" s="40" t="s">
        <v>75</v>
      </c>
      <c r="I17">
        <v>0</v>
      </c>
      <c r="J17" s="40" t="s">
        <v>75</v>
      </c>
      <c r="N17">
        <v>1</v>
      </c>
      <c r="O17">
        <v>16</v>
      </c>
      <c r="P17">
        <v>1</v>
      </c>
      <c r="Q17">
        <v>0</v>
      </c>
      <c r="R17">
        <v>0</v>
      </c>
      <c r="S17" s="40"/>
    </row>
    <row r="18" spans="1:19" x14ac:dyDescent="0.25">
      <c r="A18">
        <v>1</v>
      </c>
      <c r="B18" s="14" t="s">
        <v>75</v>
      </c>
      <c r="C18">
        <v>17</v>
      </c>
      <c r="D18" s="14" t="s">
        <v>75</v>
      </c>
      <c r="E18">
        <v>1</v>
      </c>
      <c r="F18" t="s">
        <v>75</v>
      </c>
      <c r="G18">
        <v>0</v>
      </c>
      <c r="H18" s="40" t="s">
        <v>75</v>
      </c>
      <c r="I18">
        <v>0</v>
      </c>
      <c r="J18" s="40" t="s">
        <v>75</v>
      </c>
      <c r="N18">
        <v>1</v>
      </c>
      <c r="O18">
        <v>17</v>
      </c>
      <c r="P18">
        <v>1</v>
      </c>
      <c r="Q18">
        <v>0</v>
      </c>
      <c r="R18">
        <v>0</v>
      </c>
      <c r="S18" s="40"/>
    </row>
    <row r="19" spans="1:19" x14ac:dyDescent="0.25">
      <c r="A19">
        <v>1</v>
      </c>
      <c r="B19" s="14" t="s">
        <v>75</v>
      </c>
      <c r="C19">
        <v>18</v>
      </c>
      <c r="D19" s="14" t="s">
        <v>75</v>
      </c>
      <c r="E19">
        <v>1</v>
      </c>
      <c r="F19" t="s">
        <v>75</v>
      </c>
      <c r="G19">
        <v>0</v>
      </c>
      <c r="H19" s="40" t="s">
        <v>75</v>
      </c>
      <c r="I19">
        <v>0</v>
      </c>
      <c r="J19" s="40" t="s">
        <v>75</v>
      </c>
      <c r="N19">
        <v>1</v>
      </c>
      <c r="O19">
        <v>18</v>
      </c>
      <c r="P19">
        <v>1</v>
      </c>
      <c r="Q19">
        <v>0</v>
      </c>
      <c r="R19">
        <v>0</v>
      </c>
      <c r="S19" s="40"/>
    </row>
    <row r="20" spans="1:19" x14ac:dyDescent="0.25">
      <c r="A20">
        <v>1</v>
      </c>
      <c r="B20" s="14" t="s">
        <v>75</v>
      </c>
      <c r="C20">
        <v>19</v>
      </c>
      <c r="D20" s="14" t="s">
        <v>75</v>
      </c>
      <c r="E20">
        <v>1</v>
      </c>
      <c r="F20" t="s">
        <v>75</v>
      </c>
      <c r="G20">
        <v>0</v>
      </c>
      <c r="H20" s="40" t="s">
        <v>75</v>
      </c>
      <c r="I20">
        <v>0</v>
      </c>
      <c r="J20" s="40" t="s">
        <v>75</v>
      </c>
      <c r="N20">
        <v>1</v>
      </c>
      <c r="O20">
        <v>19</v>
      </c>
      <c r="P20">
        <v>1</v>
      </c>
      <c r="Q20">
        <v>0</v>
      </c>
      <c r="R20">
        <v>0</v>
      </c>
      <c r="S20" s="40"/>
    </row>
    <row r="21" spans="1:19" x14ac:dyDescent="0.25">
      <c r="A21">
        <v>1</v>
      </c>
      <c r="B21" s="14" t="s">
        <v>75</v>
      </c>
      <c r="C21">
        <v>20</v>
      </c>
      <c r="D21" s="14" t="s">
        <v>75</v>
      </c>
      <c r="E21">
        <v>1</v>
      </c>
      <c r="F21" t="s">
        <v>75</v>
      </c>
      <c r="G21">
        <v>0</v>
      </c>
      <c r="H21" s="40" t="s">
        <v>75</v>
      </c>
      <c r="I21">
        <v>0</v>
      </c>
      <c r="J21" s="40" t="s">
        <v>75</v>
      </c>
      <c r="N21">
        <v>1</v>
      </c>
      <c r="O21">
        <v>20</v>
      </c>
      <c r="P21">
        <v>1</v>
      </c>
      <c r="Q21">
        <v>0</v>
      </c>
      <c r="R21">
        <v>0</v>
      </c>
      <c r="S21" s="40"/>
    </row>
    <row r="22" spans="1:19" x14ac:dyDescent="0.25">
      <c r="A22">
        <v>1</v>
      </c>
      <c r="B22" s="14" t="s">
        <v>75</v>
      </c>
      <c r="C22">
        <v>21</v>
      </c>
      <c r="D22" s="14" t="s">
        <v>75</v>
      </c>
      <c r="E22">
        <v>0</v>
      </c>
      <c r="F22" t="s">
        <v>75</v>
      </c>
      <c r="G22">
        <v>1</v>
      </c>
      <c r="H22" s="40" t="s">
        <v>75</v>
      </c>
      <c r="I22">
        <v>0</v>
      </c>
      <c r="J22" s="40" t="s">
        <v>75</v>
      </c>
      <c r="N22">
        <v>1</v>
      </c>
      <c r="O22">
        <v>21</v>
      </c>
      <c r="P22">
        <v>0</v>
      </c>
      <c r="Q22">
        <v>1</v>
      </c>
      <c r="R22">
        <v>0</v>
      </c>
      <c r="S22" s="40"/>
    </row>
    <row r="23" spans="1:19" x14ac:dyDescent="0.25">
      <c r="A23">
        <v>1</v>
      </c>
      <c r="B23" s="14" t="s">
        <v>75</v>
      </c>
      <c r="C23">
        <v>22</v>
      </c>
      <c r="D23" s="14" t="s">
        <v>75</v>
      </c>
      <c r="E23">
        <v>1</v>
      </c>
      <c r="F23" t="s">
        <v>75</v>
      </c>
      <c r="G23">
        <v>0</v>
      </c>
      <c r="H23" s="40" t="s">
        <v>75</v>
      </c>
      <c r="I23">
        <v>0</v>
      </c>
      <c r="J23" s="40" t="s">
        <v>75</v>
      </c>
      <c r="N23">
        <v>1</v>
      </c>
      <c r="O23">
        <v>22</v>
      </c>
      <c r="P23">
        <v>1</v>
      </c>
      <c r="Q23">
        <v>0</v>
      </c>
      <c r="R23">
        <v>0</v>
      </c>
      <c r="S23" s="40"/>
    </row>
    <row r="24" spans="1:19" x14ac:dyDescent="0.25">
      <c r="A24">
        <v>1</v>
      </c>
      <c r="B24" s="14" t="s">
        <v>75</v>
      </c>
      <c r="C24">
        <v>23</v>
      </c>
      <c r="D24" s="14" t="s">
        <v>75</v>
      </c>
      <c r="E24">
        <v>1</v>
      </c>
      <c r="F24" t="s">
        <v>75</v>
      </c>
      <c r="G24">
        <v>0</v>
      </c>
      <c r="H24" s="40" t="s">
        <v>75</v>
      </c>
      <c r="I24">
        <v>0</v>
      </c>
      <c r="J24" s="40" t="s">
        <v>75</v>
      </c>
      <c r="N24">
        <v>1</v>
      </c>
      <c r="O24">
        <v>23</v>
      </c>
      <c r="P24">
        <v>1</v>
      </c>
      <c r="Q24">
        <v>0</v>
      </c>
      <c r="R24">
        <v>0</v>
      </c>
      <c r="S24" s="40"/>
    </row>
    <row r="25" spans="1:19" x14ac:dyDescent="0.25">
      <c r="A25">
        <v>1</v>
      </c>
      <c r="B25" s="14" t="s">
        <v>75</v>
      </c>
      <c r="C25">
        <v>24</v>
      </c>
      <c r="D25" s="14" t="s">
        <v>75</v>
      </c>
      <c r="E25">
        <v>1</v>
      </c>
      <c r="F25" t="s">
        <v>75</v>
      </c>
      <c r="G25">
        <v>0</v>
      </c>
      <c r="H25" s="40" t="s">
        <v>75</v>
      </c>
      <c r="I25">
        <v>0</v>
      </c>
      <c r="J25" s="40" t="s">
        <v>75</v>
      </c>
      <c r="N25">
        <v>1</v>
      </c>
      <c r="O25">
        <v>24</v>
      </c>
      <c r="P25">
        <v>1</v>
      </c>
      <c r="Q25">
        <v>0</v>
      </c>
      <c r="R25">
        <v>0</v>
      </c>
      <c r="S25" s="40"/>
    </row>
    <row r="26" spans="1:19" x14ac:dyDescent="0.25">
      <c r="A26">
        <v>1</v>
      </c>
      <c r="B26" s="14" t="s">
        <v>75</v>
      </c>
      <c r="C26">
        <v>25</v>
      </c>
      <c r="D26" s="14" t="s">
        <v>75</v>
      </c>
      <c r="E26">
        <v>0</v>
      </c>
      <c r="F26" t="s">
        <v>75</v>
      </c>
      <c r="G26">
        <v>1</v>
      </c>
      <c r="H26" s="40" t="s">
        <v>75</v>
      </c>
      <c r="I26">
        <v>0</v>
      </c>
      <c r="J26" s="40" t="s">
        <v>75</v>
      </c>
      <c r="N26">
        <v>1</v>
      </c>
      <c r="O26">
        <v>25</v>
      </c>
      <c r="P26">
        <v>0</v>
      </c>
      <c r="Q26">
        <v>1</v>
      </c>
      <c r="R26">
        <v>0</v>
      </c>
      <c r="S26" s="40"/>
    </row>
    <row r="27" spans="1:19" x14ac:dyDescent="0.25">
      <c r="A27">
        <v>1</v>
      </c>
      <c r="B27" s="14" t="s">
        <v>75</v>
      </c>
      <c r="C27">
        <v>26</v>
      </c>
      <c r="D27" s="14" t="s">
        <v>75</v>
      </c>
      <c r="E27">
        <v>1</v>
      </c>
      <c r="F27" t="s">
        <v>75</v>
      </c>
      <c r="G27">
        <v>0</v>
      </c>
      <c r="H27" s="40" t="s">
        <v>75</v>
      </c>
      <c r="I27">
        <v>0</v>
      </c>
      <c r="J27" s="40" t="s">
        <v>75</v>
      </c>
      <c r="N27">
        <v>1</v>
      </c>
      <c r="O27">
        <v>26</v>
      </c>
      <c r="P27">
        <v>1</v>
      </c>
      <c r="Q27">
        <v>0</v>
      </c>
      <c r="R27">
        <v>0</v>
      </c>
      <c r="S27" s="40"/>
    </row>
    <row r="28" spans="1:19" x14ac:dyDescent="0.25">
      <c r="A28">
        <v>1</v>
      </c>
      <c r="B28" s="14" t="s">
        <v>75</v>
      </c>
      <c r="C28">
        <v>27</v>
      </c>
      <c r="D28" s="14" t="s">
        <v>75</v>
      </c>
      <c r="E28">
        <v>0</v>
      </c>
      <c r="F28" t="s">
        <v>75</v>
      </c>
      <c r="G28">
        <v>1</v>
      </c>
      <c r="H28" s="40" t="s">
        <v>75</v>
      </c>
      <c r="I28">
        <v>0</v>
      </c>
      <c r="J28" s="40"/>
      <c r="N28">
        <v>1</v>
      </c>
      <c r="O28">
        <v>27</v>
      </c>
      <c r="P28">
        <v>0</v>
      </c>
      <c r="Q28">
        <v>1</v>
      </c>
      <c r="R28">
        <v>0</v>
      </c>
      <c r="S28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D1" sqref="D1"/>
    </sheetView>
  </sheetViews>
  <sheetFormatPr defaultRowHeight="15" x14ac:dyDescent="0.25"/>
  <sheetData>
    <row r="1" spans="1:9" x14ac:dyDescent="0.25">
      <c r="A1" t="s">
        <v>69</v>
      </c>
      <c r="B1" t="s">
        <v>70</v>
      </c>
      <c r="C1" t="s">
        <v>70</v>
      </c>
      <c r="D1" t="s">
        <v>69</v>
      </c>
      <c r="E1" t="s">
        <v>71</v>
      </c>
      <c r="F1" t="s">
        <v>70</v>
      </c>
      <c r="G1" t="s">
        <v>70</v>
      </c>
      <c r="H1" t="s">
        <v>69</v>
      </c>
      <c r="I1" t="s">
        <v>71</v>
      </c>
    </row>
    <row r="2" spans="1:9" x14ac:dyDescent="0.25">
      <c r="A2" s="15" t="s">
        <v>50</v>
      </c>
      <c r="B2" s="16" t="s">
        <v>51</v>
      </c>
      <c r="C2" s="16" t="s">
        <v>52</v>
      </c>
      <c r="D2" s="16" t="s">
        <v>54</v>
      </c>
      <c r="E2" s="16" t="s">
        <v>56</v>
      </c>
      <c r="F2" s="16" t="s">
        <v>57</v>
      </c>
      <c r="G2" s="16" t="s">
        <v>55</v>
      </c>
      <c r="H2" s="16" t="s">
        <v>53</v>
      </c>
      <c r="I2" s="36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6"/>
  <sheetViews>
    <sheetView workbookViewId="0">
      <selection activeCell="I25" sqref="I25"/>
    </sheetView>
  </sheetViews>
  <sheetFormatPr defaultRowHeight="15" x14ac:dyDescent="0.25"/>
  <cols>
    <col min="1" max="1" width="13.140625" bestFit="1" customWidth="1"/>
    <col min="2" max="2" width="16.42578125" bestFit="1" customWidth="1"/>
  </cols>
  <sheetData>
    <row r="3" spans="1:2" x14ac:dyDescent="0.25">
      <c r="A3" s="38" t="s">
        <v>72</v>
      </c>
      <c r="B3" s="37" t="s">
        <v>74</v>
      </c>
    </row>
    <row r="4" spans="1:2" x14ac:dyDescent="0.25">
      <c r="A4" s="39" t="s">
        <v>61</v>
      </c>
      <c r="B4" s="37">
        <v>37209.928571428572</v>
      </c>
    </row>
    <row r="5" spans="1:2" x14ac:dyDescent="0.25">
      <c r="A5" s="39" t="s">
        <v>59</v>
      </c>
      <c r="B5" s="37">
        <v>45505.441176470587</v>
      </c>
    </row>
    <row r="6" spans="1:2" x14ac:dyDescent="0.25">
      <c r="A6" s="39" t="s">
        <v>73</v>
      </c>
      <c r="B6" s="37">
        <v>39921.923076923078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209"/>
  <sheetViews>
    <sheetView workbookViewId="0">
      <selection activeCell="Q1" sqref="Q1:Q1048576"/>
    </sheetView>
  </sheetViews>
  <sheetFormatPr defaultRowHeight="15" x14ac:dyDescent="0.25"/>
  <cols>
    <col min="9" max="9" width="9.140625" style="6"/>
    <col min="11" max="14" width="9.140625" customWidth="1"/>
    <col min="16" max="16" width="27.140625" hidden="1" customWidth="1"/>
    <col min="22" max="22" width="12" bestFit="1" customWidth="1"/>
    <col min="32" max="32" width="13.5703125" bestFit="1" customWidth="1"/>
    <col min="33" max="33" width="10.28515625" bestFit="1" customWidth="1"/>
  </cols>
  <sheetData>
    <row r="1" spans="1:49" x14ac:dyDescent="0.25">
      <c r="A1" s="15" t="s">
        <v>50</v>
      </c>
      <c r="B1" s="16" t="s">
        <v>51</v>
      </c>
      <c r="C1" s="16" t="s">
        <v>52</v>
      </c>
      <c r="D1" s="16" t="s">
        <v>54</v>
      </c>
      <c r="E1" s="16" t="s">
        <v>56</v>
      </c>
      <c r="F1" s="16" t="s">
        <v>57</v>
      </c>
      <c r="G1" s="16" t="s">
        <v>55</v>
      </c>
      <c r="H1" s="16" t="s">
        <v>53</v>
      </c>
      <c r="I1" s="36" t="s">
        <v>58</v>
      </c>
      <c r="M1" s="16" t="s">
        <v>58</v>
      </c>
      <c r="N1" s="16" t="s">
        <v>53</v>
      </c>
      <c r="O1" t="s">
        <v>61</v>
      </c>
      <c r="P1" t="s">
        <v>66</v>
      </c>
      <c r="U1" t="s">
        <v>2</v>
      </c>
      <c r="AE1" t="s">
        <v>53</v>
      </c>
      <c r="AF1" t="s">
        <v>63</v>
      </c>
      <c r="AG1" t="s">
        <v>64</v>
      </c>
      <c r="AK1" t="s">
        <v>2</v>
      </c>
      <c r="AU1" t="s">
        <v>53</v>
      </c>
      <c r="AV1" t="s">
        <v>63</v>
      </c>
      <c r="AW1" t="s">
        <v>64</v>
      </c>
    </row>
    <row r="2" spans="1:49" ht="15.75" thickBot="1" x14ac:dyDescent="0.3">
      <c r="A2" s="15">
        <v>1</v>
      </c>
      <c r="B2">
        <v>3</v>
      </c>
      <c r="C2">
        <v>1</v>
      </c>
      <c r="D2">
        <v>26</v>
      </c>
      <c r="E2" s="14">
        <v>1</v>
      </c>
      <c r="F2" s="14" t="s">
        <v>60</v>
      </c>
      <c r="G2" s="14" t="s">
        <v>59</v>
      </c>
      <c r="H2">
        <v>3</v>
      </c>
      <c r="I2" s="6">
        <v>32000</v>
      </c>
      <c r="M2" s="17">
        <v>32000</v>
      </c>
      <c r="N2">
        <v>3</v>
      </c>
      <c r="O2">
        <f t="shared" ref="O2:O65" si="0">IF(G2=$O$1,1,0)</f>
        <v>0</v>
      </c>
      <c r="P2">
        <f>N2*O2</f>
        <v>0</v>
      </c>
      <c r="R2" s="6"/>
      <c r="S2" s="6"/>
      <c r="AE2">
        <v>1</v>
      </c>
      <c r="AF2" s="20">
        <f>$V$22+$V$23*AE2</f>
        <v>28793.055086481745</v>
      </c>
      <c r="AG2" s="20">
        <f>$W$22+$W$23*AE2</f>
        <v>36804.940863015981</v>
      </c>
      <c r="AU2">
        <v>1</v>
      </c>
      <c r="AV2" s="20">
        <f>$AL$23+$AL$24*AU2</f>
        <v>34808.242969116895</v>
      </c>
      <c r="AW2" s="20">
        <f>$AM$23+$AM$24*AU2</f>
        <v>31957.789458961746</v>
      </c>
    </row>
    <row r="3" spans="1:49" x14ac:dyDescent="0.25">
      <c r="A3" s="15">
        <v>2</v>
      </c>
      <c r="B3">
        <v>1</v>
      </c>
      <c r="C3">
        <v>1</v>
      </c>
      <c r="D3">
        <v>38</v>
      </c>
      <c r="E3" s="14">
        <v>1</v>
      </c>
      <c r="F3" s="14" t="s">
        <v>60</v>
      </c>
      <c r="G3" s="14" t="s">
        <v>61</v>
      </c>
      <c r="H3">
        <v>14</v>
      </c>
      <c r="I3" s="6">
        <v>39100</v>
      </c>
      <c r="M3" s="17">
        <v>39100</v>
      </c>
      <c r="N3">
        <v>14</v>
      </c>
      <c r="O3">
        <f t="shared" si="0"/>
        <v>1</v>
      </c>
      <c r="P3">
        <f t="shared" ref="P3:P66" si="1">N3*O3</f>
        <v>14</v>
      </c>
      <c r="R3" s="6"/>
      <c r="S3" s="6"/>
      <c r="U3" s="5" t="s">
        <v>3</v>
      </c>
      <c r="V3" s="5"/>
      <c r="AE3">
        <v>2</v>
      </c>
      <c r="AF3" s="20">
        <f t="shared" ref="AF3:AF41" si="2">$V$22+$V$23*AE3</f>
        <v>29774.206033935996</v>
      </c>
      <c r="AG3" s="20">
        <f t="shared" ref="AG3:AG41" si="3">$W$22+$W$23*AE3</f>
        <v>37786.091810470229</v>
      </c>
      <c r="AK3" s="5" t="s">
        <v>3</v>
      </c>
      <c r="AL3" s="5"/>
      <c r="AU3">
        <v>2</v>
      </c>
      <c r="AV3" s="20">
        <f t="shared" ref="AV3:AV41" si="4">$AL$23+$AL$24*AU3</f>
        <v>35088.20631992758</v>
      </c>
      <c r="AW3" s="20">
        <f t="shared" ref="AW3:AW41" si="5">$AM$23+$AM$24*AU3</f>
        <v>33485.551178349146</v>
      </c>
    </row>
    <row r="4" spans="1:49" x14ac:dyDescent="0.25">
      <c r="A4" s="15">
        <v>3</v>
      </c>
      <c r="B4">
        <v>1</v>
      </c>
      <c r="C4">
        <v>1</v>
      </c>
      <c r="D4">
        <v>35</v>
      </c>
      <c r="E4" s="14">
        <v>0</v>
      </c>
      <c r="F4" s="14" t="s">
        <v>60</v>
      </c>
      <c r="G4" s="14" t="s">
        <v>61</v>
      </c>
      <c r="H4">
        <v>12</v>
      </c>
      <c r="I4" s="6">
        <v>33200</v>
      </c>
      <c r="M4" s="17">
        <v>33200</v>
      </c>
      <c r="N4">
        <v>12</v>
      </c>
      <c r="O4">
        <f t="shared" si="0"/>
        <v>1</v>
      </c>
      <c r="P4">
        <f t="shared" si="1"/>
        <v>12</v>
      </c>
      <c r="R4" s="6"/>
      <c r="S4" s="6"/>
      <c r="U4" s="2" t="s">
        <v>4</v>
      </c>
      <c r="V4" s="2">
        <v>0.70068015619882607</v>
      </c>
      <c r="AE4">
        <v>3</v>
      </c>
      <c r="AF4" s="20">
        <f t="shared" si="2"/>
        <v>30755.35698139025</v>
      </c>
      <c r="AG4" s="20">
        <f t="shared" si="3"/>
        <v>38767.242757924483</v>
      </c>
      <c r="AK4" s="2" t="s">
        <v>4</v>
      </c>
      <c r="AL4" s="2">
        <v>0.79913035128783927</v>
      </c>
      <c r="AU4">
        <v>3</v>
      </c>
      <c r="AV4" s="20">
        <f t="shared" si="4"/>
        <v>35368.169670738273</v>
      </c>
      <c r="AW4" s="20">
        <f t="shared" si="5"/>
        <v>35013.312897736541</v>
      </c>
    </row>
    <row r="5" spans="1:49" x14ac:dyDescent="0.25">
      <c r="A5" s="15">
        <v>4</v>
      </c>
      <c r="B5">
        <v>2</v>
      </c>
      <c r="C5">
        <v>1</v>
      </c>
      <c r="D5">
        <v>40</v>
      </c>
      <c r="E5" s="14">
        <v>7</v>
      </c>
      <c r="F5" s="14" t="s">
        <v>60</v>
      </c>
      <c r="G5" s="14" t="s">
        <v>61</v>
      </c>
      <c r="H5">
        <v>8</v>
      </c>
      <c r="I5" s="6">
        <v>30600</v>
      </c>
      <c r="M5" s="17">
        <v>30600</v>
      </c>
      <c r="N5">
        <v>8</v>
      </c>
      <c r="O5">
        <f t="shared" si="0"/>
        <v>1</v>
      </c>
      <c r="P5">
        <f t="shared" si="1"/>
        <v>8</v>
      </c>
      <c r="R5" s="6"/>
      <c r="S5" s="6"/>
      <c r="U5" s="2" t="s">
        <v>5</v>
      </c>
      <c r="V5" s="2">
        <v>0.49095268129081132</v>
      </c>
      <c r="AE5">
        <v>4</v>
      </c>
      <c r="AF5" s="20">
        <f t="shared" si="2"/>
        <v>31736.507928844501</v>
      </c>
      <c r="AG5" s="20">
        <f t="shared" si="3"/>
        <v>39748.39370537873</v>
      </c>
      <c r="AK5" s="2" t="s">
        <v>5</v>
      </c>
      <c r="AL5" s="2">
        <v>0.63860931834942547</v>
      </c>
      <c r="AU5">
        <v>4</v>
      </c>
      <c r="AV5" s="20">
        <f t="shared" si="4"/>
        <v>35648.133021548958</v>
      </c>
      <c r="AW5" s="20">
        <f t="shared" si="5"/>
        <v>36541.074617123937</v>
      </c>
    </row>
    <row r="6" spans="1:49" x14ac:dyDescent="0.25">
      <c r="A6" s="15">
        <v>5</v>
      </c>
      <c r="B6">
        <v>3</v>
      </c>
      <c r="C6">
        <v>1</v>
      </c>
      <c r="D6">
        <v>28</v>
      </c>
      <c r="E6" s="14">
        <v>0</v>
      </c>
      <c r="F6" s="14" t="s">
        <v>60</v>
      </c>
      <c r="G6" s="14" t="s">
        <v>59</v>
      </c>
      <c r="H6">
        <v>3</v>
      </c>
      <c r="I6" s="6">
        <v>29000</v>
      </c>
      <c r="M6" s="17">
        <v>29000</v>
      </c>
      <c r="N6">
        <v>3</v>
      </c>
      <c r="O6">
        <f t="shared" si="0"/>
        <v>0</v>
      </c>
      <c r="P6">
        <f t="shared" si="1"/>
        <v>0</v>
      </c>
      <c r="R6" s="6"/>
      <c r="S6" s="6"/>
      <c r="U6" s="2" t="s">
        <v>6</v>
      </c>
      <c r="V6" s="2">
        <v>0.48598636598633144</v>
      </c>
      <c r="AE6">
        <v>5</v>
      </c>
      <c r="AF6" s="20">
        <f t="shared" si="2"/>
        <v>32717.658876298752</v>
      </c>
      <c r="AG6" s="20">
        <f t="shared" si="3"/>
        <v>40729.544652832985</v>
      </c>
      <c r="AK6" s="2" t="s">
        <v>6</v>
      </c>
      <c r="AL6" s="2">
        <v>0.6332947495016229</v>
      </c>
      <c r="AU6">
        <v>5</v>
      </c>
      <c r="AV6" s="20">
        <f t="shared" si="4"/>
        <v>35928.096372359643</v>
      </c>
      <c r="AW6" s="20">
        <f t="shared" si="5"/>
        <v>38068.836336511333</v>
      </c>
    </row>
    <row r="7" spans="1:49" x14ac:dyDescent="0.25">
      <c r="A7" s="15">
        <v>6</v>
      </c>
      <c r="B7">
        <v>3</v>
      </c>
      <c r="C7">
        <v>1</v>
      </c>
      <c r="D7">
        <v>24</v>
      </c>
      <c r="E7" s="14">
        <v>0</v>
      </c>
      <c r="F7" s="14" t="s">
        <v>60</v>
      </c>
      <c r="G7" s="14" t="s">
        <v>61</v>
      </c>
      <c r="H7">
        <v>3</v>
      </c>
      <c r="I7" s="6">
        <v>30500</v>
      </c>
      <c r="M7" s="17">
        <v>30500</v>
      </c>
      <c r="N7">
        <v>3</v>
      </c>
      <c r="O7">
        <f t="shared" si="0"/>
        <v>1</v>
      </c>
      <c r="P7">
        <f t="shared" si="1"/>
        <v>3</v>
      </c>
      <c r="R7" s="6"/>
      <c r="S7" s="6"/>
      <c r="U7" s="2" t="s">
        <v>7</v>
      </c>
      <c r="V7" s="2">
        <v>8070.0707565796602</v>
      </c>
      <c r="AE7">
        <v>6</v>
      </c>
      <c r="AF7" s="20">
        <f t="shared" si="2"/>
        <v>33698.809823753007</v>
      </c>
      <c r="AG7" s="20">
        <f t="shared" si="3"/>
        <v>41710.695600287232</v>
      </c>
      <c r="AK7" s="2" t="s">
        <v>7</v>
      </c>
      <c r="AL7" s="2">
        <v>6816.2982880892077</v>
      </c>
      <c r="AU7">
        <v>6</v>
      </c>
      <c r="AV7" s="20">
        <f t="shared" si="4"/>
        <v>36208.059723170329</v>
      </c>
      <c r="AW7" s="20">
        <f t="shared" si="5"/>
        <v>39596.598055898736</v>
      </c>
    </row>
    <row r="8" spans="1:49" ht="15.75" thickBot="1" x14ac:dyDescent="0.3">
      <c r="A8" s="15">
        <v>7</v>
      </c>
      <c r="B8">
        <v>3</v>
      </c>
      <c r="C8">
        <v>1</v>
      </c>
      <c r="D8">
        <v>27</v>
      </c>
      <c r="E8" s="14">
        <v>0</v>
      </c>
      <c r="F8" s="14" t="s">
        <v>60</v>
      </c>
      <c r="G8" s="14" t="s">
        <v>61</v>
      </c>
      <c r="H8">
        <v>4</v>
      </c>
      <c r="I8" s="6">
        <v>30000</v>
      </c>
      <c r="M8" s="17">
        <v>30000</v>
      </c>
      <c r="N8">
        <v>4</v>
      </c>
      <c r="O8">
        <f t="shared" si="0"/>
        <v>1</v>
      </c>
      <c r="P8">
        <f t="shared" si="1"/>
        <v>4</v>
      </c>
      <c r="R8" s="6"/>
      <c r="S8" s="6"/>
      <c r="U8" s="3" t="s">
        <v>8</v>
      </c>
      <c r="V8" s="3">
        <v>208</v>
      </c>
      <c r="AE8">
        <v>7</v>
      </c>
      <c r="AF8" s="20">
        <f t="shared" si="2"/>
        <v>34679.960771207254</v>
      </c>
      <c r="AG8" s="20">
        <f t="shared" si="3"/>
        <v>42691.846547741487</v>
      </c>
      <c r="AK8" s="3" t="s">
        <v>8</v>
      </c>
      <c r="AL8" s="3">
        <v>208</v>
      </c>
      <c r="AU8">
        <v>7</v>
      </c>
      <c r="AV8" s="20">
        <f t="shared" si="4"/>
        <v>36488.023073981014</v>
      </c>
      <c r="AW8" s="20">
        <f t="shared" si="5"/>
        <v>41124.359775286131</v>
      </c>
    </row>
    <row r="9" spans="1:49" x14ac:dyDescent="0.25">
      <c r="A9" s="15">
        <v>8</v>
      </c>
      <c r="B9">
        <v>3</v>
      </c>
      <c r="C9">
        <v>1</v>
      </c>
      <c r="D9">
        <v>33</v>
      </c>
      <c r="E9" s="14">
        <v>2</v>
      </c>
      <c r="F9" s="14" t="s">
        <v>60</v>
      </c>
      <c r="G9" s="14" t="s">
        <v>59</v>
      </c>
      <c r="H9">
        <v>8</v>
      </c>
      <c r="I9" s="6">
        <v>27000</v>
      </c>
      <c r="M9" s="17">
        <v>27000</v>
      </c>
      <c r="N9">
        <v>8</v>
      </c>
      <c r="O9">
        <f t="shared" si="0"/>
        <v>0</v>
      </c>
      <c r="P9">
        <f t="shared" si="1"/>
        <v>0</v>
      </c>
      <c r="R9" s="6"/>
      <c r="S9" s="6"/>
      <c r="AE9">
        <v>8</v>
      </c>
      <c r="AF9" s="20">
        <f t="shared" si="2"/>
        <v>35661.111718661508</v>
      </c>
      <c r="AG9" s="20">
        <f t="shared" si="3"/>
        <v>43672.997495195741</v>
      </c>
      <c r="AU9">
        <v>8</v>
      </c>
      <c r="AV9" s="20">
        <f t="shared" si="4"/>
        <v>36767.986424791699</v>
      </c>
      <c r="AW9" s="20">
        <f t="shared" si="5"/>
        <v>42652.121494673527</v>
      </c>
    </row>
    <row r="10" spans="1:49" ht="15.75" thickBot="1" x14ac:dyDescent="0.3">
      <c r="A10" s="15">
        <v>9</v>
      </c>
      <c r="B10">
        <v>1</v>
      </c>
      <c r="C10">
        <v>1</v>
      </c>
      <c r="D10">
        <v>62</v>
      </c>
      <c r="E10" s="14">
        <v>0</v>
      </c>
      <c r="F10" s="14" t="s">
        <v>60</v>
      </c>
      <c r="G10" s="14" t="s">
        <v>61</v>
      </c>
      <c r="H10">
        <v>4</v>
      </c>
      <c r="I10" s="6">
        <v>34000</v>
      </c>
      <c r="M10" s="17">
        <v>34000</v>
      </c>
      <c r="N10">
        <v>4</v>
      </c>
      <c r="O10">
        <f t="shared" si="0"/>
        <v>1</v>
      </c>
      <c r="P10">
        <f t="shared" si="1"/>
        <v>4</v>
      </c>
      <c r="R10" s="6"/>
      <c r="S10" s="6"/>
      <c r="U10" t="s">
        <v>9</v>
      </c>
      <c r="AE10">
        <v>9</v>
      </c>
      <c r="AF10" s="20">
        <f t="shared" si="2"/>
        <v>36642.262666115756</v>
      </c>
      <c r="AG10" s="20">
        <f t="shared" si="3"/>
        <v>44654.148442649988</v>
      </c>
      <c r="AK10" t="s">
        <v>9</v>
      </c>
      <c r="AU10">
        <v>9</v>
      </c>
      <c r="AV10" s="20">
        <f t="shared" si="4"/>
        <v>37047.949775602392</v>
      </c>
      <c r="AW10" s="20">
        <f t="shared" si="5"/>
        <v>44179.88321406093</v>
      </c>
    </row>
    <row r="11" spans="1:49" x14ac:dyDescent="0.25">
      <c r="A11" s="15">
        <v>10</v>
      </c>
      <c r="B11">
        <v>3</v>
      </c>
      <c r="C11">
        <v>1</v>
      </c>
      <c r="D11">
        <v>31</v>
      </c>
      <c r="E11" s="14">
        <v>0</v>
      </c>
      <c r="F11" s="14" t="s">
        <v>60</v>
      </c>
      <c r="G11" s="14" t="s">
        <v>61</v>
      </c>
      <c r="H11">
        <v>9</v>
      </c>
      <c r="I11" s="6">
        <v>29500</v>
      </c>
      <c r="M11" s="17">
        <v>29500</v>
      </c>
      <c r="N11">
        <v>9</v>
      </c>
      <c r="O11">
        <f t="shared" si="0"/>
        <v>1</v>
      </c>
      <c r="P11">
        <f t="shared" si="1"/>
        <v>9</v>
      </c>
      <c r="R11" s="6"/>
      <c r="S11" s="6"/>
      <c r="U11" s="4"/>
      <c r="V11" s="4" t="s">
        <v>14</v>
      </c>
      <c r="W11" s="4" t="s">
        <v>15</v>
      </c>
      <c r="X11" s="4" t="s">
        <v>16</v>
      </c>
      <c r="Y11" s="4" t="s">
        <v>0</v>
      </c>
      <c r="Z11" s="4" t="s">
        <v>17</v>
      </c>
      <c r="AE11">
        <v>10</v>
      </c>
      <c r="AF11" s="20">
        <f t="shared" si="2"/>
        <v>37623.41361357001</v>
      </c>
      <c r="AG11" s="20">
        <f t="shared" si="3"/>
        <v>45635.299390104243</v>
      </c>
      <c r="AK11" s="4"/>
      <c r="AL11" s="4" t="s">
        <v>14</v>
      </c>
      <c r="AM11" s="4" t="s">
        <v>15</v>
      </c>
      <c r="AN11" s="4" t="s">
        <v>16</v>
      </c>
      <c r="AO11" s="4" t="s">
        <v>0</v>
      </c>
      <c r="AP11" s="4" t="s">
        <v>17</v>
      </c>
      <c r="AU11">
        <v>10</v>
      </c>
      <c r="AV11" s="20">
        <f t="shared" si="4"/>
        <v>37327.913126413077</v>
      </c>
      <c r="AW11" s="20">
        <f t="shared" si="5"/>
        <v>45707.644933448326</v>
      </c>
    </row>
    <row r="12" spans="1:49" x14ac:dyDescent="0.25">
      <c r="A12" s="15">
        <v>11</v>
      </c>
      <c r="B12">
        <v>3</v>
      </c>
      <c r="C12">
        <v>1</v>
      </c>
      <c r="D12">
        <v>34</v>
      </c>
      <c r="E12" s="14">
        <v>2</v>
      </c>
      <c r="F12" s="14" t="s">
        <v>60</v>
      </c>
      <c r="G12" s="14" t="s">
        <v>61</v>
      </c>
      <c r="H12">
        <v>9</v>
      </c>
      <c r="I12" s="6">
        <v>26800</v>
      </c>
      <c r="M12" s="17">
        <v>26800</v>
      </c>
      <c r="N12">
        <v>9</v>
      </c>
      <c r="O12">
        <f t="shared" si="0"/>
        <v>1</v>
      </c>
      <c r="P12">
        <f t="shared" si="1"/>
        <v>9</v>
      </c>
      <c r="R12" s="6"/>
      <c r="S12" s="6"/>
      <c r="U12" s="2" t="s">
        <v>10</v>
      </c>
      <c r="V12" s="2">
        <v>2</v>
      </c>
      <c r="W12" s="2">
        <v>12876268617.447779</v>
      </c>
      <c r="X12" s="2">
        <v>6438134308.7238894</v>
      </c>
      <c r="Y12" s="2">
        <v>98.856526658294328</v>
      </c>
      <c r="Z12" s="2">
        <v>8.7641703355496895E-31</v>
      </c>
      <c r="AE12">
        <v>11</v>
      </c>
      <c r="AF12" s="20">
        <f t="shared" si="2"/>
        <v>38604.564561024257</v>
      </c>
      <c r="AG12" s="20">
        <f t="shared" si="3"/>
        <v>46616.45033755849</v>
      </c>
      <c r="AK12" s="2" t="s">
        <v>10</v>
      </c>
      <c r="AL12" s="2">
        <v>3</v>
      </c>
      <c r="AM12" s="2">
        <v>16748875070.918825</v>
      </c>
      <c r="AN12" s="2">
        <v>5582958356.9729414</v>
      </c>
      <c r="AO12" s="2">
        <v>120.16201815006562</v>
      </c>
      <c r="AP12" s="2">
        <v>7.5127920614387383E-45</v>
      </c>
      <c r="AU12">
        <v>11</v>
      </c>
      <c r="AV12" s="20">
        <f t="shared" si="4"/>
        <v>37607.876477223763</v>
      </c>
      <c r="AW12" s="20">
        <f t="shared" si="5"/>
        <v>47235.406652835722</v>
      </c>
    </row>
    <row r="13" spans="1:49" x14ac:dyDescent="0.25">
      <c r="A13" s="15">
        <v>12</v>
      </c>
      <c r="B13">
        <v>2</v>
      </c>
      <c r="C13">
        <v>1</v>
      </c>
      <c r="D13">
        <v>37</v>
      </c>
      <c r="E13" s="14">
        <v>8</v>
      </c>
      <c r="F13" s="14" t="s">
        <v>60</v>
      </c>
      <c r="G13" s="14" t="s">
        <v>61</v>
      </c>
      <c r="H13">
        <v>8</v>
      </c>
      <c r="I13" s="6">
        <v>31300</v>
      </c>
      <c r="M13" s="17">
        <v>31300</v>
      </c>
      <c r="N13">
        <v>8</v>
      </c>
      <c r="O13">
        <f t="shared" si="0"/>
        <v>1</v>
      </c>
      <c r="P13">
        <f t="shared" si="1"/>
        <v>8</v>
      </c>
      <c r="R13" s="6"/>
      <c r="S13" s="6"/>
      <c r="U13" s="2" t="s">
        <v>11</v>
      </c>
      <c r="V13" s="2">
        <v>205</v>
      </c>
      <c r="W13" s="2">
        <v>13350838613.321451</v>
      </c>
      <c r="X13" s="2">
        <v>65126042.016202204</v>
      </c>
      <c r="Y13" s="2"/>
      <c r="Z13" s="2"/>
      <c r="AE13">
        <v>12</v>
      </c>
      <c r="AF13" s="20">
        <f t="shared" si="2"/>
        <v>39585.715508478512</v>
      </c>
      <c r="AG13" s="20">
        <f t="shared" si="3"/>
        <v>47597.601285012744</v>
      </c>
      <c r="AK13" s="2" t="s">
        <v>11</v>
      </c>
      <c r="AL13" s="2">
        <v>204</v>
      </c>
      <c r="AM13" s="2">
        <v>9478232159.8504047</v>
      </c>
      <c r="AN13" s="2">
        <v>46461922.352207869</v>
      </c>
      <c r="AO13" s="2"/>
      <c r="AP13" s="2"/>
      <c r="AU13">
        <v>12</v>
      </c>
      <c r="AV13" s="20">
        <f t="shared" si="4"/>
        <v>37887.839828034448</v>
      </c>
      <c r="AW13" s="20">
        <f t="shared" si="5"/>
        <v>48763.168372223125</v>
      </c>
    </row>
    <row r="14" spans="1:49" ht="15.75" thickBot="1" x14ac:dyDescent="0.3">
      <c r="A14" s="15">
        <v>13</v>
      </c>
      <c r="B14">
        <v>2</v>
      </c>
      <c r="C14">
        <v>1</v>
      </c>
      <c r="D14">
        <v>37</v>
      </c>
      <c r="E14" s="14">
        <v>0</v>
      </c>
      <c r="F14" s="14" t="s">
        <v>60</v>
      </c>
      <c r="G14" s="14" t="s">
        <v>61</v>
      </c>
      <c r="H14">
        <v>9</v>
      </c>
      <c r="I14" s="6">
        <v>31200</v>
      </c>
      <c r="M14" s="17">
        <v>31200</v>
      </c>
      <c r="N14">
        <v>9</v>
      </c>
      <c r="O14">
        <f t="shared" si="0"/>
        <v>1</v>
      </c>
      <c r="P14">
        <f t="shared" si="1"/>
        <v>9</v>
      </c>
      <c r="R14" s="6"/>
      <c r="S14" s="6"/>
      <c r="U14" s="3" t="s">
        <v>12</v>
      </c>
      <c r="V14" s="3">
        <v>207</v>
      </c>
      <c r="W14" s="3">
        <v>26227107230.76923</v>
      </c>
      <c r="X14" s="3"/>
      <c r="Y14" s="3"/>
      <c r="Z14" s="3"/>
      <c r="AE14">
        <v>13</v>
      </c>
      <c r="AF14" s="20">
        <f t="shared" si="2"/>
        <v>40566.866455932759</v>
      </c>
      <c r="AG14" s="20">
        <f t="shared" si="3"/>
        <v>48578.752232466999</v>
      </c>
      <c r="AK14" s="3" t="s">
        <v>12</v>
      </c>
      <c r="AL14" s="3">
        <v>207</v>
      </c>
      <c r="AM14" s="3">
        <v>26227107230.76923</v>
      </c>
      <c r="AN14" s="3"/>
      <c r="AO14" s="3"/>
      <c r="AP14" s="3"/>
      <c r="AU14">
        <v>13</v>
      </c>
      <c r="AV14" s="20">
        <f t="shared" si="4"/>
        <v>38167.803178845134</v>
      </c>
      <c r="AW14" s="20">
        <f t="shared" si="5"/>
        <v>50290.93009161052</v>
      </c>
    </row>
    <row r="15" spans="1:49" ht="15.75" thickBot="1" x14ac:dyDescent="0.3">
      <c r="A15" s="15">
        <v>14</v>
      </c>
      <c r="B15">
        <v>2</v>
      </c>
      <c r="C15">
        <v>1</v>
      </c>
      <c r="D15">
        <v>58</v>
      </c>
      <c r="E15" s="14">
        <v>6</v>
      </c>
      <c r="F15" s="14" t="s">
        <v>60</v>
      </c>
      <c r="G15" s="14" t="s">
        <v>61</v>
      </c>
      <c r="H15">
        <v>10</v>
      </c>
      <c r="I15" s="6">
        <v>34700</v>
      </c>
      <c r="M15" s="17">
        <v>34700</v>
      </c>
      <c r="N15">
        <v>10</v>
      </c>
      <c r="O15">
        <f t="shared" si="0"/>
        <v>1</v>
      </c>
      <c r="P15">
        <f t="shared" si="1"/>
        <v>10</v>
      </c>
      <c r="R15" s="6"/>
      <c r="S15" s="6"/>
      <c r="AE15">
        <v>14</v>
      </c>
      <c r="AF15" s="20">
        <f t="shared" si="2"/>
        <v>41548.017403387013</v>
      </c>
      <c r="AG15" s="20">
        <f t="shared" si="3"/>
        <v>49559.903179921246</v>
      </c>
      <c r="AU15">
        <v>14</v>
      </c>
      <c r="AV15" s="20">
        <f t="shared" si="4"/>
        <v>38447.766529655826</v>
      </c>
      <c r="AW15" s="20">
        <f t="shared" si="5"/>
        <v>51818.691810997916</v>
      </c>
    </row>
    <row r="16" spans="1:49" x14ac:dyDescent="0.25">
      <c r="A16" s="15">
        <v>15</v>
      </c>
      <c r="B16">
        <v>3</v>
      </c>
      <c r="C16">
        <v>1</v>
      </c>
      <c r="D16">
        <v>33</v>
      </c>
      <c r="E16" s="14">
        <v>0</v>
      </c>
      <c r="F16" s="14" t="s">
        <v>60</v>
      </c>
      <c r="G16" s="14" t="s">
        <v>61</v>
      </c>
      <c r="H16">
        <v>4</v>
      </c>
      <c r="I16" s="6">
        <v>30000</v>
      </c>
      <c r="M16" s="17">
        <v>30000</v>
      </c>
      <c r="N16">
        <v>4</v>
      </c>
      <c r="O16">
        <f t="shared" si="0"/>
        <v>1</v>
      </c>
      <c r="P16">
        <f t="shared" si="1"/>
        <v>4</v>
      </c>
      <c r="R16" s="6"/>
      <c r="S16" s="6"/>
      <c r="U16" s="4"/>
      <c r="V16" s="4" t="s">
        <v>18</v>
      </c>
      <c r="W16" s="4" t="s">
        <v>7</v>
      </c>
      <c r="X16" s="4" t="s">
        <v>19</v>
      </c>
      <c r="Y16" s="4" t="s">
        <v>20</v>
      </c>
      <c r="Z16" s="4" t="s">
        <v>21</v>
      </c>
      <c r="AA16" s="4" t="s">
        <v>22</v>
      </c>
      <c r="AB16" s="4" t="s">
        <v>23</v>
      </c>
      <c r="AC16" s="4" t="s">
        <v>24</v>
      </c>
      <c r="AE16">
        <v>15</v>
      </c>
      <c r="AF16" s="20">
        <f t="shared" si="2"/>
        <v>42529.168350841268</v>
      </c>
      <c r="AG16" s="20">
        <f t="shared" si="3"/>
        <v>50541.054127375501</v>
      </c>
      <c r="AK16" s="4"/>
      <c r="AL16" s="4" t="s">
        <v>18</v>
      </c>
      <c r="AM16" s="4" t="s">
        <v>7</v>
      </c>
      <c r="AN16" s="4" t="s">
        <v>19</v>
      </c>
      <c r="AO16" s="4" t="s">
        <v>20</v>
      </c>
      <c r="AP16" s="4" t="s">
        <v>21</v>
      </c>
      <c r="AQ16" s="4" t="s">
        <v>22</v>
      </c>
      <c r="AR16" s="4" t="s">
        <v>23</v>
      </c>
      <c r="AS16" s="4" t="s">
        <v>24</v>
      </c>
      <c r="AU16">
        <v>15</v>
      </c>
      <c r="AV16" s="20">
        <f t="shared" si="4"/>
        <v>38727.729880466512</v>
      </c>
      <c r="AW16" s="20">
        <f t="shared" si="5"/>
        <v>53346.453530385319</v>
      </c>
    </row>
    <row r="17" spans="1:49" x14ac:dyDescent="0.25">
      <c r="A17" s="15">
        <v>16</v>
      </c>
      <c r="B17">
        <v>3</v>
      </c>
      <c r="C17">
        <v>1</v>
      </c>
      <c r="D17">
        <v>27</v>
      </c>
      <c r="E17" s="14">
        <v>0</v>
      </c>
      <c r="F17" s="14" t="s">
        <v>60</v>
      </c>
      <c r="G17" s="14" t="s">
        <v>61</v>
      </c>
      <c r="H17">
        <v>3</v>
      </c>
      <c r="I17" s="6">
        <v>31000</v>
      </c>
      <c r="M17" s="17">
        <v>31000</v>
      </c>
      <c r="N17">
        <v>3</v>
      </c>
      <c r="O17">
        <f t="shared" si="0"/>
        <v>1</v>
      </c>
      <c r="P17">
        <f t="shared" si="1"/>
        <v>3</v>
      </c>
      <c r="R17" s="6"/>
      <c r="S17" s="6"/>
      <c r="U17" s="2" t="s">
        <v>13</v>
      </c>
      <c r="V17" s="18">
        <v>35823.789915561727</v>
      </c>
      <c r="W17" s="2">
        <v>1259.1058293339117</v>
      </c>
      <c r="X17" s="2">
        <v>28.451770360330329</v>
      </c>
      <c r="Y17" s="2">
        <v>4.0533554287661561E-73</v>
      </c>
      <c r="Z17" s="2">
        <v>33341.332456502649</v>
      </c>
      <c r="AA17" s="2">
        <v>38306.247374620805</v>
      </c>
      <c r="AB17" s="2">
        <v>33341.332456502649</v>
      </c>
      <c r="AC17" s="2">
        <v>38306.247374620805</v>
      </c>
      <c r="AE17">
        <v>16</v>
      </c>
      <c r="AF17" s="20">
        <f t="shared" si="2"/>
        <v>43510.319298295515</v>
      </c>
      <c r="AG17" s="20">
        <f t="shared" si="3"/>
        <v>51522.205074829748</v>
      </c>
      <c r="AK17" s="2" t="s">
        <v>13</v>
      </c>
      <c r="AL17" s="18">
        <v>30430.027739574347</v>
      </c>
      <c r="AM17" s="2">
        <v>1216.5743315089112</v>
      </c>
      <c r="AN17" s="2">
        <v>25.012879979008051</v>
      </c>
      <c r="AO17" s="2">
        <v>4.5972412184725727E-64</v>
      </c>
      <c r="AP17" s="2">
        <v>28031.355710976211</v>
      </c>
      <c r="AQ17" s="2">
        <v>32828.699768172482</v>
      </c>
      <c r="AR17" s="2">
        <v>28031.355710976211</v>
      </c>
      <c r="AS17" s="2">
        <v>32828.699768172482</v>
      </c>
      <c r="AU17">
        <v>16</v>
      </c>
      <c r="AV17" s="20">
        <f t="shared" si="4"/>
        <v>39007.693231277197</v>
      </c>
      <c r="AW17" s="20">
        <f t="shared" si="5"/>
        <v>54874.215249772715</v>
      </c>
    </row>
    <row r="18" spans="1:49" x14ac:dyDescent="0.25">
      <c r="A18" s="15">
        <v>17</v>
      </c>
      <c r="B18">
        <v>3</v>
      </c>
      <c r="C18">
        <v>1</v>
      </c>
      <c r="D18">
        <v>30</v>
      </c>
      <c r="E18" s="14">
        <v>0</v>
      </c>
      <c r="F18" s="14" t="s">
        <v>60</v>
      </c>
      <c r="G18" s="14" t="s">
        <v>61</v>
      </c>
      <c r="H18">
        <v>6</v>
      </c>
      <c r="I18" s="6">
        <v>27000</v>
      </c>
      <c r="M18" s="17">
        <v>27000</v>
      </c>
      <c r="N18">
        <v>6</v>
      </c>
      <c r="O18">
        <f t="shared" si="0"/>
        <v>1</v>
      </c>
      <c r="P18">
        <f t="shared" si="1"/>
        <v>6</v>
      </c>
      <c r="R18" s="6"/>
      <c r="S18" s="6"/>
      <c r="U18" s="2" t="s">
        <v>53</v>
      </c>
      <c r="V18" s="18">
        <v>981.15094745425142</v>
      </c>
      <c r="W18" s="2">
        <v>80.284529341467803</v>
      </c>
      <c r="X18" s="2">
        <v>12.220921708106429</v>
      </c>
      <c r="Y18" s="2">
        <v>3.6994890305393509E-26</v>
      </c>
      <c r="Z18" s="2">
        <v>822.8616884678097</v>
      </c>
      <c r="AA18" s="2">
        <v>1139.4402064406931</v>
      </c>
      <c r="AB18" s="2">
        <v>822.8616884678097</v>
      </c>
      <c r="AC18" s="2">
        <v>1139.4402064406931</v>
      </c>
      <c r="AE18">
        <v>17</v>
      </c>
      <c r="AF18" s="20">
        <f t="shared" si="2"/>
        <v>44491.47024574977</v>
      </c>
      <c r="AG18" s="20">
        <f t="shared" si="3"/>
        <v>52503.356022284002</v>
      </c>
      <c r="AK18" s="2" t="s">
        <v>53</v>
      </c>
      <c r="AL18" s="18">
        <v>1527.761719387398</v>
      </c>
      <c r="AM18" s="2">
        <v>90.460337690990642</v>
      </c>
      <c r="AN18" s="2">
        <v>16.888746586445198</v>
      </c>
      <c r="AO18" s="2">
        <v>1.3008318163915795E-40</v>
      </c>
      <c r="AP18" s="2">
        <v>1349.4046095116735</v>
      </c>
      <c r="AQ18" s="2">
        <v>1706.1188292631225</v>
      </c>
      <c r="AR18" s="2">
        <v>1349.4046095116735</v>
      </c>
      <c r="AS18" s="2">
        <v>1706.1188292631225</v>
      </c>
      <c r="AU18">
        <v>17</v>
      </c>
      <c r="AV18" s="20">
        <f t="shared" si="4"/>
        <v>39287.656582087882</v>
      </c>
      <c r="AW18" s="20">
        <f t="shared" si="5"/>
        <v>56401.97696916011</v>
      </c>
    </row>
    <row r="19" spans="1:49" ht="15.75" thickBot="1" x14ac:dyDescent="0.3">
      <c r="A19" s="15">
        <v>18</v>
      </c>
      <c r="B19">
        <v>2</v>
      </c>
      <c r="C19">
        <v>1</v>
      </c>
      <c r="D19">
        <v>37</v>
      </c>
      <c r="E19" s="14">
        <v>9</v>
      </c>
      <c r="F19" s="14" t="s">
        <v>60</v>
      </c>
      <c r="G19" s="14" t="s">
        <v>61</v>
      </c>
      <c r="H19">
        <v>8</v>
      </c>
      <c r="I19" s="6">
        <v>29600</v>
      </c>
      <c r="M19" s="17">
        <v>29600</v>
      </c>
      <c r="N19">
        <v>8</v>
      </c>
      <c r="O19">
        <f t="shared" si="0"/>
        <v>1</v>
      </c>
      <c r="P19">
        <f t="shared" si="1"/>
        <v>8</v>
      </c>
      <c r="R19" s="6"/>
      <c r="S19" s="6"/>
      <c r="U19" s="3" t="s">
        <v>61</v>
      </c>
      <c r="V19" s="19">
        <v>-8011.8857765342318</v>
      </c>
      <c r="W19" s="3">
        <v>1193.0886604255188</v>
      </c>
      <c r="X19" s="3">
        <v>-6.7152476109166672</v>
      </c>
      <c r="Y19" s="3">
        <v>1.8094349818786809E-10</v>
      </c>
      <c r="Z19" s="3">
        <v>-10364.183554361985</v>
      </c>
      <c r="AA19" s="3">
        <v>-5659.5879987064782</v>
      </c>
      <c r="AB19" s="3">
        <v>-10364.183554361985</v>
      </c>
      <c r="AC19" s="3">
        <v>-5659.5879987064782</v>
      </c>
      <c r="AE19">
        <v>18</v>
      </c>
      <c r="AF19" s="20">
        <f t="shared" si="2"/>
        <v>45472.621193204017</v>
      </c>
      <c r="AG19" s="20">
        <f t="shared" si="3"/>
        <v>53484.506969738257</v>
      </c>
      <c r="AK19" s="2" t="s">
        <v>61</v>
      </c>
      <c r="AL19" s="18">
        <v>4098.2518787318595</v>
      </c>
      <c r="AM19" s="2">
        <v>1665.8420192275171</v>
      </c>
      <c r="AN19" s="2">
        <v>2.4601683901768174</v>
      </c>
      <c r="AO19" s="2">
        <v>1.4718816468130266E-2</v>
      </c>
      <c r="AP19" s="2">
        <v>813.77632134565283</v>
      </c>
      <c r="AQ19" s="2">
        <v>7382.7274361180662</v>
      </c>
      <c r="AR19" s="2">
        <v>813.77632134565283</v>
      </c>
      <c r="AS19" s="2">
        <v>7382.7274361180662</v>
      </c>
      <c r="AU19">
        <v>18</v>
      </c>
      <c r="AV19" s="20">
        <f t="shared" si="4"/>
        <v>39567.619932898568</v>
      </c>
      <c r="AW19" s="20">
        <f t="shared" si="5"/>
        <v>57929.738688547513</v>
      </c>
    </row>
    <row r="20" spans="1:49" ht="15.75" thickBot="1" x14ac:dyDescent="0.3">
      <c r="A20" s="15">
        <v>19</v>
      </c>
      <c r="B20">
        <v>3</v>
      </c>
      <c r="C20">
        <v>1</v>
      </c>
      <c r="D20">
        <v>44</v>
      </c>
      <c r="E20" s="14">
        <v>6</v>
      </c>
      <c r="F20" s="14" t="s">
        <v>60</v>
      </c>
      <c r="G20" s="14" t="s">
        <v>61</v>
      </c>
      <c r="H20">
        <v>5</v>
      </c>
      <c r="I20" s="6">
        <v>32600</v>
      </c>
      <c r="M20" s="17">
        <v>32600</v>
      </c>
      <c r="N20">
        <v>5</v>
      </c>
      <c r="O20">
        <f t="shared" si="0"/>
        <v>1</v>
      </c>
      <c r="P20">
        <f t="shared" si="1"/>
        <v>5</v>
      </c>
      <c r="R20" s="6"/>
      <c r="S20" s="6"/>
      <c r="AE20">
        <v>19</v>
      </c>
      <c r="AF20" s="20">
        <f t="shared" si="2"/>
        <v>46453.772140658271</v>
      </c>
      <c r="AG20" s="20">
        <f t="shared" si="3"/>
        <v>54465.657917192504</v>
      </c>
      <c r="AK20" s="3" t="s">
        <v>66</v>
      </c>
      <c r="AL20" s="19">
        <v>-1247.7983685767113</v>
      </c>
      <c r="AM20" s="3">
        <v>136.67570363100995</v>
      </c>
      <c r="AN20" s="3">
        <v>-9.1296282764744578</v>
      </c>
      <c r="AO20" s="3">
        <v>6.8335454999331893E-17</v>
      </c>
      <c r="AP20" s="3">
        <v>-1517.2765079700139</v>
      </c>
      <c r="AQ20" s="3">
        <v>-978.32022918340874</v>
      </c>
      <c r="AR20" s="3">
        <v>-1517.2765079700139</v>
      </c>
      <c r="AS20" s="3">
        <v>-978.32022918340874</v>
      </c>
      <c r="AU20">
        <v>19</v>
      </c>
      <c r="AV20" s="20">
        <f t="shared" si="4"/>
        <v>39847.58328370926</v>
      </c>
      <c r="AW20" s="20">
        <f t="shared" si="5"/>
        <v>59457.500407934909</v>
      </c>
    </row>
    <row r="21" spans="1:49" x14ac:dyDescent="0.25">
      <c r="A21" s="15">
        <v>20</v>
      </c>
      <c r="B21">
        <v>2</v>
      </c>
      <c r="C21">
        <v>1</v>
      </c>
      <c r="D21">
        <v>29</v>
      </c>
      <c r="E21" s="14">
        <v>3</v>
      </c>
      <c r="F21" s="14" t="s">
        <v>60</v>
      </c>
      <c r="G21" s="14" t="s">
        <v>61</v>
      </c>
      <c r="H21">
        <v>4</v>
      </c>
      <c r="I21" s="6">
        <v>29600</v>
      </c>
      <c r="M21" s="17">
        <v>29600</v>
      </c>
      <c r="N21">
        <v>4</v>
      </c>
      <c r="O21">
        <f t="shared" si="0"/>
        <v>1</v>
      </c>
      <c r="P21">
        <f t="shared" si="1"/>
        <v>4</v>
      </c>
      <c r="R21" s="6"/>
      <c r="S21" s="6"/>
      <c r="V21" s="14" t="s">
        <v>61</v>
      </c>
      <c r="W21" s="14" t="s">
        <v>59</v>
      </c>
      <c r="AE21">
        <v>20</v>
      </c>
      <c r="AF21" s="20">
        <f t="shared" si="2"/>
        <v>47434.923088112526</v>
      </c>
      <c r="AG21" s="20">
        <f t="shared" si="3"/>
        <v>55446.808864646751</v>
      </c>
      <c r="AU21">
        <v>20</v>
      </c>
      <c r="AV21" s="20">
        <f t="shared" si="4"/>
        <v>40127.546634519946</v>
      </c>
      <c r="AW21" s="20">
        <f t="shared" si="5"/>
        <v>60985.262127322305</v>
      </c>
    </row>
    <row r="22" spans="1:49" x14ac:dyDescent="0.25">
      <c r="A22" s="15">
        <v>21</v>
      </c>
      <c r="B22">
        <v>3</v>
      </c>
      <c r="C22">
        <v>1</v>
      </c>
      <c r="D22">
        <v>36</v>
      </c>
      <c r="E22" s="14">
        <v>2</v>
      </c>
      <c r="F22" s="14" t="s">
        <v>60</v>
      </c>
      <c r="G22" s="14" t="s">
        <v>61</v>
      </c>
      <c r="H22">
        <v>4</v>
      </c>
      <c r="I22" s="6">
        <v>29500</v>
      </c>
      <c r="M22" s="17">
        <v>29500</v>
      </c>
      <c r="N22">
        <v>4</v>
      </c>
      <c r="O22">
        <f t="shared" si="0"/>
        <v>1</v>
      </c>
      <c r="P22">
        <f t="shared" si="1"/>
        <v>4</v>
      </c>
      <c r="R22" s="6"/>
      <c r="S22" s="6"/>
      <c r="U22" t="s">
        <v>13</v>
      </c>
      <c r="V22" s="6">
        <f>V17+V19</f>
        <v>27811.904139027494</v>
      </c>
      <c r="W22" s="6">
        <f>V17</f>
        <v>35823.789915561727</v>
      </c>
      <c r="AE22">
        <v>21</v>
      </c>
      <c r="AF22" s="20">
        <f t="shared" si="2"/>
        <v>48416.074035566773</v>
      </c>
      <c r="AG22" s="20">
        <f t="shared" si="3"/>
        <v>56427.959812101006</v>
      </c>
      <c r="AL22" t="s">
        <v>61</v>
      </c>
      <c r="AM22" t="s">
        <v>59</v>
      </c>
      <c r="AU22">
        <v>21</v>
      </c>
      <c r="AV22" s="20">
        <f t="shared" si="4"/>
        <v>40407.509985330631</v>
      </c>
      <c r="AW22" s="20">
        <f t="shared" si="5"/>
        <v>62513.023846709708</v>
      </c>
    </row>
    <row r="23" spans="1:49" x14ac:dyDescent="0.25">
      <c r="A23" s="15">
        <v>22</v>
      </c>
      <c r="B23">
        <v>2</v>
      </c>
      <c r="C23">
        <v>1</v>
      </c>
      <c r="D23">
        <v>28</v>
      </c>
      <c r="E23" s="14">
        <v>3</v>
      </c>
      <c r="F23" s="14" t="s">
        <v>60</v>
      </c>
      <c r="G23" s="14" t="s">
        <v>59</v>
      </c>
      <c r="H23">
        <v>3</v>
      </c>
      <c r="I23" s="6">
        <v>31000</v>
      </c>
      <c r="M23" s="17">
        <v>31000</v>
      </c>
      <c r="N23">
        <v>3</v>
      </c>
      <c r="O23">
        <f t="shared" si="0"/>
        <v>0</v>
      </c>
      <c r="P23">
        <f t="shared" si="1"/>
        <v>0</v>
      </c>
      <c r="R23" s="6"/>
      <c r="S23" s="6"/>
      <c r="U23" t="s">
        <v>65</v>
      </c>
      <c r="V23" s="6">
        <f>V18</f>
        <v>981.15094745425142</v>
      </c>
      <c r="W23" s="6">
        <f>V18</f>
        <v>981.15094745425142</v>
      </c>
      <c r="AE23">
        <v>22</v>
      </c>
      <c r="AF23" s="20">
        <f t="shared" si="2"/>
        <v>49397.22498302102</v>
      </c>
      <c r="AG23" s="20">
        <f t="shared" si="3"/>
        <v>57409.11075955526</v>
      </c>
      <c r="AK23" t="s">
        <v>13</v>
      </c>
      <c r="AL23" s="6">
        <f>AL17+AL19</f>
        <v>34528.279618306209</v>
      </c>
      <c r="AM23" s="6">
        <f>AL17</f>
        <v>30430.027739574347</v>
      </c>
      <c r="AU23">
        <v>22</v>
      </c>
      <c r="AV23" s="20">
        <f t="shared" si="4"/>
        <v>40687.473336141316</v>
      </c>
      <c r="AW23" s="20">
        <f t="shared" si="5"/>
        <v>64040.785566097104</v>
      </c>
    </row>
    <row r="24" spans="1:49" x14ac:dyDescent="0.25">
      <c r="A24" s="15">
        <v>23</v>
      </c>
      <c r="B24">
        <v>1</v>
      </c>
      <c r="C24">
        <v>1</v>
      </c>
      <c r="D24">
        <v>45</v>
      </c>
      <c r="E24" s="14">
        <v>0</v>
      </c>
      <c r="F24" s="14" t="s">
        <v>60</v>
      </c>
      <c r="G24" s="14" t="s">
        <v>61</v>
      </c>
      <c r="H24">
        <v>5</v>
      </c>
      <c r="I24" s="6">
        <v>28500</v>
      </c>
      <c r="M24" s="17">
        <v>28500</v>
      </c>
      <c r="N24">
        <v>5</v>
      </c>
      <c r="O24">
        <f t="shared" si="0"/>
        <v>1</v>
      </c>
      <c r="P24">
        <f t="shared" si="1"/>
        <v>5</v>
      </c>
      <c r="R24" s="6"/>
      <c r="S24" s="6"/>
      <c r="AE24">
        <v>23</v>
      </c>
      <c r="AF24" s="20">
        <f t="shared" si="2"/>
        <v>50378.375930475275</v>
      </c>
      <c r="AG24" s="20">
        <f>$W$22+$W$23*AE24</f>
        <v>58390.261707009515</v>
      </c>
      <c r="AK24" t="s">
        <v>65</v>
      </c>
      <c r="AL24" s="6">
        <f>AL18+AL20</f>
        <v>279.96335081068673</v>
      </c>
      <c r="AM24" s="6">
        <f>AL18</f>
        <v>1527.761719387398</v>
      </c>
      <c r="AU24">
        <v>23</v>
      </c>
      <c r="AV24" s="20">
        <f t="shared" si="4"/>
        <v>40967.436686952002</v>
      </c>
      <c r="AW24" s="20">
        <f t="shared" si="5"/>
        <v>65568.547285484499</v>
      </c>
    </row>
    <row r="25" spans="1:49" x14ac:dyDescent="0.25">
      <c r="A25" s="15">
        <v>24</v>
      </c>
      <c r="B25">
        <v>2</v>
      </c>
      <c r="C25">
        <v>1</v>
      </c>
      <c r="D25">
        <v>33</v>
      </c>
      <c r="E25" s="14">
        <v>4</v>
      </c>
      <c r="F25" s="14" t="s">
        <v>60</v>
      </c>
      <c r="G25" s="14" t="s">
        <v>59</v>
      </c>
      <c r="H25">
        <v>3</v>
      </c>
      <c r="I25" s="6">
        <v>26700</v>
      </c>
      <c r="M25" s="17">
        <v>26700</v>
      </c>
      <c r="N25">
        <v>3</v>
      </c>
      <c r="O25">
        <f t="shared" si="0"/>
        <v>0</v>
      </c>
      <c r="P25">
        <f t="shared" si="1"/>
        <v>0</v>
      </c>
      <c r="R25" s="6"/>
      <c r="S25" s="6"/>
      <c r="AE25">
        <v>24</v>
      </c>
      <c r="AF25" s="20">
        <f t="shared" si="2"/>
        <v>51359.526877929529</v>
      </c>
      <c r="AG25" s="20">
        <f t="shared" si="3"/>
        <v>59371.412654463762</v>
      </c>
      <c r="AU25">
        <v>24</v>
      </c>
      <c r="AV25" s="20">
        <f t="shared" si="4"/>
        <v>41247.400037762694</v>
      </c>
      <c r="AW25" s="20">
        <f t="shared" si="5"/>
        <v>67096.309004871902</v>
      </c>
    </row>
    <row r="26" spans="1:49" x14ac:dyDescent="0.25">
      <c r="A26" s="15">
        <v>25</v>
      </c>
      <c r="B26">
        <v>3</v>
      </c>
      <c r="C26">
        <v>1</v>
      </c>
      <c r="D26">
        <v>24</v>
      </c>
      <c r="E26" s="14">
        <v>1</v>
      </c>
      <c r="F26" s="14" t="s">
        <v>60</v>
      </c>
      <c r="G26" s="14" t="s">
        <v>59</v>
      </c>
      <c r="H26">
        <v>3</v>
      </c>
      <c r="I26" s="6">
        <v>30750</v>
      </c>
      <c r="M26" s="17">
        <v>30750</v>
      </c>
      <c r="N26">
        <v>3</v>
      </c>
      <c r="O26">
        <f t="shared" si="0"/>
        <v>0</v>
      </c>
      <c r="P26">
        <f t="shared" si="1"/>
        <v>0</v>
      </c>
      <c r="R26" s="6"/>
      <c r="S26" s="6"/>
      <c r="AE26">
        <v>25</v>
      </c>
      <c r="AF26" s="20">
        <f t="shared" si="2"/>
        <v>52340.677825383784</v>
      </c>
      <c r="AG26" s="20">
        <f t="shared" si="3"/>
        <v>60352.563601918009</v>
      </c>
      <c r="AU26">
        <v>25</v>
      </c>
      <c r="AV26" s="20">
        <f t="shared" si="4"/>
        <v>41527.36338857338</v>
      </c>
      <c r="AW26" s="20">
        <f t="shared" si="5"/>
        <v>68624.070724259305</v>
      </c>
    </row>
    <row r="27" spans="1:49" x14ac:dyDescent="0.25">
      <c r="A27" s="15">
        <v>26</v>
      </c>
      <c r="B27">
        <v>3</v>
      </c>
      <c r="C27">
        <v>1</v>
      </c>
      <c r="D27">
        <v>27</v>
      </c>
      <c r="E27" s="14">
        <v>1</v>
      </c>
      <c r="F27" s="14" t="s">
        <v>60</v>
      </c>
      <c r="G27" s="14" t="s">
        <v>59</v>
      </c>
      <c r="H27">
        <v>3</v>
      </c>
      <c r="I27" s="6">
        <v>29500</v>
      </c>
      <c r="M27" s="17">
        <v>29500</v>
      </c>
      <c r="N27">
        <v>3</v>
      </c>
      <c r="O27">
        <f t="shared" si="0"/>
        <v>0</v>
      </c>
      <c r="P27">
        <f t="shared" si="1"/>
        <v>0</v>
      </c>
      <c r="R27" s="6"/>
      <c r="S27" s="6"/>
      <c r="AE27">
        <v>26</v>
      </c>
      <c r="AF27" s="20">
        <f t="shared" si="2"/>
        <v>53321.828772838031</v>
      </c>
      <c r="AG27" s="20">
        <f t="shared" si="3"/>
        <v>61333.714549372264</v>
      </c>
      <c r="AU27">
        <v>26</v>
      </c>
      <c r="AV27" s="20">
        <f t="shared" si="4"/>
        <v>41807.326739384065</v>
      </c>
      <c r="AW27" s="20">
        <f t="shared" si="5"/>
        <v>70151.832443646694</v>
      </c>
    </row>
    <row r="28" spans="1:49" x14ac:dyDescent="0.25">
      <c r="A28" s="15">
        <v>27</v>
      </c>
      <c r="B28">
        <v>2</v>
      </c>
      <c r="C28">
        <v>1</v>
      </c>
      <c r="D28">
        <v>60</v>
      </c>
      <c r="E28" s="14">
        <v>6</v>
      </c>
      <c r="F28" s="14" t="s">
        <v>60</v>
      </c>
      <c r="G28" s="14" t="s">
        <v>61</v>
      </c>
      <c r="H28">
        <v>16</v>
      </c>
      <c r="I28" s="6">
        <v>42200</v>
      </c>
      <c r="M28" s="17">
        <v>42200</v>
      </c>
      <c r="N28">
        <v>16</v>
      </c>
      <c r="O28">
        <f t="shared" si="0"/>
        <v>1</v>
      </c>
      <c r="P28">
        <f t="shared" si="1"/>
        <v>16</v>
      </c>
      <c r="R28" s="6"/>
      <c r="S28" s="6"/>
      <c r="AE28">
        <v>27</v>
      </c>
      <c r="AF28" s="20">
        <f t="shared" si="2"/>
        <v>54302.979720292278</v>
      </c>
      <c r="AG28" s="20">
        <f t="shared" si="3"/>
        <v>62314.865496826518</v>
      </c>
      <c r="AU28">
        <v>27</v>
      </c>
      <c r="AV28" s="20">
        <f t="shared" si="4"/>
        <v>42087.290090194751</v>
      </c>
      <c r="AW28" s="20">
        <f t="shared" si="5"/>
        <v>71679.594163034082</v>
      </c>
    </row>
    <row r="29" spans="1:49" x14ac:dyDescent="0.25">
      <c r="A29" s="15">
        <v>28</v>
      </c>
      <c r="B29">
        <v>1</v>
      </c>
      <c r="C29">
        <v>1</v>
      </c>
      <c r="D29">
        <v>48</v>
      </c>
      <c r="E29" s="14">
        <v>0</v>
      </c>
      <c r="F29" s="14" t="s">
        <v>60</v>
      </c>
      <c r="G29" s="14" t="s">
        <v>61</v>
      </c>
      <c r="H29">
        <v>13</v>
      </c>
      <c r="I29" s="6">
        <v>37600</v>
      </c>
      <c r="M29" s="17">
        <v>37600</v>
      </c>
      <c r="N29">
        <v>13</v>
      </c>
      <c r="O29">
        <f t="shared" si="0"/>
        <v>1</v>
      </c>
      <c r="P29">
        <f t="shared" si="1"/>
        <v>13</v>
      </c>
      <c r="R29" s="6"/>
      <c r="S29" s="6"/>
      <c r="AE29">
        <v>28</v>
      </c>
      <c r="AF29" s="20">
        <f t="shared" si="2"/>
        <v>55284.130667746533</v>
      </c>
      <c r="AG29" s="20">
        <f t="shared" si="3"/>
        <v>63296.016444280765</v>
      </c>
      <c r="AU29">
        <v>28</v>
      </c>
      <c r="AV29" s="20">
        <f t="shared" si="4"/>
        <v>42367.253441005436</v>
      </c>
      <c r="AW29" s="20">
        <f t="shared" si="5"/>
        <v>73207.355882421485</v>
      </c>
    </row>
    <row r="30" spans="1:49" x14ac:dyDescent="0.25">
      <c r="A30" s="15">
        <v>29</v>
      </c>
      <c r="B30">
        <v>1</v>
      </c>
      <c r="C30">
        <v>1</v>
      </c>
      <c r="D30">
        <v>40</v>
      </c>
      <c r="E30" s="14">
        <v>6</v>
      </c>
      <c r="F30" s="14" t="s">
        <v>60</v>
      </c>
      <c r="G30" s="14" t="s">
        <v>61</v>
      </c>
      <c r="H30">
        <v>12</v>
      </c>
      <c r="I30" s="6">
        <v>34000</v>
      </c>
      <c r="M30" s="17">
        <v>34000</v>
      </c>
      <c r="N30">
        <v>12</v>
      </c>
      <c r="O30">
        <f t="shared" si="0"/>
        <v>1</v>
      </c>
      <c r="P30">
        <f t="shared" si="1"/>
        <v>12</v>
      </c>
      <c r="R30" s="6"/>
      <c r="S30" s="6"/>
      <c r="AE30">
        <v>29</v>
      </c>
      <c r="AF30" s="20">
        <f t="shared" si="2"/>
        <v>56265.281615200787</v>
      </c>
      <c r="AG30" s="20">
        <f t="shared" si="3"/>
        <v>64277.16739173502</v>
      </c>
      <c r="AU30">
        <v>29</v>
      </c>
      <c r="AV30" s="20">
        <f t="shared" si="4"/>
        <v>42647.216791816129</v>
      </c>
      <c r="AW30" s="20">
        <f t="shared" si="5"/>
        <v>74735.117601808888</v>
      </c>
    </row>
    <row r="31" spans="1:49" x14ac:dyDescent="0.25">
      <c r="A31" s="15">
        <v>30</v>
      </c>
      <c r="B31">
        <v>2</v>
      </c>
      <c r="C31">
        <v>1</v>
      </c>
      <c r="D31">
        <v>33</v>
      </c>
      <c r="E31" s="14">
        <v>7</v>
      </c>
      <c r="F31" s="14" t="s">
        <v>60</v>
      </c>
      <c r="G31" s="14" t="s">
        <v>61</v>
      </c>
      <c r="H31">
        <v>4</v>
      </c>
      <c r="I31" s="6">
        <v>33000</v>
      </c>
      <c r="M31" s="17">
        <v>33000</v>
      </c>
      <c r="N31">
        <v>4</v>
      </c>
      <c r="O31">
        <f t="shared" si="0"/>
        <v>1</v>
      </c>
      <c r="P31">
        <f t="shared" si="1"/>
        <v>4</v>
      </c>
      <c r="R31" s="6"/>
      <c r="S31" s="6"/>
      <c r="AE31">
        <v>30</v>
      </c>
      <c r="AF31" s="20">
        <f t="shared" si="2"/>
        <v>57246.432562655042</v>
      </c>
      <c r="AG31" s="20">
        <f t="shared" si="3"/>
        <v>65258.318339189267</v>
      </c>
      <c r="AU31">
        <v>30</v>
      </c>
      <c r="AV31" s="20">
        <f t="shared" si="4"/>
        <v>42927.180142626807</v>
      </c>
      <c r="AW31" s="20">
        <f t="shared" si="5"/>
        <v>76262.879321196291</v>
      </c>
    </row>
    <row r="32" spans="1:49" x14ac:dyDescent="0.25">
      <c r="A32" s="15">
        <v>31</v>
      </c>
      <c r="B32">
        <v>1</v>
      </c>
      <c r="C32">
        <v>1</v>
      </c>
      <c r="D32">
        <v>35</v>
      </c>
      <c r="E32" s="14">
        <v>4</v>
      </c>
      <c r="F32" s="14" t="s">
        <v>60</v>
      </c>
      <c r="G32" s="14" t="s">
        <v>61</v>
      </c>
      <c r="H32">
        <v>7</v>
      </c>
      <c r="I32" s="6">
        <v>28760</v>
      </c>
      <c r="M32" s="17">
        <v>28760</v>
      </c>
      <c r="N32">
        <v>7</v>
      </c>
      <c r="O32">
        <f t="shared" si="0"/>
        <v>1</v>
      </c>
      <c r="P32">
        <f t="shared" si="1"/>
        <v>7</v>
      </c>
      <c r="R32" s="6"/>
      <c r="S32" s="6"/>
      <c r="AE32">
        <v>31</v>
      </c>
      <c r="AF32" s="20">
        <f t="shared" si="2"/>
        <v>58227.583510109289</v>
      </c>
      <c r="AG32" s="20">
        <f t="shared" si="3"/>
        <v>66239.469286643522</v>
      </c>
      <c r="AU32">
        <v>31</v>
      </c>
      <c r="AV32" s="20">
        <f t="shared" si="4"/>
        <v>43207.143493437499</v>
      </c>
      <c r="AW32" s="20">
        <f t="shared" si="5"/>
        <v>77790.641040583694</v>
      </c>
    </row>
    <row r="33" spans="1:49" x14ac:dyDescent="0.25">
      <c r="A33" s="15">
        <v>32</v>
      </c>
      <c r="B33">
        <v>1</v>
      </c>
      <c r="C33">
        <v>1</v>
      </c>
      <c r="D33">
        <v>44</v>
      </c>
      <c r="E33" s="14">
        <v>0</v>
      </c>
      <c r="F33" s="14" t="s">
        <v>60</v>
      </c>
      <c r="G33" s="14" t="s">
        <v>61</v>
      </c>
      <c r="H33">
        <v>11</v>
      </c>
      <c r="I33" s="6">
        <v>35400</v>
      </c>
      <c r="M33" s="17">
        <v>35400</v>
      </c>
      <c r="N33">
        <v>11</v>
      </c>
      <c r="O33">
        <f t="shared" si="0"/>
        <v>1</v>
      </c>
      <c r="P33">
        <f t="shared" si="1"/>
        <v>11</v>
      </c>
      <c r="R33" s="6"/>
      <c r="S33" s="6"/>
      <c r="AE33">
        <v>32</v>
      </c>
      <c r="AF33" s="20">
        <f t="shared" si="2"/>
        <v>59208.734457563536</v>
      </c>
      <c r="AG33" s="20">
        <f t="shared" si="3"/>
        <v>67220.620234097776</v>
      </c>
      <c r="AU33">
        <v>32</v>
      </c>
      <c r="AV33" s="20">
        <f t="shared" si="4"/>
        <v>43487.106844248185</v>
      </c>
      <c r="AW33" s="20">
        <f t="shared" si="5"/>
        <v>79318.402759971083</v>
      </c>
    </row>
    <row r="34" spans="1:49" x14ac:dyDescent="0.25">
      <c r="A34" s="15">
        <v>33</v>
      </c>
      <c r="B34">
        <v>3</v>
      </c>
      <c r="C34">
        <v>1</v>
      </c>
      <c r="D34">
        <v>43</v>
      </c>
      <c r="E34" s="14">
        <v>8</v>
      </c>
      <c r="F34" s="14" t="s">
        <v>60</v>
      </c>
      <c r="G34" s="14" t="s">
        <v>59</v>
      </c>
      <c r="H34">
        <v>3</v>
      </c>
      <c r="I34" s="6">
        <v>31000</v>
      </c>
      <c r="M34" s="17">
        <v>31000</v>
      </c>
      <c r="N34">
        <v>3</v>
      </c>
      <c r="O34">
        <f t="shared" si="0"/>
        <v>0</v>
      </c>
      <c r="P34">
        <f t="shared" si="1"/>
        <v>0</v>
      </c>
      <c r="R34" s="6"/>
      <c r="S34" s="6"/>
      <c r="AE34">
        <v>33</v>
      </c>
      <c r="AF34" s="20">
        <f t="shared" si="2"/>
        <v>60189.885405017791</v>
      </c>
      <c r="AG34" s="20">
        <f t="shared" si="3"/>
        <v>68201.771181552031</v>
      </c>
      <c r="AU34">
        <v>33</v>
      </c>
      <c r="AV34" s="20">
        <f t="shared" si="4"/>
        <v>43767.07019505887</v>
      </c>
      <c r="AW34" s="20">
        <f t="shared" si="5"/>
        <v>80846.164479358471</v>
      </c>
    </row>
    <row r="35" spans="1:49" x14ac:dyDescent="0.25">
      <c r="A35" s="15">
        <v>34</v>
      </c>
      <c r="B35">
        <v>2</v>
      </c>
      <c r="C35">
        <v>1</v>
      </c>
      <c r="D35">
        <v>46</v>
      </c>
      <c r="E35" s="14">
        <v>2</v>
      </c>
      <c r="F35" s="14" t="s">
        <v>60</v>
      </c>
      <c r="G35" s="14" t="s">
        <v>61</v>
      </c>
      <c r="H35">
        <v>18</v>
      </c>
      <c r="I35" s="6">
        <v>38800</v>
      </c>
      <c r="M35" s="17">
        <v>38800</v>
      </c>
      <c r="N35">
        <v>18</v>
      </c>
      <c r="O35">
        <f t="shared" si="0"/>
        <v>1</v>
      </c>
      <c r="P35">
        <f t="shared" si="1"/>
        <v>18</v>
      </c>
      <c r="R35" s="6"/>
      <c r="S35" s="6"/>
      <c r="AE35">
        <v>34</v>
      </c>
      <c r="AF35" s="20">
        <f t="shared" si="2"/>
        <v>61171.036352472045</v>
      </c>
      <c r="AG35" s="20">
        <f t="shared" si="3"/>
        <v>69182.922129006271</v>
      </c>
      <c r="AU35">
        <v>34</v>
      </c>
      <c r="AV35" s="20">
        <f t="shared" si="4"/>
        <v>44047.033545869563</v>
      </c>
      <c r="AW35" s="20">
        <f t="shared" si="5"/>
        <v>82373.926198745874</v>
      </c>
    </row>
    <row r="36" spans="1:49" x14ac:dyDescent="0.25">
      <c r="A36" s="15">
        <v>35</v>
      </c>
      <c r="B36">
        <v>2</v>
      </c>
      <c r="C36">
        <v>1</v>
      </c>
      <c r="D36">
        <v>42</v>
      </c>
      <c r="E36" s="14">
        <v>0</v>
      </c>
      <c r="F36" s="14" t="s">
        <v>60</v>
      </c>
      <c r="G36" s="14" t="s">
        <v>61</v>
      </c>
      <c r="H36">
        <v>14</v>
      </c>
      <c r="I36" s="6">
        <v>34300</v>
      </c>
      <c r="M36" s="17">
        <v>34300</v>
      </c>
      <c r="N36">
        <v>14</v>
      </c>
      <c r="O36">
        <f t="shared" si="0"/>
        <v>1</v>
      </c>
      <c r="P36">
        <f t="shared" si="1"/>
        <v>14</v>
      </c>
      <c r="R36" s="6"/>
      <c r="S36" s="6"/>
      <c r="AE36">
        <v>35</v>
      </c>
      <c r="AF36" s="20">
        <f t="shared" si="2"/>
        <v>62152.187299926292</v>
      </c>
      <c r="AG36" s="20">
        <f t="shared" si="3"/>
        <v>70164.073076460525</v>
      </c>
      <c r="AU36">
        <v>35</v>
      </c>
      <c r="AV36" s="20">
        <f t="shared" si="4"/>
        <v>44326.996896680241</v>
      </c>
      <c r="AW36" s="20">
        <f t="shared" si="5"/>
        <v>83901.687918133277</v>
      </c>
    </row>
    <row r="37" spans="1:49" x14ac:dyDescent="0.25">
      <c r="A37" s="15">
        <v>36</v>
      </c>
      <c r="B37">
        <v>1</v>
      </c>
      <c r="C37">
        <v>1</v>
      </c>
      <c r="D37">
        <v>47</v>
      </c>
      <c r="E37" s="14">
        <v>0</v>
      </c>
      <c r="F37" s="14" t="s">
        <v>60</v>
      </c>
      <c r="G37" s="14" t="s">
        <v>61</v>
      </c>
      <c r="H37">
        <v>19</v>
      </c>
      <c r="I37" s="6">
        <v>35000</v>
      </c>
      <c r="M37" s="17">
        <v>35000</v>
      </c>
      <c r="N37">
        <v>19</v>
      </c>
      <c r="O37">
        <f t="shared" si="0"/>
        <v>1</v>
      </c>
      <c r="P37">
        <f t="shared" si="1"/>
        <v>19</v>
      </c>
      <c r="R37" s="6"/>
      <c r="S37" s="6"/>
      <c r="AE37">
        <v>36</v>
      </c>
      <c r="AF37" s="20">
        <f t="shared" si="2"/>
        <v>63133.338247380547</v>
      </c>
      <c r="AG37" s="20">
        <f t="shared" si="3"/>
        <v>71145.22402391478</v>
      </c>
      <c r="AU37">
        <v>36</v>
      </c>
      <c r="AV37" s="20">
        <f t="shared" si="4"/>
        <v>44606.960247490933</v>
      </c>
      <c r="AW37" s="20">
        <f t="shared" si="5"/>
        <v>85429.44963752068</v>
      </c>
    </row>
    <row r="38" spans="1:49" x14ac:dyDescent="0.25">
      <c r="A38" s="15">
        <v>37</v>
      </c>
      <c r="B38">
        <v>3</v>
      </c>
      <c r="C38">
        <v>1</v>
      </c>
      <c r="D38">
        <v>25</v>
      </c>
      <c r="E38" s="14">
        <v>2</v>
      </c>
      <c r="F38" s="14" t="s">
        <v>62</v>
      </c>
      <c r="G38" s="14" t="s">
        <v>61</v>
      </c>
      <c r="H38">
        <v>3</v>
      </c>
      <c r="I38" s="6">
        <v>34600</v>
      </c>
      <c r="M38" s="17">
        <v>34600</v>
      </c>
      <c r="N38">
        <v>3</v>
      </c>
      <c r="O38">
        <f t="shared" si="0"/>
        <v>1</v>
      </c>
      <c r="P38">
        <f t="shared" si="1"/>
        <v>3</v>
      </c>
      <c r="R38" s="6"/>
      <c r="S38" s="6"/>
      <c r="AE38">
        <v>37</v>
      </c>
      <c r="AF38" s="20">
        <f t="shared" si="2"/>
        <v>64114.489194834794</v>
      </c>
      <c r="AG38" s="20">
        <f t="shared" si="3"/>
        <v>72126.374971369019</v>
      </c>
      <c r="AU38">
        <v>37</v>
      </c>
      <c r="AV38" s="20">
        <f t="shared" si="4"/>
        <v>44886.923598301619</v>
      </c>
      <c r="AW38" s="20">
        <f t="shared" si="5"/>
        <v>86957.211356908083</v>
      </c>
    </row>
    <row r="39" spans="1:49" x14ac:dyDescent="0.25">
      <c r="A39" s="15">
        <v>38</v>
      </c>
      <c r="B39">
        <v>2</v>
      </c>
      <c r="C39">
        <v>1</v>
      </c>
      <c r="D39">
        <v>30</v>
      </c>
      <c r="E39" s="14">
        <v>4</v>
      </c>
      <c r="F39" s="14" t="s">
        <v>60</v>
      </c>
      <c r="G39" s="14" t="s">
        <v>61</v>
      </c>
      <c r="H39">
        <v>2</v>
      </c>
      <c r="I39" s="6">
        <v>28500</v>
      </c>
      <c r="M39" s="17">
        <v>28500</v>
      </c>
      <c r="N39">
        <v>2</v>
      </c>
      <c r="O39">
        <f t="shared" si="0"/>
        <v>1</v>
      </c>
      <c r="P39">
        <f t="shared" si="1"/>
        <v>2</v>
      </c>
      <c r="R39" s="6"/>
      <c r="S39" s="6"/>
      <c r="AE39">
        <v>38</v>
      </c>
      <c r="AF39" s="20">
        <f t="shared" si="2"/>
        <v>65095.640142289049</v>
      </c>
      <c r="AG39" s="20">
        <f t="shared" si="3"/>
        <v>73107.525918823289</v>
      </c>
      <c r="AU39">
        <v>38</v>
      </c>
      <c r="AV39" s="20">
        <f t="shared" si="4"/>
        <v>45166.886949112304</v>
      </c>
      <c r="AW39" s="20">
        <f t="shared" si="5"/>
        <v>88484.973076295471</v>
      </c>
    </row>
    <row r="40" spans="1:49" x14ac:dyDescent="0.25">
      <c r="A40" s="15">
        <v>39</v>
      </c>
      <c r="B40">
        <v>1</v>
      </c>
      <c r="C40">
        <v>1</v>
      </c>
      <c r="D40">
        <v>40</v>
      </c>
      <c r="E40" s="14">
        <v>0</v>
      </c>
      <c r="F40" s="14" t="s">
        <v>60</v>
      </c>
      <c r="G40" s="14" t="s">
        <v>61</v>
      </c>
      <c r="H40">
        <v>11</v>
      </c>
      <c r="I40" s="6">
        <v>29500</v>
      </c>
      <c r="M40" s="17">
        <v>29500</v>
      </c>
      <c r="N40">
        <v>11</v>
      </c>
      <c r="O40">
        <f t="shared" si="0"/>
        <v>1</v>
      </c>
      <c r="P40">
        <f t="shared" si="1"/>
        <v>11</v>
      </c>
      <c r="R40" s="6"/>
      <c r="S40" s="6"/>
      <c r="AE40">
        <v>39</v>
      </c>
      <c r="AF40" s="20">
        <f t="shared" si="2"/>
        <v>66076.791089743303</v>
      </c>
      <c r="AG40" s="20">
        <f t="shared" si="3"/>
        <v>74088.676866277528</v>
      </c>
      <c r="AU40">
        <v>39</v>
      </c>
      <c r="AV40" s="20">
        <f t="shared" si="4"/>
        <v>45446.85029992299</v>
      </c>
      <c r="AW40" s="20">
        <f t="shared" si="5"/>
        <v>90012.73479568286</v>
      </c>
    </row>
    <row r="41" spans="1:49" x14ac:dyDescent="0.25">
      <c r="A41" s="15">
        <v>40</v>
      </c>
      <c r="B41">
        <v>3</v>
      </c>
      <c r="C41">
        <v>1</v>
      </c>
      <c r="D41">
        <v>26</v>
      </c>
      <c r="E41" s="14">
        <v>2</v>
      </c>
      <c r="F41" s="14" t="s">
        <v>60</v>
      </c>
      <c r="G41" s="14" t="s">
        <v>59</v>
      </c>
      <c r="H41">
        <v>3</v>
      </c>
      <c r="I41" s="6">
        <v>30500</v>
      </c>
      <c r="M41" s="17">
        <v>30500</v>
      </c>
      <c r="N41">
        <v>3</v>
      </c>
      <c r="O41">
        <f t="shared" si="0"/>
        <v>0</v>
      </c>
      <c r="P41">
        <f t="shared" si="1"/>
        <v>0</v>
      </c>
      <c r="R41" s="6"/>
      <c r="S41" s="6"/>
      <c r="AE41">
        <v>40</v>
      </c>
      <c r="AF41" s="20">
        <f t="shared" si="2"/>
        <v>67057.942037197558</v>
      </c>
      <c r="AG41" s="20">
        <f t="shared" si="3"/>
        <v>75069.827813731783</v>
      </c>
      <c r="AU41">
        <v>40</v>
      </c>
      <c r="AV41" s="20">
        <f t="shared" si="4"/>
        <v>45726.813650733675</v>
      </c>
      <c r="AW41" s="20">
        <f t="shared" si="5"/>
        <v>91540.496515070263</v>
      </c>
    </row>
    <row r="42" spans="1:49" x14ac:dyDescent="0.25">
      <c r="A42" s="15">
        <v>41</v>
      </c>
      <c r="B42">
        <v>3</v>
      </c>
      <c r="C42">
        <v>1</v>
      </c>
      <c r="D42">
        <v>32</v>
      </c>
      <c r="E42" s="14">
        <v>1</v>
      </c>
      <c r="F42" s="14" t="s">
        <v>60</v>
      </c>
      <c r="G42" s="14" t="s">
        <v>61</v>
      </c>
      <c r="H42">
        <v>5</v>
      </c>
      <c r="I42" s="6">
        <v>34200</v>
      </c>
      <c r="M42" s="17">
        <v>34200</v>
      </c>
      <c r="N42">
        <v>5</v>
      </c>
      <c r="O42">
        <f t="shared" si="0"/>
        <v>1</v>
      </c>
      <c r="P42">
        <f t="shared" si="1"/>
        <v>5</v>
      </c>
      <c r="R42" s="6"/>
      <c r="S42" s="6"/>
    </row>
    <row r="43" spans="1:49" x14ac:dyDescent="0.25">
      <c r="A43" s="15">
        <v>42</v>
      </c>
      <c r="B43">
        <v>1</v>
      </c>
      <c r="C43">
        <v>1</v>
      </c>
      <c r="D43">
        <v>51</v>
      </c>
      <c r="E43" s="14">
        <v>0</v>
      </c>
      <c r="F43" s="14" t="s">
        <v>60</v>
      </c>
      <c r="G43" s="14" t="s">
        <v>61</v>
      </c>
      <c r="H43">
        <v>15</v>
      </c>
      <c r="I43" s="6">
        <v>43600</v>
      </c>
      <c r="M43" s="17">
        <v>43600</v>
      </c>
      <c r="N43">
        <v>15</v>
      </c>
      <c r="O43">
        <f t="shared" si="0"/>
        <v>1</v>
      </c>
      <c r="P43">
        <f t="shared" si="1"/>
        <v>15</v>
      </c>
      <c r="R43" s="6"/>
      <c r="S43" s="6"/>
    </row>
    <row r="44" spans="1:49" x14ac:dyDescent="0.25">
      <c r="A44" s="15">
        <v>43</v>
      </c>
      <c r="B44">
        <v>5</v>
      </c>
      <c r="C44">
        <v>1</v>
      </c>
      <c r="D44">
        <v>35</v>
      </c>
      <c r="E44" s="14">
        <v>0</v>
      </c>
      <c r="F44" s="14" t="s">
        <v>62</v>
      </c>
      <c r="G44" s="14" t="s">
        <v>61</v>
      </c>
      <c r="H44">
        <v>7</v>
      </c>
      <c r="I44" s="6">
        <v>33500</v>
      </c>
      <c r="M44" s="17">
        <v>33500</v>
      </c>
      <c r="N44">
        <v>7</v>
      </c>
      <c r="O44">
        <f t="shared" si="0"/>
        <v>1</v>
      </c>
      <c r="P44">
        <f t="shared" si="1"/>
        <v>7</v>
      </c>
      <c r="R44" s="6"/>
      <c r="S44" s="6"/>
    </row>
    <row r="45" spans="1:49" x14ac:dyDescent="0.25">
      <c r="A45" s="15">
        <v>44</v>
      </c>
      <c r="B45">
        <v>3</v>
      </c>
      <c r="C45">
        <v>1</v>
      </c>
      <c r="D45">
        <v>37</v>
      </c>
      <c r="E45" s="14">
        <v>1</v>
      </c>
      <c r="F45" s="14" t="s">
        <v>60</v>
      </c>
      <c r="G45" s="14" t="s">
        <v>61</v>
      </c>
      <c r="H45">
        <v>12</v>
      </c>
      <c r="I45" s="6">
        <v>33000</v>
      </c>
      <c r="M45" s="17">
        <v>33000</v>
      </c>
      <c r="N45">
        <v>12</v>
      </c>
      <c r="O45">
        <f t="shared" si="0"/>
        <v>1</v>
      </c>
      <c r="P45">
        <f t="shared" si="1"/>
        <v>12</v>
      </c>
      <c r="R45" s="6"/>
      <c r="S45" s="6"/>
    </row>
    <row r="46" spans="1:49" x14ac:dyDescent="0.25">
      <c r="A46" s="15">
        <v>45</v>
      </c>
      <c r="B46">
        <v>1</v>
      </c>
      <c r="C46">
        <v>1</v>
      </c>
      <c r="D46">
        <v>44</v>
      </c>
      <c r="E46" s="14">
        <v>0</v>
      </c>
      <c r="F46" s="14" t="s">
        <v>60</v>
      </c>
      <c r="G46" s="14" t="s">
        <v>61</v>
      </c>
      <c r="H46">
        <v>18</v>
      </c>
      <c r="I46" s="6">
        <v>45300</v>
      </c>
      <c r="M46" s="17">
        <v>45300</v>
      </c>
      <c r="N46">
        <v>18</v>
      </c>
      <c r="O46">
        <f t="shared" si="0"/>
        <v>1</v>
      </c>
      <c r="P46">
        <f t="shared" si="1"/>
        <v>18</v>
      </c>
      <c r="R46" s="6"/>
      <c r="S46" s="6"/>
    </row>
    <row r="47" spans="1:49" x14ac:dyDescent="0.25">
      <c r="A47" s="15">
        <v>46</v>
      </c>
      <c r="B47">
        <v>1</v>
      </c>
      <c r="C47">
        <v>1</v>
      </c>
      <c r="D47">
        <v>53</v>
      </c>
      <c r="E47" s="14">
        <v>3</v>
      </c>
      <c r="F47" s="14" t="s">
        <v>60</v>
      </c>
      <c r="G47" s="14" t="s">
        <v>59</v>
      </c>
      <c r="H47">
        <v>17</v>
      </c>
      <c r="I47" s="6">
        <v>38800</v>
      </c>
      <c r="M47" s="17">
        <v>38800</v>
      </c>
      <c r="N47">
        <v>17</v>
      </c>
      <c r="O47">
        <f t="shared" si="0"/>
        <v>0</v>
      </c>
      <c r="P47">
        <f t="shared" si="1"/>
        <v>0</v>
      </c>
      <c r="R47" s="6"/>
      <c r="S47" s="6"/>
    </row>
    <row r="48" spans="1:49" x14ac:dyDescent="0.25">
      <c r="A48" s="15">
        <v>47</v>
      </c>
      <c r="B48">
        <v>1</v>
      </c>
      <c r="C48">
        <v>1</v>
      </c>
      <c r="D48">
        <v>40</v>
      </c>
      <c r="E48" s="14">
        <v>0</v>
      </c>
      <c r="F48" s="14" t="s">
        <v>60</v>
      </c>
      <c r="G48" s="14" t="s">
        <v>61</v>
      </c>
      <c r="H48">
        <v>10</v>
      </c>
      <c r="I48" s="6">
        <v>29900</v>
      </c>
      <c r="M48" s="17">
        <v>29900</v>
      </c>
      <c r="N48">
        <v>10</v>
      </c>
      <c r="O48">
        <f t="shared" si="0"/>
        <v>1</v>
      </c>
      <c r="P48">
        <f t="shared" si="1"/>
        <v>10</v>
      </c>
      <c r="R48" s="6"/>
      <c r="S48" s="6"/>
    </row>
    <row r="49" spans="1:19" x14ac:dyDescent="0.25">
      <c r="A49" s="15">
        <v>48</v>
      </c>
      <c r="B49">
        <v>3</v>
      </c>
      <c r="C49">
        <v>1</v>
      </c>
      <c r="D49">
        <v>51</v>
      </c>
      <c r="E49" s="14">
        <v>10</v>
      </c>
      <c r="F49" s="14" t="s">
        <v>60</v>
      </c>
      <c r="G49" s="14" t="s">
        <v>59</v>
      </c>
      <c r="H49">
        <v>5</v>
      </c>
      <c r="I49" s="6">
        <v>31200</v>
      </c>
      <c r="M49" s="17">
        <v>31200</v>
      </c>
      <c r="N49">
        <v>5</v>
      </c>
      <c r="O49">
        <f t="shared" si="0"/>
        <v>0</v>
      </c>
      <c r="P49">
        <f t="shared" si="1"/>
        <v>0</v>
      </c>
      <c r="R49" s="6"/>
      <c r="S49" s="6"/>
    </row>
    <row r="50" spans="1:19" x14ac:dyDescent="0.25">
      <c r="A50" s="15">
        <v>49</v>
      </c>
      <c r="B50">
        <v>1</v>
      </c>
      <c r="C50">
        <v>1</v>
      </c>
      <c r="D50">
        <v>42</v>
      </c>
      <c r="E50" s="14">
        <v>0</v>
      </c>
      <c r="F50" s="14" t="s">
        <v>60</v>
      </c>
      <c r="G50" s="14" t="s">
        <v>61</v>
      </c>
      <c r="H50">
        <v>15</v>
      </c>
      <c r="I50" s="6">
        <v>34000</v>
      </c>
      <c r="M50" s="17">
        <v>34000</v>
      </c>
      <c r="N50">
        <v>15</v>
      </c>
      <c r="O50">
        <f t="shared" si="0"/>
        <v>1</v>
      </c>
      <c r="P50">
        <f t="shared" si="1"/>
        <v>15</v>
      </c>
      <c r="R50" s="6"/>
      <c r="S50" s="6"/>
    </row>
    <row r="51" spans="1:19" x14ac:dyDescent="0.25">
      <c r="A51" s="15">
        <v>50</v>
      </c>
      <c r="B51">
        <v>2</v>
      </c>
      <c r="C51">
        <v>1</v>
      </c>
      <c r="D51">
        <v>53</v>
      </c>
      <c r="E51" s="14">
        <v>0</v>
      </c>
      <c r="F51" s="14" t="s">
        <v>60</v>
      </c>
      <c r="G51" s="14" t="s">
        <v>61</v>
      </c>
      <c r="H51">
        <v>2</v>
      </c>
      <c r="I51" s="6">
        <v>30450</v>
      </c>
      <c r="M51" s="17">
        <v>30450</v>
      </c>
      <c r="N51">
        <v>2</v>
      </c>
      <c r="O51">
        <f t="shared" si="0"/>
        <v>1</v>
      </c>
      <c r="P51">
        <f t="shared" si="1"/>
        <v>2</v>
      </c>
      <c r="R51" s="6"/>
      <c r="S51" s="6"/>
    </row>
    <row r="52" spans="1:19" x14ac:dyDescent="0.25">
      <c r="A52" s="15">
        <v>51</v>
      </c>
      <c r="B52">
        <v>1</v>
      </c>
      <c r="C52">
        <v>1</v>
      </c>
      <c r="D52">
        <v>58</v>
      </c>
      <c r="E52" s="14">
        <v>3</v>
      </c>
      <c r="F52" s="14" t="s">
        <v>60</v>
      </c>
      <c r="G52" s="14" t="s">
        <v>59</v>
      </c>
      <c r="H52">
        <v>3</v>
      </c>
      <c r="I52" s="6">
        <v>35500</v>
      </c>
      <c r="M52" s="17">
        <v>35500</v>
      </c>
      <c r="N52">
        <v>3</v>
      </c>
      <c r="O52">
        <f t="shared" si="0"/>
        <v>0</v>
      </c>
      <c r="P52">
        <f t="shared" si="1"/>
        <v>0</v>
      </c>
      <c r="R52" s="6"/>
      <c r="S52" s="6"/>
    </row>
    <row r="53" spans="1:19" x14ac:dyDescent="0.25">
      <c r="A53" s="15">
        <v>52</v>
      </c>
      <c r="B53">
        <v>1</v>
      </c>
      <c r="C53">
        <v>1</v>
      </c>
      <c r="D53">
        <v>44</v>
      </c>
      <c r="E53" s="14">
        <v>10</v>
      </c>
      <c r="F53" s="14" t="s">
        <v>62</v>
      </c>
      <c r="G53" s="14" t="s">
        <v>61</v>
      </c>
      <c r="H53">
        <v>4</v>
      </c>
      <c r="I53" s="6">
        <v>34000</v>
      </c>
      <c r="M53" s="17">
        <v>34000</v>
      </c>
      <c r="N53">
        <v>4</v>
      </c>
      <c r="O53">
        <f t="shared" si="0"/>
        <v>1</v>
      </c>
      <c r="P53">
        <f t="shared" si="1"/>
        <v>4</v>
      </c>
      <c r="R53" s="6"/>
      <c r="S53" s="6"/>
    </row>
    <row r="54" spans="1:19" x14ac:dyDescent="0.25">
      <c r="A54" s="15">
        <v>53</v>
      </c>
      <c r="B54">
        <v>2</v>
      </c>
      <c r="C54">
        <v>1</v>
      </c>
      <c r="D54">
        <v>31</v>
      </c>
      <c r="E54" s="14">
        <v>0</v>
      </c>
      <c r="F54" s="14" t="s">
        <v>60</v>
      </c>
      <c r="G54" s="14" t="s">
        <v>61</v>
      </c>
      <c r="H54">
        <v>7</v>
      </c>
      <c r="I54" s="6">
        <v>29100</v>
      </c>
      <c r="M54" s="17">
        <v>29100</v>
      </c>
      <c r="N54">
        <v>7</v>
      </c>
      <c r="O54">
        <f t="shared" si="0"/>
        <v>1</v>
      </c>
      <c r="P54">
        <f t="shared" si="1"/>
        <v>7</v>
      </c>
      <c r="R54" s="6"/>
      <c r="S54" s="6"/>
    </row>
    <row r="55" spans="1:19" x14ac:dyDescent="0.25">
      <c r="A55" s="15">
        <v>54</v>
      </c>
      <c r="B55">
        <v>1</v>
      </c>
      <c r="C55">
        <v>1</v>
      </c>
      <c r="D55">
        <v>64</v>
      </c>
      <c r="E55" s="14">
        <v>0</v>
      </c>
      <c r="F55" s="14" t="s">
        <v>60</v>
      </c>
      <c r="G55" s="14" t="s">
        <v>61</v>
      </c>
      <c r="H55">
        <v>8</v>
      </c>
      <c r="I55" s="6">
        <v>29650</v>
      </c>
      <c r="M55" s="17">
        <v>29650</v>
      </c>
      <c r="N55">
        <v>8</v>
      </c>
      <c r="O55">
        <f t="shared" si="0"/>
        <v>1</v>
      </c>
      <c r="P55">
        <f t="shared" si="1"/>
        <v>8</v>
      </c>
      <c r="R55" s="6"/>
      <c r="S55" s="6"/>
    </row>
    <row r="56" spans="1:19" x14ac:dyDescent="0.25">
      <c r="A56" s="15">
        <v>55</v>
      </c>
      <c r="B56">
        <v>3</v>
      </c>
      <c r="C56">
        <v>1</v>
      </c>
      <c r="D56">
        <v>47</v>
      </c>
      <c r="E56" s="14">
        <v>1</v>
      </c>
      <c r="F56" s="14" t="s">
        <v>60</v>
      </c>
      <c r="G56" s="14" t="s">
        <v>61</v>
      </c>
      <c r="H56">
        <v>15</v>
      </c>
      <c r="I56" s="6">
        <v>29200</v>
      </c>
      <c r="M56" s="17">
        <v>29200</v>
      </c>
      <c r="N56">
        <v>15</v>
      </c>
      <c r="O56">
        <f t="shared" si="0"/>
        <v>1</v>
      </c>
      <c r="P56">
        <f t="shared" si="1"/>
        <v>15</v>
      </c>
      <c r="R56" s="6"/>
      <c r="S56" s="6"/>
    </row>
    <row r="57" spans="1:19" x14ac:dyDescent="0.25">
      <c r="A57" s="15">
        <v>56</v>
      </c>
      <c r="B57">
        <v>3</v>
      </c>
      <c r="C57">
        <v>1</v>
      </c>
      <c r="D57">
        <v>37</v>
      </c>
      <c r="E57" s="14">
        <v>0</v>
      </c>
      <c r="F57" s="14" t="s">
        <v>62</v>
      </c>
      <c r="G57" s="14" t="s">
        <v>61</v>
      </c>
      <c r="H57">
        <v>9</v>
      </c>
      <c r="I57" s="6">
        <v>29800</v>
      </c>
      <c r="M57" s="17">
        <v>29800</v>
      </c>
      <c r="N57">
        <v>9</v>
      </c>
      <c r="O57">
        <f t="shared" si="0"/>
        <v>1</v>
      </c>
      <c r="P57">
        <f t="shared" si="1"/>
        <v>9</v>
      </c>
      <c r="R57" s="6"/>
      <c r="S57" s="6"/>
    </row>
    <row r="58" spans="1:19" x14ac:dyDescent="0.25">
      <c r="A58" s="15">
        <v>57</v>
      </c>
      <c r="B58">
        <v>2</v>
      </c>
      <c r="C58">
        <v>1</v>
      </c>
      <c r="D58">
        <v>46</v>
      </c>
      <c r="E58" s="14">
        <v>0</v>
      </c>
      <c r="F58" s="14" t="s">
        <v>60</v>
      </c>
      <c r="G58" s="14" t="s">
        <v>61</v>
      </c>
      <c r="H58">
        <v>16</v>
      </c>
      <c r="I58" s="6">
        <v>33500</v>
      </c>
      <c r="M58" s="17">
        <v>33500</v>
      </c>
      <c r="N58">
        <v>16</v>
      </c>
      <c r="O58">
        <f t="shared" si="0"/>
        <v>1</v>
      </c>
      <c r="P58">
        <f t="shared" si="1"/>
        <v>16</v>
      </c>
      <c r="R58" s="6"/>
      <c r="S58" s="6"/>
    </row>
    <row r="59" spans="1:19" x14ac:dyDescent="0.25">
      <c r="A59" s="15">
        <v>58</v>
      </c>
      <c r="B59">
        <v>1</v>
      </c>
      <c r="C59">
        <v>1</v>
      </c>
      <c r="D59">
        <v>55</v>
      </c>
      <c r="E59" s="14">
        <v>0</v>
      </c>
      <c r="F59" s="14" t="s">
        <v>60</v>
      </c>
      <c r="G59" s="14" t="s">
        <v>61</v>
      </c>
      <c r="H59">
        <v>8</v>
      </c>
      <c r="I59" s="6">
        <v>34000</v>
      </c>
      <c r="M59" s="17">
        <v>34000</v>
      </c>
      <c r="N59">
        <v>8</v>
      </c>
      <c r="O59">
        <f t="shared" si="0"/>
        <v>1</v>
      </c>
      <c r="P59">
        <f t="shared" si="1"/>
        <v>8</v>
      </c>
      <c r="R59" s="6"/>
      <c r="S59" s="6"/>
    </row>
    <row r="60" spans="1:19" x14ac:dyDescent="0.25">
      <c r="A60" s="15">
        <v>59</v>
      </c>
      <c r="B60">
        <v>1</v>
      </c>
      <c r="C60">
        <v>1</v>
      </c>
      <c r="D60">
        <v>39</v>
      </c>
      <c r="E60" s="14">
        <v>0</v>
      </c>
      <c r="F60" s="14" t="s">
        <v>60</v>
      </c>
      <c r="G60" s="14" t="s">
        <v>61</v>
      </c>
      <c r="H60">
        <v>9</v>
      </c>
      <c r="I60" s="6">
        <v>29600</v>
      </c>
      <c r="M60" s="17">
        <v>29600</v>
      </c>
      <c r="N60">
        <v>9</v>
      </c>
      <c r="O60">
        <f t="shared" si="0"/>
        <v>1</v>
      </c>
      <c r="P60">
        <f t="shared" si="1"/>
        <v>9</v>
      </c>
      <c r="R60" s="6"/>
      <c r="S60" s="6"/>
    </row>
    <row r="61" spans="1:19" x14ac:dyDescent="0.25">
      <c r="A61" s="15">
        <v>60</v>
      </c>
      <c r="B61">
        <v>3</v>
      </c>
      <c r="C61">
        <v>1</v>
      </c>
      <c r="D61">
        <v>51</v>
      </c>
      <c r="E61" s="14">
        <v>0</v>
      </c>
      <c r="F61" s="14" t="s">
        <v>60</v>
      </c>
      <c r="G61" s="14" t="s">
        <v>61</v>
      </c>
      <c r="H61">
        <v>18</v>
      </c>
      <c r="I61" s="6">
        <v>34000</v>
      </c>
      <c r="M61" s="17">
        <v>34000</v>
      </c>
      <c r="N61">
        <v>18</v>
      </c>
      <c r="O61">
        <f t="shared" si="0"/>
        <v>1</v>
      </c>
      <c r="P61">
        <f t="shared" si="1"/>
        <v>18</v>
      </c>
      <c r="R61" s="6"/>
      <c r="S61" s="6"/>
    </row>
    <row r="62" spans="1:19" x14ac:dyDescent="0.25">
      <c r="A62" s="15">
        <v>61</v>
      </c>
      <c r="B62">
        <v>2</v>
      </c>
      <c r="C62">
        <v>2</v>
      </c>
      <c r="D62">
        <v>37</v>
      </c>
      <c r="E62" s="14">
        <v>8</v>
      </c>
      <c r="F62" s="14" t="s">
        <v>60</v>
      </c>
      <c r="G62" s="14" t="s">
        <v>61</v>
      </c>
      <c r="H62">
        <v>3</v>
      </c>
      <c r="I62" s="6">
        <v>37250</v>
      </c>
      <c r="M62" s="17">
        <v>37250</v>
      </c>
      <c r="N62">
        <v>3</v>
      </c>
      <c r="O62">
        <f t="shared" si="0"/>
        <v>1</v>
      </c>
      <c r="P62">
        <f t="shared" si="1"/>
        <v>3</v>
      </c>
      <c r="R62" s="6"/>
      <c r="S62" s="6"/>
    </row>
    <row r="63" spans="1:19" x14ac:dyDescent="0.25">
      <c r="A63" s="15">
        <v>62</v>
      </c>
      <c r="B63">
        <v>2</v>
      </c>
      <c r="C63">
        <v>2</v>
      </c>
      <c r="D63">
        <v>30</v>
      </c>
      <c r="E63" s="14">
        <v>3</v>
      </c>
      <c r="F63" s="14" t="s">
        <v>60</v>
      </c>
      <c r="G63" s="14" t="s">
        <v>59</v>
      </c>
      <c r="H63">
        <v>6</v>
      </c>
      <c r="I63" s="6">
        <v>33000</v>
      </c>
      <c r="M63" s="17">
        <v>33000</v>
      </c>
      <c r="N63">
        <v>6</v>
      </c>
      <c r="O63">
        <f t="shared" si="0"/>
        <v>0</v>
      </c>
      <c r="P63">
        <f t="shared" si="1"/>
        <v>0</v>
      </c>
      <c r="R63" s="6"/>
      <c r="S63" s="6"/>
    </row>
    <row r="64" spans="1:19" x14ac:dyDescent="0.25">
      <c r="A64" s="15">
        <v>63</v>
      </c>
      <c r="B64">
        <v>3</v>
      </c>
      <c r="C64">
        <v>2</v>
      </c>
      <c r="D64">
        <v>26</v>
      </c>
      <c r="E64" s="14">
        <v>0</v>
      </c>
      <c r="F64" s="14" t="s">
        <v>60</v>
      </c>
      <c r="G64" s="14" t="s">
        <v>61</v>
      </c>
      <c r="H64">
        <v>4</v>
      </c>
      <c r="I64" s="6">
        <v>28600</v>
      </c>
      <c r="M64" s="17">
        <v>28600</v>
      </c>
      <c r="N64">
        <v>4</v>
      </c>
      <c r="O64">
        <f t="shared" si="0"/>
        <v>1</v>
      </c>
      <c r="P64">
        <f t="shared" si="1"/>
        <v>4</v>
      </c>
      <c r="R64" s="6"/>
      <c r="S64" s="6"/>
    </row>
    <row r="65" spans="1:19" x14ac:dyDescent="0.25">
      <c r="A65" s="15">
        <v>64</v>
      </c>
      <c r="B65">
        <v>5</v>
      </c>
      <c r="C65">
        <v>2</v>
      </c>
      <c r="D65">
        <v>41</v>
      </c>
      <c r="E65" s="14">
        <v>1</v>
      </c>
      <c r="F65" s="14" t="s">
        <v>62</v>
      </c>
      <c r="G65" s="14" t="s">
        <v>61</v>
      </c>
      <c r="H65">
        <v>5</v>
      </c>
      <c r="I65" s="6">
        <v>36000</v>
      </c>
      <c r="M65" s="17">
        <v>36000</v>
      </c>
      <c r="N65">
        <v>5</v>
      </c>
      <c r="O65">
        <f t="shared" si="0"/>
        <v>1</v>
      </c>
      <c r="P65">
        <f t="shared" si="1"/>
        <v>5</v>
      </c>
      <c r="R65" s="6"/>
      <c r="S65" s="6"/>
    </row>
    <row r="66" spans="1:19" x14ac:dyDescent="0.25">
      <c r="A66" s="15">
        <v>65</v>
      </c>
      <c r="B66">
        <v>3</v>
      </c>
      <c r="C66">
        <v>2</v>
      </c>
      <c r="D66">
        <v>34</v>
      </c>
      <c r="E66" s="14">
        <v>4</v>
      </c>
      <c r="F66" s="14" t="s">
        <v>62</v>
      </c>
      <c r="G66" s="14" t="s">
        <v>61</v>
      </c>
      <c r="H66">
        <v>4</v>
      </c>
      <c r="I66" s="6">
        <v>37300</v>
      </c>
      <c r="M66" s="17">
        <v>37300</v>
      </c>
      <c r="N66">
        <v>4</v>
      </c>
      <c r="O66">
        <f t="shared" ref="O66:O129" si="6">IF(G66=$O$1,1,0)</f>
        <v>1</v>
      </c>
      <c r="P66">
        <f t="shared" si="1"/>
        <v>4</v>
      </c>
      <c r="R66" s="6"/>
      <c r="S66" s="6"/>
    </row>
    <row r="67" spans="1:19" x14ac:dyDescent="0.25">
      <c r="A67" s="15">
        <v>66</v>
      </c>
      <c r="B67">
        <v>2</v>
      </c>
      <c r="C67">
        <v>2</v>
      </c>
      <c r="D67">
        <v>57</v>
      </c>
      <c r="E67" s="14">
        <v>4</v>
      </c>
      <c r="F67" s="14" t="s">
        <v>60</v>
      </c>
      <c r="G67" s="14" t="s">
        <v>59</v>
      </c>
      <c r="H67">
        <v>7</v>
      </c>
      <c r="I67" s="6">
        <v>29900</v>
      </c>
      <c r="M67" s="17">
        <v>29900</v>
      </c>
      <c r="N67">
        <v>7</v>
      </c>
      <c r="O67">
        <f t="shared" si="6"/>
        <v>0</v>
      </c>
      <c r="P67">
        <f t="shared" ref="P67:P130" si="7">N67*O67</f>
        <v>0</v>
      </c>
      <c r="R67" s="6"/>
      <c r="S67" s="6"/>
    </row>
    <row r="68" spans="1:19" x14ac:dyDescent="0.25">
      <c r="A68" s="15">
        <v>67</v>
      </c>
      <c r="B68">
        <v>1</v>
      </c>
      <c r="C68">
        <v>2</v>
      </c>
      <c r="D68">
        <v>53</v>
      </c>
      <c r="E68" s="14">
        <v>8</v>
      </c>
      <c r="F68" s="14" t="s">
        <v>60</v>
      </c>
      <c r="G68" s="14" t="s">
        <v>61</v>
      </c>
      <c r="H68">
        <v>11</v>
      </c>
      <c r="I68" s="6">
        <v>31500</v>
      </c>
      <c r="M68" s="17">
        <v>31500</v>
      </c>
      <c r="N68">
        <v>11</v>
      </c>
      <c r="O68">
        <f t="shared" si="6"/>
        <v>1</v>
      </c>
      <c r="P68">
        <f t="shared" si="7"/>
        <v>11</v>
      </c>
      <c r="R68" s="6"/>
      <c r="S68" s="6"/>
    </row>
    <row r="69" spans="1:19" x14ac:dyDescent="0.25">
      <c r="A69" s="15">
        <v>68</v>
      </c>
      <c r="B69">
        <v>3</v>
      </c>
      <c r="C69">
        <v>2</v>
      </c>
      <c r="D69">
        <v>32</v>
      </c>
      <c r="E69" s="14">
        <v>4</v>
      </c>
      <c r="F69" s="14" t="s">
        <v>62</v>
      </c>
      <c r="G69" s="14" t="s">
        <v>61</v>
      </c>
      <c r="H69">
        <v>5</v>
      </c>
      <c r="I69" s="6">
        <v>41400</v>
      </c>
      <c r="M69" s="17">
        <v>41400</v>
      </c>
      <c r="N69">
        <v>5</v>
      </c>
      <c r="O69">
        <f t="shared" si="6"/>
        <v>1</v>
      </c>
      <c r="P69">
        <f t="shared" si="7"/>
        <v>5</v>
      </c>
      <c r="R69" s="6"/>
      <c r="S69" s="6"/>
    </row>
    <row r="70" spans="1:19" x14ac:dyDescent="0.25">
      <c r="A70" s="15">
        <v>69</v>
      </c>
      <c r="B70">
        <v>1</v>
      </c>
      <c r="C70">
        <v>2</v>
      </c>
      <c r="D70">
        <v>44</v>
      </c>
      <c r="E70" s="14">
        <v>5</v>
      </c>
      <c r="F70" s="14" t="s">
        <v>60</v>
      </c>
      <c r="G70" s="14" t="s">
        <v>61</v>
      </c>
      <c r="H70">
        <v>17</v>
      </c>
      <c r="I70" s="6">
        <v>32740.000000000004</v>
      </c>
      <c r="M70" s="17">
        <v>32740.000000000004</v>
      </c>
      <c r="N70">
        <v>17</v>
      </c>
      <c r="O70">
        <f t="shared" si="6"/>
        <v>1</v>
      </c>
      <c r="P70">
        <f t="shared" si="7"/>
        <v>17</v>
      </c>
      <c r="R70" s="6"/>
      <c r="S70" s="6"/>
    </row>
    <row r="71" spans="1:19" x14ac:dyDescent="0.25">
      <c r="A71" s="15">
        <v>70</v>
      </c>
      <c r="B71">
        <v>3</v>
      </c>
      <c r="C71">
        <v>2</v>
      </c>
      <c r="D71">
        <v>25</v>
      </c>
      <c r="E71" s="14">
        <v>1</v>
      </c>
      <c r="F71" s="14" t="s">
        <v>60</v>
      </c>
      <c r="G71" s="14" t="s">
        <v>59</v>
      </c>
      <c r="H71">
        <v>3</v>
      </c>
      <c r="I71" s="6">
        <v>33500</v>
      </c>
      <c r="M71" s="17">
        <v>33500</v>
      </c>
      <c r="N71">
        <v>3</v>
      </c>
      <c r="O71">
        <f t="shared" si="6"/>
        <v>0</v>
      </c>
      <c r="P71">
        <f t="shared" si="7"/>
        <v>0</v>
      </c>
      <c r="R71" s="6"/>
      <c r="S71" s="6"/>
    </row>
    <row r="72" spans="1:19" x14ac:dyDescent="0.25">
      <c r="A72" s="15">
        <v>71</v>
      </c>
      <c r="B72">
        <v>1</v>
      </c>
      <c r="C72">
        <v>2</v>
      </c>
      <c r="D72">
        <v>31</v>
      </c>
      <c r="E72" s="14">
        <v>9</v>
      </c>
      <c r="F72" s="14" t="s">
        <v>60</v>
      </c>
      <c r="G72" s="14" t="s">
        <v>61</v>
      </c>
      <c r="H72">
        <v>5</v>
      </c>
      <c r="I72" s="6">
        <v>32000</v>
      </c>
      <c r="M72" s="17">
        <v>32000</v>
      </c>
      <c r="N72">
        <v>5</v>
      </c>
      <c r="O72">
        <f t="shared" si="6"/>
        <v>1</v>
      </c>
      <c r="P72">
        <f t="shared" si="7"/>
        <v>5</v>
      </c>
      <c r="R72" s="6"/>
      <c r="S72" s="6"/>
    </row>
    <row r="73" spans="1:19" x14ac:dyDescent="0.25">
      <c r="A73" s="15">
        <v>72</v>
      </c>
      <c r="B73">
        <v>1</v>
      </c>
      <c r="C73">
        <v>2</v>
      </c>
      <c r="D73">
        <v>50</v>
      </c>
      <c r="E73" s="14">
        <v>0</v>
      </c>
      <c r="F73" s="14" t="s">
        <v>60</v>
      </c>
      <c r="G73" s="14" t="s">
        <v>61</v>
      </c>
      <c r="H73">
        <v>9</v>
      </c>
      <c r="I73" s="6">
        <v>30800</v>
      </c>
      <c r="M73" s="17">
        <v>30800</v>
      </c>
      <c r="N73">
        <v>9</v>
      </c>
      <c r="O73">
        <f t="shared" si="6"/>
        <v>1</v>
      </c>
      <c r="P73">
        <f t="shared" si="7"/>
        <v>9</v>
      </c>
      <c r="R73" s="6"/>
      <c r="S73" s="6"/>
    </row>
    <row r="74" spans="1:19" x14ac:dyDescent="0.25">
      <c r="A74" s="15">
        <v>73</v>
      </c>
      <c r="B74">
        <v>5</v>
      </c>
      <c r="C74">
        <v>2</v>
      </c>
      <c r="D74">
        <v>47</v>
      </c>
      <c r="E74" s="14">
        <v>3</v>
      </c>
      <c r="F74" s="14" t="s">
        <v>62</v>
      </c>
      <c r="G74" s="14" t="s">
        <v>61</v>
      </c>
      <c r="H74">
        <v>3</v>
      </c>
      <c r="I74" s="6">
        <v>42000</v>
      </c>
      <c r="M74" s="17">
        <v>42000</v>
      </c>
      <c r="N74">
        <v>3</v>
      </c>
      <c r="O74">
        <f t="shared" si="6"/>
        <v>1</v>
      </c>
      <c r="P74">
        <f t="shared" si="7"/>
        <v>3</v>
      </c>
      <c r="R74" s="6"/>
      <c r="S74" s="6"/>
    </row>
    <row r="75" spans="1:19" x14ac:dyDescent="0.25">
      <c r="A75" s="15">
        <v>74</v>
      </c>
      <c r="B75">
        <v>3</v>
      </c>
      <c r="C75">
        <v>2</v>
      </c>
      <c r="D75">
        <v>35</v>
      </c>
      <c r="E75" s="14">
        <v>0</v>
      </c>
      <c r="F75" s="14" t="s">
        <v>60</v>
      </c>
      <c r="G75" s="14" t="s">
        <v>59</v>
      </c>
      <c r="H75">
        <v>4</v>
      </c>
      <c r="I75" s="6">
        <v>34000</v>
      </c>
      <c r="M75" s="17">
        <v>34000</v>
      </c>
      <c r="N75">
        <v>4</v>
      </c>
      <c r="O75">
        <f t="shared" si="6"/>
        <v>0</v>
      </c>
      <c r="P75">
        <f t="shared" si="7"/>
        <v>0</v>
      </c>
      <c r="R75" s="6"/>
      <c r="S75" s="6"/>
    </row>
    <row r="76" spans="1:19" x14ac:dyDescent="0.25">
      <c r="A76" s="15">
        <v>75</v>
      </c>
      <c r="B76">
        <v>2</v>
      </c>
      <c r="C76">
        <v>2</v>
      </c>
      <c r="D76">
        <v>43</v>
      </c>
      <c r="E76" s="14">
        <v>0</v>
      </c>
      <c r="F76" s="14" t="s">
        <v>60</v>
      </c>
      <c r="G76" s="14" t="s">
        <v>61</v>
      </c>
      <c r="H76">
        <v>16</v>
      </c>
      <c r="I76" s="6">
        <v>32500</v>
      </c>
      <c r="M76" s="17">
        <v>32500</v>
      </c>
      <c r="N76">
        <v>16</v>
      </c>
      <c r="O76">
        <f t="shared" si="6"/>
        <v>1</v>
      </c>
      <c r="P76">
        <f t="shared" si="7"/>
        <v>16</v>
      </c>
      <c r="R76" s="6"/>
      <c r="S76" s="6"/>
    </row>
    <row r="77" spans="1:19" x14ac:dyDescent="0.25">
      <c r="A77" s="15">
        <v>76</v>
      </c>
      <c r="B77">
        <v>2</v>
      </c>
      <c r="C77">
        <v>2</v>
      </c>
      <c r="D77">
        <v>46</v>
      </c>
      <c r="E77" s="14">
        <v>10</v>
      </c>
      <c r="F77" s="14" t="s">
        <v>60</v>
      </c>
      <c r="G77" s="14" t="s">
        <v>61</v>
      </c>
      <c r="H77">
        <v>9</v>
      </c>
      <c r="I77" s="6">
        <v>31700</v>
      </c>
      <c r="M77" s="17">
        <v>31700</v>
      </c>
      <c r="N77">
        <v>9</v>
      </c>
      <c r="O77">
        <f t="shared" si="6"/>
        <v>1</v>
      </c>
      <c r="P77">
        <f t="shared" si="7"/>
        <v>9</v>
      </c>
      <c r="R77" s="6"/>
      <c r="S77" s="6"/>
    </row>
    <row r="78" spans="1:19" x14ac:dyDescent="0.25">
      <c r="A78" s="15">
        <v>77</v>
      </c>
      <c r="B78">
        <v>5</v>
      </c>
      <c r="C78">
        <v>2</v>
      </c>
      <c r="D78">
        <v>35</v>
      </c>
      <c r="E78" s="14">
        <v>0</v>
      </c>
      <c r="F78" s="14" t="s">
        <v>60</v>
      </c>
      <c r="G78" s="14" t="s">
        <v>59</v>
      </c>
      <c r="H78">
        <v>3</v>
      </c>
      <c r="I78" s="6">
        <v>36500</v>
      </c>
      <c r="M78" s="17">
        <v>36500</v>
      </c>
      <c r="N78">
        <v>3</v>
      </c>
      <c r="O78">
        <f t="shared" si="6"/>
        <v>0</v>
      </c>
      <c r="P78">
        <f t="shared" si="7"/>
        <v>0</v>
      </c>
      <c r="R78" s="6"/>
      <c r="S78" s="6"/>
    </row>
    <row r="79" spans="1:19" x14ac:dyDescent="0.25">
      <c r="A79" s="15">
        <v>78</v>
      </c>
      <c r="B79">
        <v>3</v>
      </c>
      <c r="C79">
        <v>2</v>
      </c>
      <c r="D79">
        <v>22</v>
      </c>
      <c r="E79" s="14">
        <v>0</v>
      </c>
      <c r="F79" s="14" t="s">
        <v>60</v>
      </c>
      <c r="G79" s="14" t="s">
        <v>59</v>
      </c>
      <c r="H79">
        <v>4</v>
      </c>
      <c r="I79" s="6">
        <v>33000</v>
      </c>
      <c r="M79" s="17">
        <v>33000</v>
      </c>
      <c r="N79">
        <v>4</v>
      </c>
      <c r="O79">
        <f t="shared" si="6"/>
        <v>0</v>
      </c>
      <c r="P79">
        <f t="shared" si="7"/>
        <v>0</v>
      </c>
      <c r="R79" s="6"/>
      <c r="S79" s="6"/>
    </row>
    <row r="80" spans="1:19" x14ac:dyDescent="0.25">
      <c r="A80" s="15">
        <v>79</v>
      </c>
      <c r="B80">
        <v>2</v>
      </c>
      <c r="C80">
        <v>2</v>
      </c>
      <c r="D80">
        <v>58</v>
      </c>
      <c r="E80" s="14">
        <v>0</v>
      </c>
      <c r="F80" s="14" t="s">
        <v>60</v>
      </c>
      <c r="G80" s="14" t="s">
        <v>61</v>
      </c>
      <c r="H80">
        <v>8</v>
      </c>
      <c r="I80" s="6">
        <v>31200</v>
      </c>
      <c r="M80" s="17">
        <v>31200</v>
      </c>
      <c r="N80">
        <v>8</v>
      </c>
      <c r="O80">
        <f t="shared" si="6"/>
        <v>1</v>
      </c>
      <c r="P80">
        <f t="shared" si="7"/>
        <v>8</v>
      </c>
      <c r="R80" s="6"/>
      <c r="S80" s="6"/>
    </row>
    <row r="81" spans="1:19" x14ac:dyDescent="0.25">
      <c r="A81" s="15">
        <v>80</v>
      </c>
      <c r="B81">
        <v>5</v>
      </c>
      <c r="C81">
        <v>2</v>
      </c>
      <c r="D81">
        <v>40</v>
      </c>
      <c r="E81" s="14">
        <v>0</v>
      </c>
      <c r="F81" s="14" t="s">
        <v>60</v>
      </c>
      <c r="G81" s="14" t="s">
        <v>61</v>
      </c>
      <c r="H81">
        <v>8</v>
      </c>
      <c r="I81" s="6">
        <v>34000</v>
      </c>
      <c r="M81" s="17">
        <v>34000</v>
      </c>
      <c r="N81">
        <v>8</v>
      </c>
      <c r="O81">
        <f t="shared" si="6"/>
        <v>1</v>
      </c>
      <c r="P81">
        <f t="shared" si="7"/>
        <v>8</v>
      </c>
      <c r="R81" s="6"/>
      <c r="S81" s="6"/>
    </row>
    <row r="82" spans="1:19" x14ac:dyDescent="0.25">
      <c r="A82" s="15">
        <v>81</v>
      </c>
      <c r="B82">
        <v>3</v>
      </c>
      <c r="C82">
        <v>2</v>
      </c>
      <c r="D82">
        <v>30</v>
      </c>
      <c r="E82" s="14">
        <v>0</v>
      </c>
      <c r="F82" s="14" t="s">
        <v>60</v>
      </c>
      <c r="G82" s="14" t="s">
        <v>61</v>
      </c>
      <c r="H82">
        <v>6</v>
      </c>
      <c r="I82" s="6">
        <v>33000</v>
      </c>
      <c r="M82" s="17">
        <v>33000</v>
      </c>
      <c r="N82">
        <v>6</v>
      </c>
      <c r="O82">
        <f t="shared" si="6"/>
        <v>1</v>
      </c>
      <c r="P82">
        <f t="shared" si="7"/>
        <v>6</v>
      </c>
      <c r="R82" s="6"/>
      <c r="S82" s="6"/>
    </row>
    <row r="83" spans="1:19" x14ac:dyDescent="0.25">
      <c r="A83" s="15">
        <v>82</v>
      </c>
      <c r="B83">
        <v>5</v>
      </c>
      <c r="C83">
        <v>2</v>
      </c>
      <c r="D83">
        <v>29</v>
      </c>
      <c r="E83" s="14">
        <v>4</v>
      </c>
      <c r="F83" s="14" t="s">
        <v>60</v>
      </c>
      <c r="G83" s="14" t="s">
        <v>61</v>
      </c>
      <c r="H83">
        <v>4</v>
      </c>
      <c r="I83" s="6">
        <v>33900</v>
      </c>
      <c r="M83" s="17">
        <v>33900</v>
      </c>
      <c r="N83">
        <v>4</v>
      </c>
      <c r="O83">
        <f t="shared" si="6"/>
        <v>1</v>
      </c>
      <c r="P83">
        <f t="shared" si="7"/>
        <v>4</v>
      </c>
      <c r="R83" s="6"/>
      <c r="S83" s="6"/>
    </row>
    <row r="84" spans="1:19" x14ac:dyDescent="0.25">
      <c r="A84" s="15">
        <v>83</v>
      </c>
      <c r="B84">
        <v>1</v>
      </c>
      <c r="C84">
        <v>2</v>
      </c>
      <c r="D84">
        <v>31</v>
      </c>
      <c r="E84" s="14">
        <v>9</v>
      </c>
      <c r="F84" s="14" t="s">
        <v>62</v>
      </c>
      <c r="G84" s="14" t="s">
        <v>61</v>
      </c>
      <c r="H84">
        <v>3</v>
      </c>
      <c r="I84" s="6">
        <v>39000</v>
      </c>
      <c r="M84" s="17">
        <v>39000</v>
      </c>
      <c r="N84">
        <v>3</v>
      </c>
      <c r="O84">
        <f t="shared" si="6"/>
        <v>1</v>
      </c>
      <c r="P84">
        <f t="shared" si="7"/>
        <v>3</v>
      </c>
      <c r="R84" s="6"/>
      <c r="S84" s="6"/>
    </row>
    <row r="85" spans="1:19" x14ac:dyDescent="0.25">
      <c r="A85" s="15">
        <v>84</v>
      </c>
      <c r="B85">
        <v>2</v>
      </c>
      <c r="C85">
        <v>2</v>
      </c>
      <c r="D85">
        <v>52</v>
      </c>
      <c r="E85" s="14">
        <v>18</v>
      </c>
      <c r="F85" s="14" t="s">
        <v>60</v>
      </c>
      <c r="G85" s="14" t="s">
        <v>59</v>
      </c>
      <c r="H85">
        <v>12</v>
      </c>
      <c r="I85" s="6">
        <v>34920</v>
      </c>
      <c r="M85" s="17">
        <v>34920</v>
      </c>
      <c r="N85">
        <v>12</v>
      </c>
      <c r="O85">
        <f t="shared" si="6"/>
        <v>0</v>
      </c>
      <c r="P85">
        <f t="shared" si="7"/>
        <v>0</v>
      </c>
      <c r="R85" s="6"/>
      <c r="S85" s="6"/>
    </row>
    <row r="86" spans="1:19" x14ac:dyDescent="0.25">
      <c r="A86" s="15">
        <v>85</v>
      </c>
      <c r="B86">
        <v>5</v>
      </c>
      <c r="C86">
        <v>2</v>
      </c>
      <c r="D86">
        <v>33</v>
      </c>
      <c r="E86" s="14">
        <v>5</v>
      </c>
      <c r="F86" s="14" t="s">
        <v>60</v>
      </c>
      <c r="G86" s="14" t="s">
        <v>59</v>
      </c>
      <c r="H86">
        <v>3</v>
      </c>
      <c r="I86" s="6">
        <v>39000</v>
      </c>
      <c r="M86" s="17">
        <v>39000</v>
      </c>
      <c r="N86">
        <v>3</v>
      </c>
      <c r="O86">
        <f t="shared" si="6"/>
        <v>0</v>
      </c>
      <c r="P86">
        <f t="shared" si="7"/>
        <v>0</v>
      </c>
      <c r="R86" s="6"/>
      <c r="S86" s="6"/>
    </row>
    <row r="87" spans="1:19" x14ac:dyDescent="0.25">
      <c r="A87" s="15">
        <v>86</v>
      </c>
      <c r="B87">
        <v>1</v>
      </c>
      <c r="C87">
        <v>2</v>
      </c>
      <c r="D87">
        <v>49</v>
      </c>
      <c r="E87" s="14">
        <v>0</v>
      </c>
      <c r="F87" s="14" t="s">
        <v>60</v>
      </c>
      <c r="G87" s="14" t="s">
        <v>61</v>
      </c>
      <c r="H87">
        <v>8</v>
      </c>
      <c r="I87" s="6">
        <v>34000</v>
      </c>
      <c r="M87" s="17">
        <v>34000</v>
      </c>
      <c r="N87">
        <v>8</v>
      </c>
      <c r="O87">
        <f t="shared" si="6"/>
        <v>1</v>
      </c>
      <c r="P87">
        <f t="shared" si="7"/>
        <v>8</v>
      </c>
      <c r="R87" s="6"/>
      <c r="S87" s="6"/>
    </row>
    <row r="88" spans="1:19" x14ac:dyDescent="0.25">
      <c r="A88" s="15">
        <v>87</v>
      </c>
      <c r="B88">
        <v>2</v>
      </c>
      <c r="C88">
        <v>2</v>
      </c>
      <c r="D88">
        <v>34</v>
      </c>
      <c r="E88" s="14">
        <v>7</v>
      </c>
      <c r="F88" s="14" t="s">
        <v>60</v>
      </c>
      <c r="G88" s="14" t="s">
        <v>61</v>
      </c>
      <c r="H88">
        <v>6</v>
      </c>
      <c r="I88" s="6">
        <v>31900</v>
      </c>
      <c r="M88" s="17">
        <v>31900</v>
      </c>
      <c r="N88">
        <v>6</v>
      </c>
      <c r="O88">
        <f t="shared" si="6"/>
        <v>1</v>
      </c>
      <c r="P88">
        <f t="shared" si="7"/>
        <v>6</v>
      </c>
      <c r="R88" s="6"/>
      <c r="S88" s="6"/>
    </row>
    <row r="89" spans="1:19" x14ac:dyDescent="0.25">
      <c r="A89" s="15">
        <v>88</v>
      </c>
      <c r="B89">
        <v>5</v>
      </c>
      <c r="C89">
        <v>2</v>
      </c>
      <c r="D89">
        <v>26</v>
      </c>
      <c r="E89" s="14">
        <v>1</v>
      </c>
      <c r="F89" s="14" t="s">
        <v>60</v>
      </c>
      <c r="G89" s="14" t="s">
        <v>59</v>
      </c>
      <c r="H89">
        <v>3</v>
      </c>
      <c r="I89" s="6">
        <v>37000</v>
      </c>
      <c r="M89" s="17">
        <v>37000</v>
      </c>
      <c r="N89">
        <v>3</v>
      </c>
      <c r="O89">
        <f t="shared" si="6"/>
        <v>0</v>
      </c>
      <c r="P89">
        <f t="shared" si="7"/>
        <v>0</v>
      </c>
      <c r="R89" s="6"/>
      <c r="S89" s="6"/>
    </row>
    <row r="90" spans="1:19" x14ac:dyDescent="0.25">
      <c r="A90" s="15">
        <v>89</v>
      </c>
      <c r="B90">
        <v>5</v>
      </c>
      <c r="C90">
        <v>2</v>
      </c>
      <c r="D90">
        <v>28</v>
      </c>
      <c r="E90" s="14">
        <v>0</v>
      </c>
      <c r="F90" s="14" t="s">
        <v>60</v>
      </c>
      <c r="G90" s="14" t="s">
        <v>59</v>
      </c>
      <c r="H90">
        <v>4</v>
      </c>
      <c r="I90" s="6">
        <v>34000</v>
      </c>
      <c r="M90" s="17">
        <v>34000</v>
      </c>
      <c r="N90">
        <v>4</v>
      </c>
      <c r="O90">
        <f t="shared" si="6"/>
        <v>0</v>
      </c>
      <c r="P90">
        <f t="shared" si="7"/>
        <v>0</v>
      </c>
      <c r="R90" s="6"/>
      <c r="S90" s="6"/>
    </row>
    <row r="91" spans="1:19" x14ac:dyDescent="0.25">
      <c r="A91" s="15">
        <v>90</v>
      </c>
      <c r="B91">
        <v>5</v>
      </c>
      <c r="C91">
        <v>2</v>
      </c>
      <c r="D91">
        <v>35</v>
      </c>
      <c r="E91" s="14">
        <v>2</v>
      </c>
      <c r="F91" s="14" t="s">
        <v>60</v>
      </c>
      <c r="G91" s="14" t="s">
        <v>61</v>
      </c>
      <c r="H91">
        <v>3</v>
      </c>
      <c r="I91" s="6">
        <v>36400</v>
      </c>
      <c r="M91" s="17">
        <v>36400</v>
      </c>
      <c r="N91">
        <v>3</v>
      </c>
      <c r="O91">
        <f t="shared" si="6"/>
        <v>1</v>
      </c>
      <c r="P91">
        <f t="shared" si="7"/>
        <v>3</v>
      </c>
      <c r="R91" s="6"/>
      <c r="S91" s="6"/>
    </row>
    <row r="92" spans="1:19" x14ac:dyDescent="0.25">
      <c r="A92" s="15">
        <v>91</v>
      </c>
      <c r="B92">
        <v>1</v>
      </c>
      <c r="C92">
        <v>2</v>
      </c>
      <c r="D92">
        <v>47</v>
      </c>
      <c r="E92" s="14">
        <v>1</v>
      </c>
      <c r="F92" s="14" t="s">
        <v>62</v>
      </c>
      <c r="G92" s="14" t="s">
        <v>61</v>
      </c>
      <c r="H92">
        <v>15</v>
      </c>
      <c r="I92" s="6">
        <v>38200</v>
      </c>
      <c r="M92" s="17">
        <v>38200</v>
      </c>
      <c r="N92">
        <v>15</v>
      </c>
      <c r="O92">
        <f t="shared" si="6"/>
        <v>1</v>
      </c>
      <c r="P92">
        <f t="shared" si="7"/>
        <v>15</v>
      </c>
      <c r="R92" s="6"/>
      <c r="S92" s="6"/>
    </row>
    <row r="93" spans="1:19" x14ac:dyDescent="0.25">
      <c r="A93" s="15">
        <v>92</v>
      </c>
      <c r="B93">
        <v>1</v>
      </c>
      <c r="C93">
        <v>2</v>
      </c>
      <c r="D93">
        <v>51</v>
      </c>
      <c r="E93" s="14">
        <v>0</v>
      </c>
      <c r="F93" s="14" t="s">
        <v>60</v>
      </c>
      <c r="G93" s="14" t="s">
        <v>61</v>
      </c>
      <c r="H93">
        <v>15</v>
      </c>
      <c r="I93" s="6">
        <v>35300</v>
      </c>
      <c r="M93" s="17">
        <v>35300</v>
      </c>
      <c r="N93">
        <v>15</v>
      </c>
      <c r="O93">
        <f t="shared" si="6"/>
        <v>1</v>
      </c>
      <c r="P93">
        <f t="shared" si="7"/>
        <v>15</v>
      </c>
      <c r="R93" s="6"/>
      <c r="S93" s="6"/>
    </row>
    <row r="94" spans="1:19" x14ac:dyDescent="0.25">
      <c r="A94" s="15">
        <v>93</v>
      </c>
      <c r="B94">
        <v>3</v>
      </c>
      <c r="C94">
        <v>2</v>
      </c>
      <c r="D94">
        <v>26</v>
      </c>
      <c r="E94" s="14">
        <v>2</v>
      </c>
      <c r="F94" s="14" t="s">
        <v>60</v>
      </c>
      <c r="G94" s="14" t="s">
        <v>59</v>
      </c>
      <c r="H94">
        <v>3</v>
      </c>
      <c r="I94" s="6">
        <v>34500</v>
      </c>
      <c r="M94" s="17">
        <v>34500</v>
      </c>
      <c r="N94">
        <v>3</v>
      </c>
      <c r="O94">
        <f t="shared" si="6"/>
        <v>0</v>
      </c>
      <c r="P94">
        <f t="shared" si="7"/>
        <v>0</v>
      </c>
      <c r="R94" s="6"/>
      <c r="S94" s="6"/>
    </row>
    <row r="95" spans="1:19" x14ac:dyDescent="0.25">
      <c r="A95" s="15">
        <v>94</v>
      </c>
      <c r="B95">
        <v>3</v>
      </c>
      <c r="C95">
        <v>2</v>
      </c>
      <c r="D95">
        <v>33</v>
      </c>
      <c r="E95" s="14">
        <v>0</v>
      </c>
      <c r="F95" s="14" t="s">
        <v>60</v>
      </c>
      <c r="G95" s="14" t="s">
        <v>61</v>
      </c>
      <c r="H95">
        <v>12</v>
      </c>
      <c r="I95" s="6">
        <v>30500</v>
      </c>
      <c r="M95" s="17">
        <v>30500</v>
      </c>
      <c r="N95">
        <v>12</v>
      </c>
      <c r="O95">
        <f t="shared" si="6"/>
        <v>1</v>
      </c>
      <c r="P95">
        <f t="shared" si="7"/>
        <v>12</v>
      </c>
      <c r="R95" s="6"/>
      <c r="S95" s="6"/>
    </row>
    <row r="96" spans="1:19" x14ac:dyDescent="0.25">
      <c r="A96" s="15">
        <v>95</v>
      </c>
      <c r="B96">
        <v>4</v>
      </c>
      <c r="C96">
        <v>2</v>
      </c>
      <c r="D96">
        <v>27</v>
      </c>
      <c r="E96" s="14">
        <v>2</v>
      </c>
      <c r="F96" s="14" t="s">
        <v>60</v>
      </c>
      <c r="G96" s="14" t="s">
        <v>59</v>
      </c>
      <c r="H96">
        <v>2</v>
      </c>
      <c r="I96" s="6">
        <v>30000</v>
      </c>
      <c r="M96" s="17">
        <v>30000</v>
      </c>
      <c r="N96">
        <v>2</v>
      </c>
      <c r="O96">
        <f t="shared" si="6"/>
        <v>0</v>
      </c>
      <c r="P96">
        <f t="shared" si="7"/>
        <v>0</v>
      </c>
      <c r="R96" s="6"/>
      <c r="S96" s="6"/>
    </row>
    <row r="97" spans="1:19" x14ac:dyDescent="0.25">
      <c r="A97" s="15">
        <v>96</v>
      </c>
      <c r="B97">
        <v>5</v>
      </c>
      <c r="C97">
        <v>2</v>
      </c>
      <c r="D97">
        <v>34</v>
      </c>
      <c r="E97" s="14">
        <v>0</v>
      </c>
      <c r="F97" s="14" t="s">
        <v>62</v>
      </c>
      <c r="G97" s="14" t="s">
        <v>61</v>
      </c>
      <c r="H97">
        <v>8</v>
      </c>
      <c r="I97" s="6">
        <v>37300</v>
      </c>
      <c r="M97" s="17">
        <v>37300</v>
      </c>
      <c r="N97">
        <v>8</v>
      </c>
      <c r="O97">
        <f t="shared" si="6"/>
        <v>1</v>
      </c>
      <c r="P97">
        <f t="shared" si="7"/>
        <v>8</v>
      </c>
      <c r="R97" s="6"/>
      <c r="S97" s="6"/>
    </row>
    <row r="98" spans="1:19" x14ac:dyDescent="0.25">
      <c r="A98" s="15">
        <v>97</v>
      </c>
      <c r="B98">
        <v>4</v>
      </c>
      <c r="C98">
        <v>2</v>
      </c>
      <c r="D98">
        <v>29</v>
      </c>
      <c r="E98" s="14">
        <v>0</v>
      </c>
      <c r="F98" s="14" t="s">
        <v>60</v>
      </c>
      <c r="G98" s="14" t="s">
        <v>61</v>
      </c>
      <c r="H98">
        <v>5</v>
      </c>
      <c r="I98" s="6">
        <v>40200</v>
      </c>
      <c r="M98" s="17">
        <v>40200</v>
      </c>
      <c r="N98">
        <v>5</v>
      </c>
      <c r="O98">
        <f t="shared" si="6"/>
        <v>1</v>
      </c>
      <c r="P98">
        <f t="shared" si="7"/>
        <v>5</v>
      </c>
      <c r="R98" s="6"/>
      <c r="S98" s="6"/>
    </row>
    <row r="99" spans="1:19" x14ac:dyDescent="0.25">
      <c r="A99" s="15">
        <v>98</v>
      </c>
      <c r="B99">
        <v>3</v>
      </c>
      <c r="C99">
        <v>2</v>
      </c>
      <c r="D99">
        <v>27</v>
      </c>
      <c r="E99" s="14">
        <v>0</v>
      </c>
      <c r="F99" s="14" t="s">
        <v>60</v>
      </c>
      <c r="G99" s="14" t="s">
        <v>59</v>
      </c>
      <c r="H99">
        <v>5</v>
      </c>
      <c r="I99" s="6">
        <v>35500</v>
      </c>
      <c r="M99" s="17">
        <v>35500</v>
      </c>
      <c r="N99">
        <v>5</v>
      </c>
      <c r="O99">
        <f t="shared" si="6"/>
        <v>0</v>
      </c>
      <c r="P99">
        <f t="shared" si="7"/>
        <v>0</v>
      </c>
      <c r="R99" s="6"/>
      <c r="S99" s="6"/>
    </row>
    <row r="100" spans="1:19" x14ac:dyDescent="0.25">
      <c r="A100" s="15">
        <v>99</v>
      </c>
      <c r="B100">
        <v>1</v>
      </c>
      <c r="C100">
        <v>2</v>
      </c>
      <c r="D100">
        <v>43</v>
      </c>
      <c r="E100" s="14">
        <v>0</v>
      </c>
      <c r="F100" s="14" t="s">
        <v>60</v>
      </c>
      <c r="G100" s="14" t="s">
        <v>61</v>
      </c>
      <c r="H100">
        <v>11</v>
      </c>
      <c r="I100" s="6">
        <v>35000</v>
      </c>
      <c r="M100" s="17">
        <v>35000</v>
      </c>
      <c r="N100">
        <v>11</v>
      </c>
      <c r="O100">
        <f t="shared" si="6"/>
        <v>1</v>
      </c>
      <c r="P100">
        <f t="shared" si="7"/>
        <v>11</v>
      </c>
      <c r="R100" s="6"/>
      <c r="S100" s="6"/>
    </row>
    <row r="101" spans="1:19" x14ac:dyDescent="0.25">
      <c r="A101" s="15">
        <v>100</v>
      </c>
      <c r="B101">
        <v>3</v>
      </c>
      <c r="C101">
        <v>2</v>
      </c>
      <c r="D101">
        <v>36</v>
      </c>
      <c r="E101" s="14">
        <v>3</v>
      </c>
      <c r="F101" s="14" t="s">
        <v>60</v>
      </c>
      <c r="G101" s="14" t="s">
        <v>61</v>
      </c>
      <c r="H101">
        <v>4</v>
      </c>
      <c r="I101" s="6">
        <v>38000</v>
      </c>
      <c r="M101" s="17">
        <v>38000</v>
      </c>
      <c r="N101">
        <v>4</v>
      </c>
      <c r="O101">
        <f t="shared" si="6"/>
        <v>1</v>
      </c>
      <c r="P101">
        <f t="shared" si="7"/>
        <v>4</v>
      </c>
      <c r="R101" s="6"/>
      <c r="S101" s="6"/>
    </row>
    <row r="102" spans="1:19" x14ac:dyDescent="0.25">
      <c r="A102" s="15">
        <v>101</v>
      </c>
      <c r="B102">
        <v>1</v>
      </c>
      <c r="C102">
        <v>2</v>
      </c>
      <c r="D102">
        <v>38</v>
      </c>
      <c r="E102" s="14">
        <v>0</v>
      </c>
      <c r="F102" s="14" t="s">
        <v>60</v>
      </c>
      <c r="G102" s="14" t="s">
        <v>61</v>
      </c>
      <c r="H102">
        <v>9</v>
      </c>
      <c r="I102" s="6">
        <v>35300</v>
      </c>
      <c r="M102" s="17">
        <v>35300</v>
      </c>
      <c r="N102">
        <v>9</v>
      </c>
      <c r="O102">
        <f t="shared" si="6"/>
        <v>1</v>
      </c>
      <c r="P102">
        <f t="shared" si="7"/>
        <v>9</v>
      </c>
      <c r="R102" s="6"/>
      <c r="S102" s="6"/>
    </row>
    <row r="103" spans="1:19" x14ac:dyDescent="0.25">
      <c r="A103" s="15">
        <v>102</v>
      </c>
      <c r="B103">
        <v>2</v>
      </c>
      <c r="C103">
        <v>2</v>
      </c>
      <c r="D103">
        <v>60</v>
      </c>
      <c r="E103" s="14">
        <v>0</v>
      </c>
      <c r="F103" s="14" t="s">
        <v>60</v>
      </c>
      <c r="G103" s="14" t="s">
        <v>61</v>
      </c>
      <c r="H103">
        <v>14</v>
      </c>
      <c r="I103" s="6">
        <v>34100</v>
      </c>
      <c r="M103" s="17">
        <v>34100</v>
      </c>
      <c r="N103">
        <v>14</v>
      </c>
      <c r="O103">
        <f t="shared" si="6"/>
        <v>1</v>
      </c>
      <c r="P103">
        <f t="shared" si="7"/>
        <v>14</v>
      </c>
      <c r="R103" s="6"/>
      <c r="S103" s="6"/>
    </row>
    <row r="104" spans="1:19" x14ac:dyDescent="0.25">
      <c r="A104" s="15">
        <v>103</v>
      </c>
      <c r="B104">
        <v>3</v>
      </c>
      <c r="C104">
        <v>3</v>
      </c>
      <c r="D104">
        <v>43</v>
      </c>
      <c r="E104" s="14">
        <v>5</v>
      </c>
      <c r="F104" s="14" t="s">
        <v>62</v>
      </c>
      <c r="G104" s="14" t="s">
        <v>61</v>
      </c>
      <c r="H104">
        <v>4</v>
      </c>
      <c r="I104" s="6">
        <v>43200</v>
      </c>
      <c r="M104" s="17">
        <v>43200</v>
      </c>
      <c r="N104">
        <v>4</v>
      </c>
      <c r="O104">
        <f t="shared" si="6"/>
        <v>1</v>
      </c>
      <c r="P104">
        <f t="shared" si="7"/>
        <v>4</v>
      </c>
      <c r="R104" s="6"/>
      <c r="S104" s="6"/>
    </row>
    <row r="105" spans="1:19" x14ac:dyDescent="0.25">
      <c r="A105" s="15">
        <v>104</v>
      </c>
      <c r="B105">
        <v>2</v>
      </c>
      <c r="C105">
        <v>3</v>
      </c>
      <c r="D105">
        <v>48</v>
      </c>
      <c r="E105" s="14">
        <v>5</v>
      </c>
      <c r="F105" s="14" t="s">
        <v>60</v>
      </c>
      <c r="G105" s="14" t="s">
        <v>61</v>
      </c>
      <c r="H105">
        <v>15</v>
      </c>
      <c r="I105" s="6">
        <v>36100</v>
      </c>
      <c r="M105" s="17">
        <v>36100</v>
      </c>
      <c r="N105">
        <v>15</v>
      </c>
      <c r="O105">
        <f t="shared" si="6"/>
        <v>1</v>
      </c>
      <c r="P105">
        <f t="shared" si="7"/>
        <v>15</v>
      </c>
      <c r="R105" s="6"/>
      <c r="S105" s="6"/>
    </row>
    <row r="106" spans="1:19" x14ac:dyDescent="0.25">
      <c r="A106" s="15">
        <v>105</v>
      </c>
      <c r="B106">
        <v>5</v>
      </c>
      <c r="C106">
        <v>3</v>
      </c>
      <c r="D106">
        <v>32</v>
      </c>
      <c r="E106" s="14">
        <v>3</v>
      </c>
      <c r="F106" s="14" t="s">
        <v>60</v>
      </c>
      <c r="G106" s="14" t="s">
        <v>61</v>
      </c>
      <c r="H106">
        <v>7</v>
      </c>
      <c r="I106" s="6">
        <v>34600</v>
      </c>
      <c r="M106" s="17">
        <v>34600</v>
      </c>
      <c r="N106">
        <v>7</v>
      </c>
      <c r="O106">
        <f t="shared" si="6"/>
        <v>1</v>
      </c>
      <c r="P106">
        <f t="shared" si="7"/>
        <v>7</v>
      </c>
      <c r="R106" s="6"/>
      <c r="S106" s="6"/>
    </row>
    <row r="107" spans="1:19" x14ac:dyDescent="0.25">
      <c r="A107" s="15">
        <v>106</v>
      </c>
      <c r="B107">
        <v>3</v>
      </c>
      <c r="C107">
        <v>3</v>
      </c>
      <c r="D107">
        <v>31</v>
      </c>
      <c r="E107" s="14">
        <v>0</v>
      </c>
      <c r="F107" s="14" t="s">
        <v>60</v>
      </c>
      <c r="G107" s="14" t="s">
        <v>59</v>
      </c>
      <c r="H107">
        <v>5</v>
      </c>
      <c r="I107" s="6">
        <v>36000</v>
      </c>
      <c r="M107" s="17">
        <v>36000</v>
      </c>
      <c r="N107">
        <v>5</v>
      </c>
      <c r="O107">
        <f t="shared" si="6"/>
        <v>0</v>
      </c>
      <c r="P107">
        <f t="shared" si="7"/>
        <v>0</v>
      </c>
      <c r="R107" s="6"/>
      <c r="S107" s="6"/>
    </row>
    <row r="108" spans="1:19" x14ac:dyDescent="0.25">
      <c r="A108" s="15">
        <v>107</v>
      </c>
      <c r="B108">
        <v>5</v>
      </c>
      <c r="C108">
        <v>3</v>
      </c>
      <c r="D108">
        <v>29</v>
      </c>
      <c r="E108" s="14">
        <v>2</v>
      </c>
      <c r="F108" s="14" t="s">
        <v>60</v>
      </c>
      <c r="G108" s="14" t="s">
        <v>61</v>
      </c>
      <c r="H108">
        <v>7</v>
      </c>
      <c r="I108" s="6">
        <v>36200</v>
      </c>
      <c r="M108" s="17">
        <v>36200</v>
      </c>
      <c r="N108">
        <v>7</v>
      </c>
      <c r="O108">
        <f t="shared" si="6"/>
        <v>1</v>
      </c>
      <c r="P108">
        <f t="shared" si="7"/>
        <v>7</v>
      </c>
      <c r="R108" s="6"/>
      <c r="S108" s="6"/>
    </row>
    <row r="109" spans="1:19" x14ac:dyDescent="0.25">
      <c r="A109" s="15">
        <v>108</v>
      </c>
      <c r="B109">
        <v>3</v>
      </c>
      <c r="C109">
        <v>3</v>
      </c>
      <c r="D109">
        <v>35</v>
      </c>
      <c r="E109" s="14">
        <v>0</v>
      </c>
      <c r="F109" s="14" t="s">
        <v>60</v>
      </c>
      <c r="G109" s="14" t="s">
        <v>61</v>
      </c>
      <c r="H109">
        <v>7</v>
      </c>
      <c r="I109" s="6">
        <v>37500</v>
      </c>
      <c r="M109" s="17">
        <v>37500</v>
      </c>
      <c r="N109">
        <v>7</v>
      </c>
      <c r="O109">
        <f t="shared" si="6"/>
        <v>1</v>
      </c>
      <c r="P109">
        <f t="shared" si="7"/>
        <v>7</v>
      </c>
      <c r="R109" s="6"/>
      <c r="S109" s="6"/>
    </row>
    <row r="110" spans="1:19" x14ac:dyDescent="0.25">
      <c r="A110" s="15">
        <v>109</v>
      </c>
      <c r="B110">
        <v>3</v>
      </c>
      <c r="C110">
        <v>3</v>
      </c>
      <c r="D110">
        <v>37</v>
      </c>
      <c r="E110" s="14">
        <v>12</v>
      </c>
      <c r="F110" s="14" t="s">
        <v>60</v>
      </c>
      <c r="G110" s="14" t="s">
        <v>61</v>
      </c>
      <c r="H110">
        <v>4</v>
      </c>
      <c r="I110" s="6">
        <v>41000</v>
      </c>
      <c r="M110" s="17">
        <v>41000</v>
      </c>
      <c r="N110">
        <v>4</v>
      </c>
      <c r="O110">
        <f t="shared" si="6"/>
        <v>1</v>
      </c>
      <c r="P110">
        <f t="shared" si="7"/>
        <v>4</v>
      </c>
      <c r="R110" s="6"/>
      <c r="S110" s="6"/>
    </row>
    <row r="111" spans="1:19" x14ac:dyDescent="0.25">
      <c r="A111" s="15">
        <v>110</v>
      </c>
      <c r="B111">
        <v>2</v>
      </c>
      <c r="C111">
        <v>3</v>
      </c>
      <c r="D111">
        <v>43</v>
      </c>
      <c r="E111" s="14">
        <v>0</v>
      </c>
      <c r="F111" s="14" t="s">
        <v>60</v>
      </c>
      <c r="G111" s="14" t="s">
        <v>61</v>
      </c>
      <c r="H111">
        <v>10</v>
      </c>
      <c r="I111" s="6">
        <v>35600</v>
      </c>
      <c r="M111" s="17">
        <v>35600</v>
      </c>
      <c r="N111">
        <v>10</v>
      </c>
      <c r="O111">
        <f t="shared" si="6"/>
        <v>1</v>
      </c>
      <c r="P111">
        <f t="shared" si="7"/>
        <v>10</v>
      </c>
      <c r="R111" s="6"/>
      <c r="S111" s="6"/>
    </row>
    <row r="112" spans="1:19" x14ac:dyDescent="0.25">
      <c r="A112" s="15">
        <v>111</v>
      </c>
      <c r="B112">
        <v>3</v>
      </c>
      <c r="C112">
        <v>3</v>
      </c>
      <c r="D112">
        <v>33</v>
      </c>
      <c r="E112" s="14">
        <v>5</v>
      </c>
      <c r="F112" s="14" t="s">
        <v>60</v>
      </c>
      <c r="G112" s="14" t="s">
        <v>61</v>
      </c>
      <c r="H112">
        <v>5</v>
      </c>
      <c r="I112" s="6">
        <v>39800</v>
      </c>
      <c r="M112" s="17">
        <v>39800</v>
      </c>
      <c r="N112">
        <v>5</v>
      </c>
      <c r="O112">
        <f t="shared" si="6"/>
        <v>1</v>
      </c>
      <c r="P112">
        <f t="shared" si="7"/>
        <v>5</v>
      </c>
      <c r="R112" s="6"/>
      <c r="S112" s="6"/>
    </row>
    <row r="113" spans="1:19" x14ac:dyDescent="0.25">
      <c r="A113" s="15">
        <v>112</v>
      </c>
      <c r="B113">
        <v>4</v>
      </c>
      <c r="C113">
        <v>3</v>
      </c>
      <c r="D113">
        <v>58</v>
      </c>
      <c r="E113" s="14">
        <v>4</v>
      </c>
      <c r="F113" s="14" t="s">
        <v>62</v>
      </c>
      <c r="G113" s="14" t="s">
        <v>61</v>
      </c>
      <c r="H113">
        <v>11</v>
      </c>
      <c r="I113" s="6">
        <v>41300</v>
      </c>
      <c r="M113" s="17">
        <v>41300</v>
      </c>
      <c r="N113">
        <v>11</v>
      </c>
      <c r="O113">
        <f t="shared" si="6"/>
        <v>1</v>
      </c>
      <c r="P113">
        <f t="shared" si="7"/>
        <v>11</v>
      </c>
      <c r="R113" s="6"/>
      <c r="S113" s="6"/>
    </row>
    <row r="114" spans="1:19" x14ac:dyDescent="0.25">
      <c r="A114" s="15">
        <v>113</v>
      </c>
      <c r="B114">
        <v>3</v>
      </c>
      <c r="C114">
        <v>3</v>
      </c>
      <c r="D114">
        <v>44</v>
      </c>
      <c r="E114" s="14">
        <v>7</v>
      </c>
      <c r="F114" s="14" t="s">
        <v>60</v>
      </c>
      <c r="G114" s="14" t="s">
        <v>61</v>
      </c>
      <c r="H114">
        <v>9</v>
      </c>
      <c r="I114" s="6">
        <v>42500</v>
      </c>
      <c r="M114" s="17">
        <v>42500</v>
      </c>
      <c r="N114">
        <v>9</v>
      </c>
      <c r="O114">
        <f t="shared" si="6"/>
        <v>1</v>
      </c>
      <c r="P114">
        <f t="shared" si="7"/>
        <v>9</v>
      </c>
      <c r="R114" s="6"/>
      <c r="S114" s="6"/>
    </row>
    <row r="115" spans="1:19" x14ac:dyDescent="0.25">
      <c r="A115" s="15">
        <v>114</v>
      </c>
      <c r="B115">
        <v>3</v>
      </c>
      <c r="C115">
        <v>3</v>
      </c>
      <c r="D115">
        <v>37</v>
      </c>
      <c r="E115" s="14">
        <v>8</v>
      </c>
      <c r="F115" s="14" t="s">
        <v>62</v>
      </c>
      <c r="G115" s="14" t="s">
        <v>61</v>
      </c>
      <c r="H115">
        <v>4</v>
      </c>
      <c r="I115" s="6">
        <v>45800</v>
      </c>
      <c r="M115" s="17">
        <v>45800</v>
      </c>
      <c r="N115">
        <v>4</v>
      </c>
      <c r="O115">
        <f t="shared" si="6"/>
        <v>1</v>
      </c>
      <c r="P115">
        <f t="shared" si="7"/>
        <v>4</v>
      </c>
      <c r="R115" s="6"/>
      <c r="S115" s="6"/>
    </row>
    <row r="116" spans="1:19" x14ac:dyDescent="0.25">
      <c r="A116" s="15">
        <v>115</v>
      </c>
      <c r="B116">
        <v>5</v>
      </c>
      <c r="C116">
        <v>3</v>
      </c>
      <c r="D116">
        <v>48</v>
      </c>
      <c r="E116" s="14">
        <v>6</v>
      </c>
      <c r="F116" s="14" t="s">
        <v>60</v>
      </c>
      <c r="G116" s="14" t="s">
        <v>61</v>
      </c>
      <c r="H116">
        <v>5</v>
      </c>
      <c r="I116" s="6">
        <v>34900</v>
      </c>
      <c r="M116" s="17">
        <v>34900</v>
      </c>
      <c r="N116">
        <v>5</v>
      </c>
      <c r="O116">
        <f t="shared" si="6"/>
        <v>1</v>
      </c>
      <c r="P116">
        <f t="shared" si="7"/>
        <v>5</v>
      </c>
      <c r="R116" s="6"/>
      <c r="S116" s="6"/>
    </row>
    <row r="117" spans="1:19" x14ac:dyDescent="0.25">
      <c r="A117" s="15">
        <v>116</v>
      </c>
      <c r="B117">
        <v>5</v>
      </c>
      <c r="C117">
        <v>3</v>
      </c>
      <c r="D117">
        <v>26</v>
      </c>
      <c r="E117" s="14">
        <v>0</v>
      </c>
      <c r="F117" s="14" t="s">
        <v>60</v>
      </c>
      <c r="G117" s="14" t="s">
        <v>59</v>
      </c>
      <c r="H117">
        <v>4</v>
      </c>
      <c r="I117" s="6">
        <v>41500</v>
      </c>
      <c r="M117" s="17">
        <v>41500</v>
      </c>
      <c r="N117">
        <v>4</v>
      </c>
      <c r="O117">
        <f t="shared" si="6"/>
        <v>0</v>
      </c>
      <c r="P117">
        <f t="shared" si="7"/>
        <v>0</v>
      </c>
      <c r="R117" s="6"/>
      <c r="S117" s="6"/>
    </row>
    <row r="118" spans="1:19" x14ac:dyDescent="0.25">
      <c r="A118" s="15">
        <v>117</v>
      </c>
      <c r="B118">
        <v>3</v>
      </c>
      <c r="C118">
        <v>3</v>
      </c>
      <c r="D118">
        <v>25</v>
      </c>
      <c r="E118" s="14">
        <v>0</v>
      </c>
      <c r="F118" s="14" t="s">
        <v>60</v>
      </c>
      <c r="G118" s="14" t="s">
        <v>61</v>
      </c>
      <c r="H118">
        <v>5</v>
      </c>
      <c r="I118" s="6">
        <v>38000</v>
      </c>
      <c r="M118" s="17">
        <v>38000</v>
      </c>
      <c r="N118">
        <v>5</v>
      </c>
      <c r="O118">
        <f t="shared" si="6"/>
        <v>1</v>
      </c>
      <c r="P118">
        <f t="shared" si="7"/>
        <v>5</v>
      </c>
      <c r="R118" s="6"/>
      <c r="S118" s="6"/>
    </row>
    <row r="119" spans="1:19" x14ac:dyDescent="0.25">
      <c r="A119" s="15">
        <v>118</v>
      </c>
      <c r="B119">
        <v>4</v>
      </c>
      <c r="C119">
        <v>3</v>
      </c>
      <c r="D119">
        <v>38</v>
      </c>
      <c r="E119" s="14">
        <v>0</v>
      </c>
      <c r="F119" s="14" t="s">
        <v>60</v>
      </c>
      <c r="G119" s="14" t="s">
        <v>61</v>
      </c>
      <c r="H119">
        <v>6</v>
      </c>
      <c r="I119" s="6">
        <v>35000</v>
      </c>
      <c r="M119" s="17">
        <v>35000</v>
      </c>
      <c r="N119">
        <v>6</v>
      </c>
      <c r="O119">
        <f t="shared" si="6"/>
        <v>1</v>
      </c>
      <c r="P119">
        <f t="shared" si="7"/>
        <v>6</v>
      </c>
      <c r="R119" s="6"/>
      <c r="S119" s="6"/>
    </row>
    <row r="120" spans="1:19" x14ac:dyDescent="0.25">
      <c r="A120" s="15">
        <v>119</v>
      </c>
      <c r="B120">
        <v>3</v>
      </c>
      <c r="C120">
        <v>3</v>
      </c>
      <c r="D120">
        <v>41</v>
      </c>
      <c r="E120" s="14">
        <v>0</v>
      </c>
      <c r="F120" s="14" t="s">
        <v>60</v>
      </c>
      <c r="G120" s="14" t="s">
        <v>61</v>
      </c>
      <c r="H120">
        <v>6</v>
      </c>
      <c r="I120" s="6">
        <v>40000</v>
      </c>
      <c r="M120" s="17">
        <v>40000</v>
      </c>
      <c r="N120">
        <v>6</v>
      </c>
      <c r="O120">
        <f t="shared" si="6"/>
        <v>1</v>
      </c>
      <c r="P120">
        <f t="shared" si="7"/>
        <v>6</v>
      </c>
      <c r="R120" s="6"/>
      <c r="S120" s="6"/>
    </row>
    <row r="121" spans="1:19" x14ac:dyDescent="0.25">
      <c r="A121" s="15">
        <v>120</v>
      </c>
      <c r="B121">
        <v>3</v>
      </c>
      <c r="C121">
        <v>3</v>
      </c>
      <c r="D121">
        <v>29</v>
      </c>
      <c r="E121" s="14">
        <v>0</v>
      </c>
      <c r="F121" s="14" t="s">
        <v>60</v>
      </c>
      <c r="G121" s="14" t="s">
        <v>59</v>
      </c>
      <c r="H121">
        <v>5</v>
      </c>
      <c r="I121" s="6">
        <v>36000</v>
      </c>
      <c r="M121" s="17">
        <v>36000</v>
      </c>
      <c r="N121">
        <v>5</v>
      </c>
      <c r="O121">
        <f t="shared" si="6"/>
        <v>0</v>
      </c>
      <c r="P121">
        <f t="shared" si="7"/>
        <v>0</v>
      </c>
      <c r="R121" s="6"/>
      <c r="S121" s="6"/>
    </row>
    <row r="122" spans="1:19" x14ac:dyDescent="0.25">
      <c r="A122" s="15">
        <v>121</v>
      </c>
      <c r="B122">
        <v>2</v>
      </c>
      <c r="C122">
        <v>3</v>
      </c>
      <c r="D122">
        <v>59</v>
      </c>
      <c r="E122" s="14">
        <v>0</v>
      </c>
      <c r="F122" s="14" t="s">
        <v>60</v>
      </c>
      <c r="G122" s="14" t="s">
        <v>61</v>
      </c>
      <c r="H122">
        <v>9</v>
      </c>
      <c r="I122" s="6">
        <v>33700</v>
      </c>
      <c r="M122" s="17">
        <v>33700</v>
      </c>
      <c r="N122">
        <v>9</v>
      </c>
      <c r="O122">
        <f t="shared" si="6"/>
        <v>1</v>
      </c>
      <c r="P122">
        <f t="shared" si="7"/>
        <v>9</v>
      </c>
      <c r="R122" s="6"/>
      <c r="S122" s="6"/>
    </row>
    <row r="123" spans="1:19" x14ac:dyDescent="0.25">
      <c r="A123" s="15">
        <v>122</v>
      </c>
      <c r="B123">
        <v>2</v>
      </c>
      <c r="C123">
        <v>3</v>
      </c>
      <c r="D123">
        <v>29</v>
      </c>
      <c r="E123" s="14">
        <v>4</v>
      </c>
      <c r="F123" s="14" t="s">
        <v>60</v>
      </c>
      <c r="G123" s="14" t="s">
        <v>59</v>
      </c>
      <c r="H123">
        <v>5</v>
      </c>
      <c r="I123" s="6">
        <v>36300</v>
      </c>
      <c r="M123" s="17">
        <v>36300</v>
      </c>
      <c r="N123">
        <v>5</v>
      </c>
      <c r="O123">
        <f t="shared" si="6"/>
        <v>0</v>
      </c>
      <c r="P123">
        <f t="shared" si="7"/>
        <v>0</v>
      </c>
      <c r="R123" s="6"/>
      <c r="S123" s="6"/>
    </row>
    <row r="124" spans="1:19" x14ac:dyDescent="0.25">
      <c r="A124" s="15">
        <v>123</v>
      </c>
      <c r="B124">
        <v>3</v>
      </c>
      <c r="C124">
        <v>3</v>
      </c>
      <c r="D124">
        <v>27</v>
      </c>
      <c r="E124" s="14">
        <v>2</v>
      </c>
      <c r="F124" s="14" t="s">
        <v>62</v>
      </c>
      <c r="G124" s="14" t="s">
        <v>61</v>
      </c>
      <c r="H124">
        <v>3</v>
      </c>
      <c r="I124" s="6">
        <v>38000</v>
      </c>
      <c r="M124" s="17">
        <v>38000</v>
      </c>
      <c r="N124">
        <v>3</v>
      </c>
      <c r="O124">
        <f t="shared" si="6"/>
        <v>1</v>
      </c>
      <c r="P124">
        <f t="shared" si="7"/>
        <v>3</v>
      </c>
      <c r="R124" s="6"/>
      <c r="S124" s="6"/>
    </row>
    <row r="125" spans="1:19" x14ac:dyDescent="0.25">
      <c r="A125" s="15">
        <v>124</v>
      </c>
      <c r="B125">
        <v>5</v>
      </c>
      <c r="C125">
        <v>3</v>
      </c>
      <c r="D125">
        <v>30</v>
      </c>
      <c r="E125" s="14">
        <v>0</v>
      </c>
      <c r="F125" s="14" t="s">
        <v>60</v>
      </c>
      <c r="G125" s="14" t="s">
        <v>61</v>
      </c>
      <c r="H125">
        <v>4</v>
      </c>
      <c r="I125" s="6">
        <v>39500</v>
      </c>
      <c r="M125" s="17">
        <v>39500</v>
      </c>
      <c r="N125">
        <v>4</v>
      </c>
      <c r="O125">
        <f t="shared" si="6"/>
        <v>1</v>
      </c>
      <c r="P125">
        <f t="shared" si="7"/>
        <v>4</v>
      </c>
      <c r="R125" s="6"/>
      <c r="S125" s="6"/>
    </row>
    <row r="126" spans="1:19" x14ac:dyDescent="0.25">
      <c r="A126" s="15">
        <v>125</v>
      </c>
      <c r="B126">
        <v>2</v>
      </c>
      <c r="C126">
        <v>3</v>
      </c>
      <c r="D126">
        <v>34</v>
      </c>
      <c r="E126" s="14">
        <v>5</v>
      </c>
      <c r="F126" s="14" t="s">
        <v>60</v>
      </c>
      <c r="G126" s="14" t="s">
        <v>61</v>
      </c>
      <c r="H126">
        <v>7</v>
      </c>
      <c r="I126" s="6">
        <v>36300</v>
      </c>
      <c r="M126" s="17">
        <v>36300</v>
      </c>
      <c r="N126">
        <v>7</v>
      </c>
      <c r="O126">
        <f t="shared" si="6"/>
        <v>1</v>
      </c>
      <c r="P126">
        <f t="shared" si="7"/>
        <v>7</v>
      </c>
      <c r="R126" s="6"/>
      <c r="S126" s="6"/>
    </row>
    <row r="127" spans="1:19" x14ac:dyDescent="0.25">
      <c r="A127" s="15">
        <v>126</v>
      </c>
      <c r="B127">
        <v>3</v>
      </c>
      <c r="C127">
        <v>3</v>
      </c>
      <c r="D127">
        <v>35</v>
      </c>
      <c r="E127" s="14">
        <v>2</v>
      </c>
      <c r="F127" s="14" t="s">
        <v>60</v>
      </c>
      <c r="G127" s="14" t="s">
        <v>61</v>
      </c>
      <c r="H127">
        <v>8</v>
      </c>
      <c r="I127" s="6">
        <v>32500</v>
      </c>
      <c r="M127" s="17">
        <v>32500</v>
      </c>
      <c r="N127">
        <v>8</v>
      </c>
      <c r="O127">
        <f t="shared" si="6"/>
        <v>1</v>
      </c>
      <c r="P127">
        <f t="shared" si="7"/>
        <v>8</v>
      </c>
      <c r="R127" s="6"/>
      <c r="S127" s="6"/>
    </row>
    <row r="128" spans="1:19" x14ac:dyDescent="0.25">
      <c r="A128" s="15">
        <v>127</v>
      </c>
      <c r="B128">
        <v>2</v>
      </c>
      <c r="C128">
        <v>3</v>
      </c>
      <c r="D128">
        <v>50</v>
      </c>
      <c r="E128" s="14">
        <v>6</v>
      </c>
      <c r="F128" s="14" t="s">
        <v>60</v>
      </c>
      <c r="G128" s="14" t="s">
        <v>61</v>
      </c>
      <c r="H128">
        <v>12</v>
      </c>
      <c r="I128" s="6">
        <v>37000</v>
      </c>
      <c r="M128" s="17">
        <v>37000</v>
      </c>
      <c r="N128">
        <v>12</v>
      </c>
      <c r="O128">
        <f t="shared" si="6"/>
        <v>1</v>
      </c>
      <c r="P128">
        <f t="shared" si="7"/>
        <v>12</v>
      </c>
      <c r="R128" s="6"/>
      <c r="S128" s="6"/>
    </row>
    <row r="129" spans="1:19" x14ac:dyDescent="0.25">
      <c r="A129" s="15">
        <v>128</v>
      </c>
      <c r="B129">
        <v>5</v>
      </c>
      <c r="C129">
        <v>3</v>
      </c>
      <c r="D129">
        <v>33</v>
      </c>
      <c r="E129" s="14">
        <v>1</v>
      </c>
      <c r="F129" s="14" t="s">
        <v>60</v>
      </c>
      <c r="G129" s="14" t="s">
        <v>61</v>
      </c>
      <c r="H129">
        <v>3</v>
      </c>
      <c r="I129" s="6">
        <v>32600</v>
      </c>
      <c r="M129" s="17">
        <v>32600</v>
      </c>
      <c r="N129">
        <v>3</v>
      </c>
      <c r="O129">
        <f t="shared" si="6"/>
        <v>1</v>
      </c>
      <c r="P129">
        <f t="shared" si="7"/>
        <v>3</v>
      </c>
      <c r="R129" s="6"/>
      <c r="S129" s="6"/>
    </row>
    <row r="130" spans="1:19" x14ac:dyDescent="0.25">
      <c r="A130" s="15">
        <v>129</v>
      </c>
      <c r="B130">
        <v>3</v>
      </c>
      <c r="C130">
        <v>3</v>
      </c>
      <c r="D130">
        <v>26</v>
      </c>
      <c r="E130" s="14">
        <v>0</v>
      </c>
      <c r="F130" s="14" t="s">
        <v>60</v>
      </c>
      <c r="G130" s="14" t="s">
        <v>61</v>
      </c>
      <c r="H130">
        <v>4</v>
      </c>
      <c r="I130" s="6">
        <v>36000</v>
      </c>
      <c r="M130" s="17">
        <v>36000</v>
      </c>
      <c r="N130">
        <v>4</v>
      </c>
      <c r="O130">
        <f t="shared" ref="O130:O193" si="8">IF(G130=$O$1,1,0)</f>
        <v>1</v>
      </c>
      <c r="P130">
        <f t="shared" si="7"/>
        <v>4</v>
      </c>
      <c r="R130" s="6"/>
      <c r="S130" s="6"/>
    </row>
    <row r="131" spans="1:19" x14ac:dyDescent="0.25">
      <c r="A131" s="15">
        <v>130</v>
      </c>
      <c r="B131">
        <v>5</v>
      </c>
      <c r="C131">
        <v>3</v>
      </c>
      <c r="D131">
        <v>36</v>
      </c>
      <c r="E131" s="14">
        <v>0</v>
      </c>
      <c r="F131" s="14" t="s">
        <v>60</v>
      </c>
      <c r="G131" s="14" t="s">
        <v>61</v>
      </c>
      <c r="H131">
        <v>3</v>
      </c>
      <c r="I131" s="6">
        <v>35000</v>
      </c>
      <c r="M131" s="17">
        <v>35000</v>
      </c>
      <c r="N131">
        <v>3</v>
      </c>
      <c r="O131">
        <f t="shared" si="8"/>
        <v>1</v>
      </c>
      <c r="P131">
        <f t="shared" ref="P131:P194" si="9">N131*O131</f>
        <v>3</v>
      </c>
      <c r="R131" s="6"/>
      <c r="S131" s="6"/>
    </row>
    <row r="132" spans="1:19" x14ac:dyDescent="0.25">
      <c r="A132" s="15">
        <v>131</v>
      </c>
      <c r="B132">
        <v>5</v>
      </c>
      <c r="C132">
        <v>3</v>
      </c>
      <c r="D132">
        <v>33</v>
      </c>
      <c r="E132" s="14">
        <v>5</v>
      </c>
      <c r="F132" s="14" t="s">
        <v>62</v>
      </c>
      <c r="G132" s="14" t="s">
        <v>61</v>
      </c>
      <c r="H132">
        <v>3</v>
      </c>
      <c r="I132" s="6">
        <v>43600</v>
      </c>
      <c r="M132" s="17">
        <v>43600</v>
      </c>
      <c r="N132">
        <v>3</v>
      </c>
      <c r="O132">
        <f t="shared" si="8"/>
        <v>1</v>
      </c>
      <c r="P132">
        <f t="shared" si="9"/>
        <v>3</v>
      </c>
      <c r="R132" s="6"/>
      <c r="S132" s="6"/>
    </row>
    <row r="133" spans="1:19" x14ac:dyDescent="0.25">
      <c r="A133" s="15">
        <v>132</v>
      </c>
      <c r="B133">
        <v>3</v>
      </c>
      <c r="C133">
        <v>3</v>
      </c>
      <c r="D133">
        <v>47</v>
      </c>
      <c r="E133" s="14">
        <v>0</v>
      </c>
      <c r="F133" s="14" t="s">
        <v>60</v>
      </c>
      <c r="G133" s="14" t="s">
        <v>61</v>
      </c>
      <c r="H133">
        <v>8</v>
      </c>
      <c r="I133" s="6">
        <v>33800</v>
      </c>
      <c r="M133" s="17">
        <v>33800</v>
      </c>
      <c r="N133">
        <v>8</v>
      </c>
      <c r="O133">
        <f t="shared" si="8"/>
        <v>1</v>
      </c>
      <c r="P133">
        <f t="shared" si="9"/>
        <v>8</v>
      </c>
      <c r="R133" s="6"/>
      <c r="S133" s="6"/>
    </row>
    <row r="134" spans="1:19" x14ac:dyDescent="0.25">
      <c r="A134" s="15">
        <v>133</v>
      </c>
      <c r="B134">
        <v>1</v>
      </c>
      <c r="C134">
        <v>3</v>
      </c>
      <c r="D134">
        <v>51</v>
      </c>
      <c r="E134" s="14">
        <v>0</v>
      </c>
      <c r="F134" s="14" t="s">
        <v>60</v>
      </c>
      <c r="G134" s="14" t="s">
        <v>61</v>
      </c>
      <c r="H134">
        <v>21</v>
      </c>
      <c r="I134" s="6">
        <v>35300</v>
      </c>
      <c r="M134" s="17">
        <v>35300</v>
      </c>
      <c r="N134">
        <v>21</v>
      </c>
      <c r="O134">
        <f t="shared" si="8"/>
        <v>1</v>
      </c>
      <c r="P134">
        <f t="shared" si="9"/>
        <v>21</v>
      </c>
      <c r="R134" s="6"/>
      <c r="S134" s="6"/>
    </row>
    <row r="135" spans="1:19" x14ac:dyDescent="0.25">
      <c r="A135" s="15">
        <v>134</v>
      </c>
      <c r="B135">
        <v>1</v>
      </c>
      <c r="C135">
        <v>3</v>
      </c>
      <c r="D135">
        <v>42</v>
      </c>
      <c r="E135" s="14">
        <v>6</v>
      </c>
      <c r="F135" s="14" t="s">
        <v>60</v>
      </c>
      <c r="G135" s="14" t="s">
        <v>61</v>
      </c>
      <c r="H135">
        <v>16</v>
      </c>
      <c r="I135" s="6">
        <v>42400</v>
      </c>
      <c r="M135" s="17">
        <v>42400</v>
      </c>
      <c r="N135">
        <v>16</v>
      </c>
      <c r="O135">
        <f t="shared" si="8"/>
        <v>1</v>
      </c>
      <c r="P135">
        <f t="shared" si="9"/>
        <v>16</v>
      </c>
      <c r="R135" s="6"/>
      <c r="S135" s="6"/>
    </row>
    <row r="136" spans="1:19" x14ac:dyDescent="0.25">
      <c r="A136" s="15">
        <v>135</v>
      </c>
      <c r="B136">
        <v>5</v>
      </c>
      <c r="C136">
        <v>3</v>
      </c>
      <c r="D136">
        <v>31</v>
      </c>
      <c r="E136" s="14">
        <v>0</v>
      </c>
      <c r="F136" s="14" t="s">
        <v>60</v>
      </c>
      <c r="G136" s="14" t="s">
        <v>59</v>
      </c>
      <c r="H136">
        <v>5</v>
      </c>
      <c r="I136" s="6">
        <v>39500</v>
      </c>
      <c r="M136" s="17">
        <v>39500</v>
      </c>
      <c r="N136">
        <v>5</v>
      </c>
      <c r="O136">
        <f t="shared" si="8"/>
        <v>0</v>
      </c>
      <c r="P136">
        <f t="shared" si="9"/>
        <v>0</v>
      </c>
      <c r="R136" s="6"/>
      <c r="S136" s="6"/>
    </row>
    <row r="137" spans="1:19" x14ac:dyDescent="0.25">
      <c r="A137" s="15">
        <v>136</v>
      </c>
      <c r="B137">
        <v>2</v>
      </c>
      <c r="C137">
        <v>3</v>
      </c>
      <c r="D137">
        <v>62</v>
      </c>
      <c r="E137" s="14">
        <v>10</v>
      </c>
      <c r="F137" s="14" t="s">
        <v>60</v>
      </c>
      <c r="G137" s="14" t="s">
        <v>61</v>
      </c>
      <c r="H137">
        <v>25</v>
      </c>
      <c r="I137" s="6">
        <v>43500</v>
      </c>
      <c r="M137" s="17">
        <v>43500</v>
      </c>
      <c r="N137">
        <v>25</v>
      </c>
      <c r="O137">
        <f t="shared" si="8"/>
        <v>1</v>
      </c>
      <c r="P137">
        <f t="shared" si="9"/>
        <v>25</v>
      </c>
      <c r="R137" s="6"/>
      <c r="S137" s="6"/>
    </row>
    <row r="138" spans="1:19" x14ac:dyDescent="0.25">
      <c r="A138" s="15">
        <v>137</v>
      </c>
      <c r="B138">
        <v>5</v>
      </c>
      <c r="C138">
        <v>3</v>
      </c>
      <c r="D138">
        <v>46</v>
      </c>
      <c r="E138" s="14">
        <v>1</v>
      </c>
      <c r="F138" s="14" t="s">
        <v>60</v>
      </c>
      <c r="G138" s="14" t="s">
        <v>59</v>
      </c>
      <c r="H138">
        <v>6</v>
      </c>
      <c r="I138" s="6">
        <v>42000</v>
      </c>
      <c r="M138" s="17">
        <v>42000</v>
      </c>
      <c r="N138">
        <v>6</v>
      </c>
      <c r="O138">
        <f t="shared" si="8"/>
        <v>0</v>
      </c>
      <c r="P138">
        <f t="shared" si="9"/>
        <v>0</v>
      </c>
      <c r="R138" s="6"/>
      <c r="S138" s="6"/>
    </row>
    <row r="139" spans="1:19" x14ac:dyDescent="0.25">
      <c r="A139" s="15">
        <v>138</v>
      </c>
      <c r="B139">
        <v>3</v>
      </c>
      <c r="C139">
        <v>3</v>
      </c>
      <c r="D139">
        <v>60</v>
      </c>
      <c r="E139" s="14">
        <v>9</v>
      </c>
      <c r="F139" s="14" t="s">
        <v>60</v>
      </c>
      <c r="G139" s="14" t="s">
        <v>61</v>
      </c>
      <c r="H139">
        <v>21</v>
      </c>
      <c r="I139" s="6">
        <v>40300</v>
      </c>
      <c r="M139" s="17">
        <v>40300</v>
      </c>
      <c r="N139">
        <v>21</v>
      </c>
      <c r="O139">
        <f t="shared" si="8"/>
        <v>1</v>
      </c>
      <c r="P139">
        <f t="shared" si="9"/>
        <v>21</v>
      </c>
      <c r="R139" s="6"/>
      <c r="S139" s="6"/>
    </row>
    <row r="140" spans="1:19" x14ac:dyDescent="0.25">
      <c r="A140" s="15">
        <v>139</v>
      </c>
      <c r="B140">
        <v>4</v>
      </c>
      <c r="C140">
        <v>3</v>
      </c>
      <c r="D140">
        <v>43</v>
      </c>
      <c r="E140" s="14">
        <v>5</v>
      </c>
      <c r="F140" s="14" t="s">
        <v>60</v>
      </c>
      <c r="G140" s="14" t="s">
        <v>59</v>
      </c>
      <c r="H140">
        <v>6</v>
      </c>
      <c r="I140" s="6">
        <v>44000</v>
      </c>
      <c r="M140" s="17">
        <v>44000</v>
      </c>
      <c r="N140">
        <v>6</v>
      </c>
      <c r="O140">
        <f t="shared" si="8"/>
        <v>0</v>
      </c>
      <c r="P140">
        <f t="shared" si="9"/>
        <v>0</v>
      </c>
      <c r="R140" s="6"/>
      <c r="S140" s="6"/>
    </row>
    <row r="141" spans="1:19" x14ac:dyDescent="0.25">
      <c r="A141" s="15">
        <v>140</v>
      </c>
      <c r="B141">
        <v>1</v>
      </c>
      <c r="C141">
        <v>3</v>
      </c>
      <c r="D141">
        <v>53</v>
      </c>
      <c r="E141" s="14">
        <v>2</v>
      </c>
      <c r="F141" s="14" t="s">
        <v>60</v>
      </c>
      <c r="G141" s="14" t="s">
        <v>61</v>
      </c>
      <c r="H141">
        <v>25</v>
      </c>
      <c r="I141" s="6">
        <v>40660</v>
      </c>
      <c r="M141" s="17">
        <v>40660</v>
      </c>
      <c r="N141">
        <v>25</v>
      </c>
      <c r="O141">
        <f t="shared" si="8"/>
        <v>1</v>
      </c>
      <c r="P141">
        <f t="shared" si="9"/>
        <v>25</v>
      </c>
      <c r="R141" s="6"/>
      <c r="S141" s="6"/>
    </row>
    <row r="142" spans="1:19" x14ac:dyDescent="0.25">
      <c r="A142" s="15">
        <v>141</v>
      </c>
      <c r="B142">
        <v>3</v>
      </c>
      <c r="C142">
        <v>3</v>
      </c>
      <c r="D142">
        <v>38</v>
      </c>
      <c r="E142" s="14">
        <v>1</v>
      </c>
      <c r="F142" s="14" t="s">
        <v>60</v>
      </c>
      <c r="G142" s="14" t="s">
        <v>61</v>
      </c>
      <c r="H142">
        <v>13</v>
      </c>
      <c r="I142" s="6">
        <v>39700</v>
      </c>
      <c r="M142" s="17">
        <v>39700</v>
      </c>
      <c r="N142">
        <v>13</v>
      </c>
      <c r="O142">
        <f t="shared" si="8"/>
        <v>1</v>
      </c>
      <c r="P142">
        <f t="shared" si="9"/>
        <v>13</v>
      </c>
      <c r="R142" s="6"/>
      <c r="S142" s="6"/>
    </row>
    <row r="143" spans="1:19" x14ac:dyDescent="0.25">
      <c r="A143" s="15">
        <v>142</v>
      </c>
      <c r="B143">
        <v>5</v>
      </c>
      <c r="C143">
        <v>3</v>
      </c>
      <c r="D143">
        <v>39</v>
      </c>
      <c r="E143" s="14">
        <v>5</v>
      </c>
      <c r="F143" s="14" t="s">
        <v>60</v>
      </c>
      <c r="G143" s="14" t="s">
        <v>61</v>
      </c>
      <c r="H143">
        <v>6</v>
      </c>
      <c r="I143" s="6">
        <v>45000</v>
      </c>
      <c r="M143" s="17">
        <v>45000</v>
      </c>
      <c r="N143">
        <v>6</v>
      </c>
      <c r="O143">
        <f t="shared" si="8"/>
        <v>1</v>
      </c>
      <c r="P143">
        <f t="shared" si="9"/>
        <v>6</v>
      </c>
      <c r="R143" s="6"/>
      <c r="S143" s="6"/>
    </row>
    <row r="144" spans="1:19" x14ac:dyDescent="0.25">
      <c r="A144" s="15">
        <v>143</v>
      </c>
      <c r="B144">
        <v>5</v>
      </c>
      <c r="C144">
        <v>3</v>
      </c>
      <c r="D144">
        <v>35</v>
      </c>
      <c r="E144" s="14">
        <v>0</v>
      </c>
      <c r="F144" s="14" t="s">
        <v>60</v>
      </c>
      <c r="G144" s="14" t="s">
        <v>61</v>
      </c>
      <c r="H144">
        <v>7</v>
      </c>
      <c r="I144" s="6">
        <v>43900</v>
      </c>
      <c r="M144" s="17">
        <v>43900</v>
      </c>
      <c r="N144">
        <v>7</v>
      </c>
      <c r="O144">
        <f t="shared" si="8"/>
        <v>1</v>
      </c>
      <c r="P144">
        <f t="shared" si="9"/>
        <v>7</v>
      </c>
      <c r="R144" s="6"/>
      <c r="S144" s="6"/>
    </row>
    <row r="145" spans="1:19" x14ac:dyDescent="0.25">
      <c r="A145" s="15">
        <v>144</v>
      </c>
      <c r="B145">
        <v>4</v>
      </c>
      <c r="C145">
        <v>3</v>
      </c>
      <c r="D145">
        <v>40</v>
      </c>
      <c r="E145" s="14">
        <v>3</v>
      </c>
      <c r="F145" s="14" t="s">
        <v>60</v>
      </c>
      <c r="G145" s="14" t="s">
        <v>61</v>
      </c>
      <c r="H145">
        <v>8</v>
      </c>
      <c r="I145" s="6">
        <v>38000</v>
      </c>
      <c r="M145" s="17">
        <v>38000</v>
      </c>
      <c r="N145">
        <v>8</v>
      </c>
      <c r="O145">
        <f t="shared" si="8"/>
        <v>1</v>
      </c>
      <c r="P145">
        <f t="shared" si="9"/>
        <v>8</v>
      </c>
      <c r="R145" s="6"/>
      <c r="S145" s="6"/>
    </row>
    <row r="146" spans="1:19" x14ac:dyDescent="0.25">
      <c r="A146" s="15">
        <v>145</v>
      </c>
      <c r="B146">
        <v>5</v>
      </c>
      <c r="C146">
        <v>3</v>
      </c>
      <c r="D146">
        <v>32</v>
      </c>
      <c r="E146" s="14">
        <v>3</v>
      </c>
      <c r="F146" s="14" t="s">
        <v>60</v>
      </c>
      <c r="G146" s="14" t="s">
        <v>61</v>
      </c>
      <c r="H146">
        <v>5</v>
      </c>
      <c r="I146" s="6">
        <v>39020</v>
      </c>
      <c r="M146" s="17">
        <v>39020</v>
      </c>
      <c r="N146">
        <v>5</v>
      </c>
      <c r="O146">
        <f t="shared" si="8"/>
        <v>1</v>
      </c>
      <c r="P146">
        <f t="shared" si="9"/>
        <v>5</v>
      </c>
      <c r="R146" s="6"/>
      <c r="S146" s="6"/>
    </row>
    <row r="147" spans="1:19" x14ac:dyDescent="0.25">
      <c r="A147" s="15">
        <v>146</v>
      </c>
      <c r="B147">
        <v>5</v>
      </c>
      <c r="C147">
        <v>4</v>
      </c>
      <c r="D147">
        <v>33</v>
      </c>
      <c r="E147" s="14">
        <v>3</v>
      </c>
      <c r="F147" s="14" t="s">
        <v>60</v>
      </c>
      <c r="G147" s="14" t="s">
        <v>59</v>
      </c>
      <c r="H147">
        <v>5</v>
      </c>
      <c r="I147" s="6">
        <v>44500</v>
      </c>
      <c r="M147" s="17">
        <v>44500</v>
      </c>
      <c r="N147">
        <v>5</v>
      </c>
      <c r="O147">
        <f t="shared" si="8"/>
        <v>0</v>
      </c>
      <c r="P147">
        <f t="shared" si="9"/>
        <v>0</v>
      </c>
      <c r="R147" s="6"/>
      <c r="S147" s="6"/>
    </row>
    <row r="148" spans="1:19" x14ac:dyDescent="0.25">
      <c r="A148" s="15">
        <v>147</v>
      </c>
      <c r="B148">
        <v>5</v>
      </c>
      <c r="C148">
        <v>4</v>
      </c>
      <c r="D148">
        <v>30</v>
      </c>
      <c r="E148" s="14">
        <v>1</v>
      </c>
      <c r="F148" s="14" t="s">
        <v>60</v>
      </c>
      <c r="G148" s="14" t="s">
        <v>59</v>
      </c>
      <c r="H148">
        <v>4</v>
      </c>
      <c r="I148" s="6">
        <v>41000</v>
      </c>
      <c r="M148" s="17">
        <v>41000</v>
      </c>
      <c r="N148">
        <v>4</v>
      </c>
      <c r="O148">
        <f t="shared" si="8"/>
        <v>0</v>
      </c>
      <c r="P148">
        <f t="shared" si="9"/>
        <v>0</v>
      </c>
      <c r="R148" s="6"/>
      <c r="S148" s="6"/>
    </row>
    <row r="149" spans="1:19" x14ac:dyDescent="0.25">
      <c r="A149" s="15">
        <v>148</v>
      </c>
      <c r="B149">
        <v>5</v>
      </c>
      <c r="C149">
        <v>4</v>
      </c>
      <c r="D149">
        <v>37</v>
      </c>
      <c r="E149" s="14">
        <v>3</v>
      </c>
      <c r="F149" s="14" t="s">
        <v>60</v>
      </c>
      <c r="G149" s="14" t="s">
        <v>59</v>
      </c>
      <c r="H149">
        <v>6</v>
      </c>
      <c r="I149" s="6">
        <v>44000</v>
      </c>
      <c r="M149" s="17">
        <v>44000</v>
      </c>
      <c r="N149">
        <v>6</v>
      </c>
      <c r="O149">
        <f t="shared" si="8"/>
        <v>0</v>
      </c>
      <c r="P149">
        <f t="shared" si="9"/>
        <v>0</v>
      </c>
      <c r="R149" s="6"/>
      <c r="S149" s="6"/>
    </row>
    <row r="150" spans="1:19" x14ac:dyDescent="0.25">
      <c r="A150" s="15">
        <v>149</v>
      </c>
      <c r="B150">
        <v>5</v>
      </c>
      <c r="C150">
        <v>4</v>
      </c>
      <c r="D150">
        <v>30</v>
      </c>
      <c r="E150" s="14">
        <v>0</v>
      </c>
      <c r="F150" s="14" t="s">
        <v>60</v>
      </c>
      <c r="G150" s="14" t="s">
        <v>59</v>
      </c>
      <c r="H150">
        <v>6</v>
      </c>
      <c r="I150" s="6">
        <v>44000</v>
      </c>
      <c r="M150" s="17">
        <v>44000</v>
      </c>
      <c r="N150">
        <v>6</v>
      </c>
      <c r="O150">
        <f t="shared" si="8"/>
        <v>0</v>
      </c>
      <c r="P150">
        <f t="shared" si="9"/>
        <v>0</v>
      </c>
      <c r="R150" s="6"/>
      <c r="S150" s="6"/>
    </row>
    <row r="151" spans="1:19" x14ac:dyDescent="0.25">
      <c r="A151" s="15">
        <v>150</v>
      </c>
      <c r="B151">
        <v>5</v>
      </c>
      <c r="C151">
        <v>4</v>
      </c>
      <c r="D151">
        <v>32</v>
      </c>
      <c r="E151" s="14">
        <v>4</v>
      </c>
      <c r="F151" s="14" t="s">
        <v>60</v>
      </c>
      <c r="G151" s="14" t="s">
        <v>61</v>
      </c>
      <c r="H151">
        <v>5</v>
      </c>
      <c r="I151" s="6">
        <v>42500</v>
      </c>
      <c r="M151" s="17">
        <v>42500</v>
      </c>
      <c r="N151">
        <v>5</v>
      </c>
      <c r="O151">
        <f t="shared" si="8"/>
        <v>1</v>
      </c>
      <c r="P151">
        <f t="shared" si="9"/>
        <v>5</v>
      </c>
      <c r="R151" s="6"/>
      <c r="S151" s="6"/>
    </row>
    <row r="152" spans="1:19" x14ac:dyDescent="0.25">
      <c r="A152" s="15">
        <v>151</v>
      </c>
      <c r="B152">
        <v>5</v>
      </c>
      <c r="C152">
        <v>4</v>
      </c>
      <c r="D152">
        <v>37</v>
      </c>
      <c r="E152" s="14">
        <v>3</v>
      </c>
      <c r="F152" s="14" t="s">
        <v>60</v>
      </c>
      <c r="G152" s="14" t="s">
        <v>61</v>
      </c>
      <c r="H152">
        <v>7</v>
      </c>
      <c r="I152" s="6">
        <v>40260</v>
      </c>
      <c r="M152" s="17">
        <v>40260</v>
      </c>
      <c r="N152">
        <v>7</v>
      </c>
      <c r="O152">
        <f t="shared" si="8"/>
        <v>1</v>
      </c>
      <c r="P152">
        <f t="shared" si="9"/>
        <v>7</v>
      </c>
      <c r="R152" s="6"/>
      <c r="S152" s="6"/>
    </row>
    <row r="153" spans="1:19" x14ac:dyDescent="0.25">
      <c r="A153" s="15">
        <v>152</v>
      </c>
      <c r="B153">
        <v>5</v>
      </c>
      <c r="C153">
        <v>4</v>
      </c>
      <c r="D153">
        <v>29</v>
      </c>
      <c r="E153" s="14">
        <v>1</v>
      </c>
      <c r="F153" s="14" t="s">
        <v>60</v>
      </c>
      <c r="G153" s="14" t="s">
        <v>59</v>
      </c>
      <c r="H153">
        <v>5</v>
      </c>
      <c r="I153" s="6">
        <v>44500</v>
      </c>
      <c r="M153" s="17">
        <v>44500</v>
      </c>
      <c r="N153">
        <v>5</v>
      </c>
      <c r="O153">
        <f t="shared" si="8"/>
        <v>0</v>
      </c>
      <c r="P153">
        <f t="shared" si="9"/>
        <v>0</v>
      </c>
      <c r="R153" s="6"/>
      <c r="S153" s="6"/>
    </row>
    <row r="154" spans="1:19" x14ac:dyDescent="0.25">
      <c r="A154" s="15">
        <v>153</v>
      </c>
      <c r="B154">
        <v>1</v>
      </c>
      <c r="C154">
        <v>4</v>
      </c>
      <c r="D154">
        <v>50</v>
      </c>
      <c r="E154" s="14">
        <v>9</v>
      </c>
      <c r="F154" s="14" t="s">
        <v>60</v>
      </c>
      <c r="G154" s="14" t="s">
        <v>61</v>
      </c>
      <c r="H154">
        <v>13</v>
      </c>
      <c r="I154" s="6">
        <v>35500</v>
      </c>
      <c r="M154" s="17">
        <v>35500</v>
      </c>
      <c r="N154">
        <v>13</v>
      </c>
      <c r="O154">
        <f t="shared" si="8"/>
        <v>1</v>
      </c>
      <c r="P154">
        <f t="shared" si="9"/>
        <v>13</v>
      </c>
      <c r="R154" s="6"/>
      <c r="S154" s="6"/>
    </row>
    <row r="155" spans="1:19" x14ac:dyDescent="0.25">
      <c r="A155" s="15">
        <v>154</v>
      </c>
      <c r="B155">
        <v>5</v>
      </c>
      <c r="C155">
        <v>4</v>
      </c>
      <c r="D155">
        <v>29</v>
      </c>
      <c r="E155" s="14">
        <v>0</v>
      </c>
      <c r="F155" s="14" t="s">
        <v>60</v>
      </c>
      <c r="G155" s="14" t="s">
        <v>59</v>
      </c>
      <c r="H155">
        <v>6</v>
      </c>
      <c r="I155" s="6">
        <v>42500</v>
      </c>
      <c r="M155" s="17">
        <v>42500</v>
      </c>
      <c r="N155">
        <v>6</v>
      </c>
      <c r="O155">
        <f t="shared" si="8"/>
        <v>0</v>
      </c>
      <c r="P155">
        <f t="shared" si="9"/>
        <v>0</v>
      </c>
      <c r="R155" s="6"/>
      <c r="S155" s="6"/>
    </row>
    <row r="156" spans="1:19" x14ac:dyDescent="0.25">
      <c r="A156" s="15">
        <v>155</v>
      </c>
      <c r="B156">
        <v>5</v>
      </c>
      <c r="C156">
        <v>4</v>
      </c>
      <c r="D156">
        <v>32</v>
      </c>
      <c r="E156" s="14">
        <v>0</v>
      </c>
      <c r="F156" s="14" t="s">
        <v>60</v>
      </c>
      <c r="G156" s="14" t="s">
        <v>61</v>
      </c>
      <c r="H156">
        <v>7</v>
      </c>
      <c r="I156" s="6">
        <v>44000</v>
      </c>
      <c r="M156" s="17">
        <v>44000</v>
      </c>
      <c r="N156">
        <v>7</v>
      </c>
      <c r="O156">
        <f t="shared" si="8"/>
        <v>1</v>
      </c>
      <c r="P156">
        <f t="shared" si="9"/>
        <v>7</v>
      </c>
      <c r="R156" s="6"/>
      <c r="S156" s="6"/>
    </row>
    <row r="157" spans="1:19" x14ac:dyDescent="0.25">
      <c r="A157" s="15">
        <v>156</v>
      </c>
      <c r="B157">
        <v>5</v>
      </c>
      <c r="C157">
        <v>4</v>
      </c>
      <c r="D157">
        <v>31</v>
      </c>
      <c r="E157" s="14">
        <v>2</v>
      </c>
      <c r="F157" s="14" t="s">
        <v>60</v>
      </c>
      <c r="G157" s="14" t="s">
        <v>59</v>
      </c>
      <c r="H157">
        <v>6</v>
      </c>
      <c r="I157" s="6">
        <v>45000</v>
      </c>
      <c r="M157" s="17">
        <v>45000</v>
      </c>
      <c r="N157">
        <v>6</v>
      </c>
      <c r="O157">
        <f t="shared" si="8"/>
        <v>0</v>
      </c>
      <c r="P157">
        <f t="shared" si="9"/>
        <v>0</v>
      </c>
      <c r="R157" s="6"/>
      <c r="S157" s="6"/>
    </row>
    <row r="158" spans="1:19" x14ac:dyDescent="0.25">
      <c r="A158" s="15">
        <v>157</v>
      </c>
      <c r="B158">
        <v>2</v>
      </c>
      <c r="C158">
        <v>4</v>
      </c>
      <c r="D158">
        <v>47</v>
      </c>
      <c r="E158" s="14">
        <v>4</v>
      </c>
      <c r="F158" s="14" t="s">
        <v>60</v>
      </c>
      <c r="G158" s="14" t="s">
        <v>61</v>
      </c>
      <c r="H158">
        <v>15</v>
      </c>
      <c r="I158" s="6">
        <v>44400</v>
      </c>
      <c r="M158" s="17">
        <v>44400</v>
      </c>
      <c r="N158">
        <v>15</v>
      </c>
      <c r="O158">
        <f t="shared" si="8"/>
        <v>1</v>
      </c>
      <c r="P158">
        <f t="shared" si="9"/>
        <v>15</v>
      </c>
      <c r="R158" s="6"/>
      <c r="S158" s="6"/>
    </row>
    <row r="159" spans="1:19" x14ac:dyDescent="0.25">
      <c r="A159" s="15">
        <v>158</v>
      </c>
      <c r="B159">
        <v>3</v>
      </c>
      <c r="C159">
        <v>4</v>
      </c>
      <c r="D159">
        <v>44</v>
      </c>
      <c r="E159" s="14">
        <v>0</v>
      </c>
      <c r="F159" s="14" t="s">
        <v>60</v>
      </c>
      <c r="G159" s="14" t="s">
        <v>61</v>
      </c>
      <c r="H159">
        <v>17</v>
      </c>
      <c r="I159" s="6">
        <v>38000</v>
      </c>
      <c r="M159" s="17">
        <v>38000</v>
      </c>
      <c r="N159">
        <v>17</v>
      </c>
      <c r="O159">
        <f t="shared" si="8"/>
        <v>1</v>
      </c>
      <c r="P159">
        <f t="shared" si="9"/>
        <v>17</v>
      </c>
      <c r="R159" s="6"/>
      <c r="S159" s="6"/>
    </row>
    <row r="160" spans="1:19" x14ac:dyDescent="0.25">
      <c r="A160" s="15">
        <v>159</v>
      </c>
      <c r="B160">
        <v>5</v>
      </c>
      <c r="C160">
        <v>4</v>
      </c>
      <c r="D160">
        <v>27</v>
      </c>
      <c r="E160" s="14">
        <v>0</v>
      </c>
      <c r="F160" s="14" t="s">
        <v>60</v>
      </c>
      <c r="G160" s="14" t="s">
        <v>59</v>
      </c>
      <c r="H160">
        <v>4</v>
      </c>
      <c r="I160" s="6">
        <v>41800</v>
      </c>
      <c r="M160" s="17">
        <v>41800</v>
      </c>
      <c r="N160">
        <v>4</v>
      </c>
      <c r="O160">
        <f t="shared" si="8"/>
        <v>0</v>
      </c>
      <c r="P160">
        <f t="shared" si="9"/>
        <v>0</v>
      </c>
      <c r="R160" s="6"/>
      <c r="S160" s="6"/>
    </row>
    <row r="161" spans="1:19" x14ac:dyDescent="0.25">
      <c r="A161" s="15">
        <v>160</v>
      </c>
      <c r="B161">
        <v>1</v>
      </c>
      <c r="C161">
        <v>4</v>
      </c>
      <c r="D161">
        <v>55</v>
      </c>
      <c r="E161" s="14">
        <v>0</v>
      </c>
      <c r="F161" s="14" t="s">
        <v>60</v>
      </c>
      <c r="G161" s="14" t="s">
        <v>59</v>
      </c>
      <c r="H161">
        <v>23</v>
      </c>
      <c r="I161" s="6">
        <v>45500</v>
      </c>
      <c r="M161" s="17">
        <v>45500</v>
      </c>
      <c r="N161">
        <v>23</v>
      </c>
      <c r="O161">
        <f t="shared" si="8"/>
        <v>0</v>
      </c>
      <c r="P161">
        <f t="shared" si="9"/>
        <v>0</v>
      </c>
      <c r="R161" s="6"/>
      <c r="S161" s="6"/>
    </row>
    <row r="162" spans="1:19" x14ac:dyDescent="0.25">
      <c r="A162" s="15">
        <v>161</v>
      </c>
      <c r="B162">
        <v>3</v>
      </c>
      <c r="C162">
        <v>4</v>
      </c>
      <c r="D162">
        <v>52</v>
      </c>
      <c r="E162" s="14">
        <v>4</v>
      </c>
      <c r="F162" s="14" t="s">
        <v>60</v>
      </c>
      <c r="G162" s="14" t="s">
        <v>59</v>
      </c>
      <c r="H162">
        <v>5</v>
      </c>
      <c r="I162" s="6">
        <v>42500</v>
      </c>
      <c r="M162" s="17">
        <v>42500</v>
      </c>
      <c r="N162">
        <v>5</v>
      </c>
      <c r="O162">
        <f t="shared" si="8"/>
        <v>0</v>
      </c>
      <c r="P162">
        <f t="shared" si="9"/>
        <v>0</v>
      </c>
      <c r="R162" s="6"/>
      <c r="S162" s="6"/>
    </row>
    <row r="163" spans="1:19" x14ac:dyDescent="0.25">
      <c r="A163" s="15">
        <v>162</v>
      </c>
      <c r="B163">
        <v>5</v>
      </c>
      <c r="C163">
        <v>4</v>
      </c>
      <c r="D163">
        <v>50</v>
      </c>
      <c r="E163" s="14">
        <v>12</v>
      </c>
      <c r="F163" s="14" t="s">
        <v>60</v>
      </c>
      <c r="G163" s="14" t="s">
        <v>61</v>
      </c>
      <c r="H163">
        <v>3</v>
      </c>
      <c r="I163" s="6">
        <v>44000</v>
      </c>
      <c r="M163" s="17">
        <v>44000</v>
      </c>
      <c r="N163">
        <v>3</v>
      </c>
      <c r="O163">
        <f t="shared" si="8"/>
        <v>1</v>
      </c>
      <c r="P163">
        <f t="shared" si="9"/>
        <v>3</v>
      </c>
      <c r="R163" s="6"/>
      <c r="S163" s="6"/>
    </row>
    <row r="164" spans="1:19" x14ac:dyDescent="0.25">
      <c r="A164" s="15">
        <v>163</v>
      </c>
      <c r="B164">
        <v>3</v>
      </c>
      <c r="C164">
        <v>4</v>
      </c>
      <c r="D164">
        <v>59</v>
      </c>
      <c r="E164" s="14">
        <v>8</v>
      </c>
      <c r="F164" s="14" t="s">
        <v>62</v>
      </c>
      <c r="G164" s="14" t="s">
        <v>61</v>
      </c>
      <c r="H164">
        <v>19</v>
      </c>
      <c r="I164" s="6">
        <v>54300</v>
      </c>
      <c r="M164" s="17">
        <v>54300</v>
      </c>
      <c r="N164">
        <v>19</v>
      </c>
      <c r="O164">
        <f t="shared" si="8"/>
        <v>1</v>
      </c>
      <c r="P164">
        <f t="shared" si="9"/>
        <v>19</v>
      </c>
      <c r="R164" s="6"/>
      <c r="S164" s="6"/>
    </row>
    <row r="165" spans="1:19" x14ac:dyDescent="0.25">
      <c r="A165" s="15">
        <v>164</v>
      </c>
      <c r="B165">
        <v>3</v>
      </c>
      <c r="C165">
        <v>4</v>
      </c>
      <c r="D165">
        <v>47</v>
      </c>
      <c r="E165" s="14">
        <v>0</v>
      </c>
      <c r="F165" s="14" t="s">
        <v>60</v>
      </c>
      <c r="G165" s="14" t="s">
        <v>61</v>
      </c>
      <c r="H165">
        <v>26</v>
      </c>
      <c r="I165" s="6">
        <v>44800</v>
      </c>
      <c r="M165" s="17">
        <v>44800</v>
      </c>
      <c r="N165">
        <v>26</v>
      </c>
      <c r="O165">
        <f t="shared" si="8"/>
        <v>1</v>
      </c>
      <c r="P165">
        <f t="shared" si="9"/>
        <v>26</v>
      </c>
      <c r="R165" s="6"/>
      <c r="S165" s="6"/>
    </row>
    <row r="166" spans="1:19" x14ac:dyDescent="0.25">
      <c r="A166" s="15">
        <v>165</v>
      </c>
      <c r="B166">
        <v>3</v>
      </c>
      <c r="C166">
        <v>4</v>
      </c>
      <c r="D166">
        <v>43</v>
      </c>
      <c r="E166" s="14">
        <v>4</v>
      </c>
      <c r="F166" s="14" t="s">
        <v>60</v>
      </c>
      <c r="G166" s="14" t="s">
        <v>59</v>
      </c>
      <c r="H166">
        <v>6</v>
      </c>
      <c r="I166" s="6">
        <v>47000</v>
      </c>
      <c r="M166" s="17">
        <v>47000</v>
      </c>
      <c r="N166">
        <v>6</v>
      </c>
      <c r="O166">
        <f t="shared" si="8"/>
        <v>0</v>
      </c>
      <c r="P166">
        <f t="shared" si="9"/>
        <v>0</v>
      </c>
      <c r="R166" s="6"/>
      <c r="S166" s="6"/>
    </row>
    <row r="167" spans="1:19" x14ac:dyDescent="0.25">
      <c r="A167" s="15">
        <v>166</v>
      </c>
      <c r="B167">
        <v>5</v>
      </c>
      <c r="C167">
        <v>4</v>
      </c>
      <c r="D167">
        <v>41</v>
      </c>
      <c r="E167" s="14">
        <v>0</v>
      </c>
      <c r="F167" s="14" t="s">
        <v>60</v>
      </c>
      <c r="G167" s="14" t="s">
        <v>61</v>
      </c>
      <c r="H167">
        <v>15</v>
      </c>
      <c r="I167" s="6">
        <v>43800</v>
      </c>
      <c r="M167" s="17">
        <v>43800</v>
      </c>
      <c r="N167">
        <v>15</v>
      </c>
      <c r="O167">
        <f t="shared" si="8"/>
        <v>1</v>
      </c>
      <c r="P167">
        <f t="shared" si="9"/>
        <v>15</v>
      </c>
      <c r="R167" s="6"/>
      <c r="S167" s="6"/>
    </row>
    <row r="168" spans="1:19" x14ac:dyDescent="0.25">
      <c r="A168" s="15">
        <v>167</v>
      </c>
      <c r="B168">
        <v>1</v>
      </c>
      <c r="C168">
        <v>4</v>
      </c>
      <c r="D168">
        <v>39</v>
      </c>
      <c r="E168" s="14">
        <v>4</v>
      </c>
      <c r="F168" s="14" t="s">
        <v>62</v>
      </c>
      <c r="G168" s="14" t="s">
        <v>61</v>
      </c>
      <c r="H168">
        <v>12</v>
      </c>
      <c r="I168" s="6">
        <v>48000</v>
      </c>
      <c r="M168" s="17">
        <v>48000</v>
      </c>
      <c r="N168">
        <v>12</v>
      </c>
      <c r="O168">
        <f t="shared" si="8"/>
        <v>1</v>
      </c>
      <c r="P168">
        <f t="shared" si="9"/>
        <v>12</v>
      </c>
      <c r="R168" s="6"/>
      <c r="S168" s="6"/>
    </row>
    <row r="169" spans="1:19" x14ac:dyDescent="0.25">
      <c r="A169" s="15">
        <v>168</v>
      </c>
      <c r="B169">
        <v>5</v>
      </c>
      <c r="C169">
        <v>4</v>
      </c>
      <c r="D169">
        <v>39</v>
      </c>
      <c r="E169" s="14">
        <v>0</v>
      </c>
      <c r="F169" s="14" t="s">
        <v>60</v>
      </c>
      <c r="G169" s="14" t="s">
        <v>61</v>
      </c>
      <c r="H169">
        <v>9</v>
      </c>
      <c r="I169" s="6">
        <v>42700</v>
      </c>
      <c r="M169" s="17">
        <v>42700</v>
      </c>
      <c r="N169">
        <v>9</v>
      </c>
      <c r="O169">
        <f t="shared" si="8"/>
        <v>1</v>
      </c>
      <c r="P169">
        <f t="shared" si="9"/>
        <v>9</v>
      </c>
      <c r="R169" s="6"/>
      <c r="S169" s="6"/>
    </row>
    <row r="170" spans="1:19" x14ac:dyDescent="0.25">
      <c r="A170" s="15">
        <v>169</v>
      </c>
      <c r="B170">
        <v>3</v>
      </c>
      <c r="C170">
        <v>4</v>
      </c>
      <c r="D170">
        <v>40</v>
      </c>
      <c r="E170" s="14">
        <v>1</v>
      </c>
      <c r="F170" s="14" t="s">
        <v>62</v>
      </c>
      <c r="G170" s="14" t="s">
        <v>61</v>
      </c>
      <c r="H170">
        <v>14</v>
      </c>
      <c r="I170" s="6">
        <v>48500</v>
      </c>
      <c r="M170" s="17">
        <v>48500</v>
      </c>
      <c r="N170">
        <v>14</v>
      </c>
      <c r="O170">
        <f t="shared" si="8"/>
        <v>1</v>
      </c>
      <c r="P170">
        <f t="shared" si="9"/>
        <v>14</v>
      </c>
      <c r="R170" s="6"/>
      <c r="S170" s="6"/>
    </row>
    <row r="171" spans="1:19" x14ac:dyDescent="0.25">
      <c r="A171" s="15">
        <v>170</v>
      </c>
      <c r="B171">
        <v>3</v>
      </c>
      <c r="C171">
        <v>4</v>
      </c>
      <c r="D171">
        <v>49</v>
      </c>
      <c r="E171" s="14">
        <v>0</v>
      </c>
      <c r="F171" s="14" t="s">
        <v>60</v>
      </c>
      <c r="G171" s="14" t="s">
        <v>61</v>
      </c>
      <c r="H171">
        <v>16</v>
      </c>
      <c r="I171" s="6">
        <v>42000</v>
      </c>
      <c r="M171" s="17">
        <v>42000</v>
      </c>
      <c r="N171">
        <v>16</v>
      </c>
      <c r="O171">
        <f t="shared" si="8"/>
        <v>1</v>
      </c>
      <c r="P171">
        <f t="shared" si="9"/>
        <v>16</v>
      </c>
      <c r="R171" s="6"/>
      <c r="S171" s="6"/>
    </row>
    <row r="172" spans="1:19" x14ac:dyDescent="0.25">
      <c r="A172" s="15">
        <v>171</v>
      </c>
      <c r="B172">
        <v>2</v>
      </c>
      <c r="C172">
        <v>4</v>
      </c>
      <c r="D172">
        <v>53</v>
      </c>
      <c r="E172" s="14">
        <v>1</v>
      </c>
      <c r="F172" s="14" t="s">
        <v>60</v>
      </c>
      <c r="G172" s="14" t="s">
        <v>61</v>
      </c>
      <c r="H172">
        <v>16</v>
      </c>
      <c r="I172" s="6">
        <v>45500</v>
      </c>
      <c r="M172" s="17">
        <v>45500</v>
      </c>
      <c r="N172">
        <v>16</v>
      </c>
      <c r="O172">
        <f t="shared" si="8"/>
        <v>1</v>
      </c>
      <c r="P172">
        <f t="shared" si="9"/>
        <v>16</v>
      </c>
      <c r="R172" s="6"/>
      <c r="S172" s="6"/>
    </row>
    <row r="173" spans="1:19" x14ac:dyDescent="0.25">
      <c r="A173" s="15">
        <v>172</v>
      </c>
      <c r="B173">
        <v>3</v>
      </c>
      <c r="C173">
        <v>4</v>
      </c>
      <c r="D173">
        <v>37</v>
      </c>
      <c r="E173" s="14">
        <v>0</v>
      </c>
      <c r="F173" s="14" t="s">
        <v>60</v>
      </c>
      <c r="G173" s="14" t="s">
        <v>61</v>
      </c>
      <c r="H173">
        <v>11</v>
      </c>
      <c r="I173" s="6">
        <v>44500</v>
      </c>
      <c r="M173" s="17">
        <v>44500</v>
      </c>
      <c r="N173">
        <v>11</v>
      </c>
      <c r="O173">
        <f t="shared" si="8"/>
        <v>1</v>
      </c>
      <c r="P173">
        <f t="shared" si="9"/>
        <v>11</v>
      </c>
      <c r="R173" s="6"/>
      <c r="S173" s="6"/>
    </row>
    <row r="174" spans="1:19" x14ac:dyDescent="0.25">
      <c r="A174" s="15">
        <v>173</v>
      </c>
      <c r="B174">
        <v>2</v>
      </c>
      <c r="C174">
        <v>4</v>
      </c>
      <c r="D174">
        <v>40</v>
      </c>
      <c r="E174" s="14">
        <v>2</v>
      </c>
      <c r="F174" s="14" t="s">
        <v>60</v>
      </c>
      <c r="G174" s="14" t="s">
        <v>61</v>
      </c>
      <c r="H174">
        <v>13</v>
      </c>
      <c r="I174" s="6">
        <v>51200</v>
      </c>
      <c r="M174" s="17">
        <v>51200</v>
      </c>
      <c r="N174">
        <v>13</v>
      </c>
      <c r="O174">
        <f t="shared" si="8"/>
        <v>1</v>
      </c>
      <c r="P174">
        <f t="shared" si="9"/>
        <v>13</v>
      </c>
      <c r="R174" s="6"/>
      <c r="S174" s="6"/>
    </row>
    <row r="175" spans="1:19" x14ac:dyDescent="0.25">
      <c r="A175" s="15">
        <v>174</v>
      </c>
      <c r="B175">
        <v>5</v>
      </c>
      <c r="C175">
        <v>5</v>
      </c>
      <c r="D175">
        <v>34</v>
      </c>
      <c r="E175" s="14">
        <v>0</v>
      </c>
      <c r="F175" s="14" t="s">
        <v>60</v>
      </c>
      <c r="G175" s="14" t="s">
        <v>59</v>
      </c>
      <c r="H175">
        <v>7</v>
      </c>
      <c r="I175" s="6">
        <v>47500</v>
      </c>
      <c r="M175" s="17">
        <v>47500</v>
      </c>
      <c r="N175">
        <v>7</v>
      </c>
      <c r="O175">
        <f t="shared" si="8"/>
        <v>0</v>
      </c>
      <c r="P175">
        <f t="shared" si="9"/>
        <v>0</v>
      </c>
      <c r="R175" s="6"/>
      <c r="S175" s="6"/>
    </row>
    <row r="176" spans="1:19" x14ac:dyDescent="0.25">
      <c r="A176" s="15">
        <v>175</v>
      </c>
      <c r="B176">
        <v>5</v>
      </c>
      <c r="C176">
        <v>5</v>
      </c>
      <c r="D176">
        <v>37</v>
      </c>
      <c r="E176" s="14">
        <v>0</v>
      </c>
      <c r="F176" s="14" t="s">
        <v>60</v>
      </c>
      <c r="G176" s="14" t="s">
        <v>61</v>
      </c>
      <c r="H176">
        <v>8</v>
      </c>
      <c r="I176" s="6">
        <v>44500</v>
      </c>
      <c r="M176" s="17">
        <v>44500</v>
      </c>
      <c r="N176">
        <v>8</v>
      </c>
      <c r="O176">
        <f t="shared" si="8"/>
        <v>1</v>
      </c>
      <c r="P176">
        <f t="shared" si="9"/>
        <v>8</v>
      </c>
      <c r="R176" s="6"/>
      <c r="S176" s="6"/>
    </row>
    <row r="177" spans="1:19" x14ac:dyDescent="0.25">
      <c r="A177" s="15">
        <v>176</v>
      </c>
      <c r="B177">
        <v>5</v>
      </c>
      <c r="C177">
        <v>5</v>
      </c>
      <c r="D177">
        <v>31</v>
      </c>
      <c r="E177" s="14">
        <v>0</v>
      </c>
      <c r="F177" s="14" t="s">
        <v>60</v>
      </c>
      <c r="G177" s="14" t="s">
        <v>59</v>
      </c>
      <c r="H177">
        <v>8</v>
      </c>
      <c r="I177" s="6">
        <v>47000</v>
      </c>
      <c r="M177" s="17">
        <v>47000</v>
      </c>
      <c r="N177">
        <v>8</v>
      </c>
      <c r="O177">
        <f t="shared" si="8"/>
        <v>0</v>
      </c>
      <c r="P177">
        <f t="shared" si="9"/>
        <v>0</v>
      </c>
      <c r="R177" s="6"/>
      <c r="S177" s="6"/>
    </row>
    <row r="178" spans="1:19" x14ac:dyDescent="0.25">
      <c r="A178" s="15">
        <v>177</v>
      </c>
      <c r="B178">
        <v>5</v>
      </c>
      <c r="C178">
        <v>5</v>
      </c>
      <c r="D178">
        <v>41</v>
      </c>
      <c r="E178" s="14">
        <v>10</v>
      </c>
      <c r="F178" s="14" t="s">
        <v>60</v>
      </c>
      <c r="G178" s="14" t="s">
        <v>59</v>
      </c>
      <c r="H178">
        <v>6</v>
      </c>
      <c r="I178" s="6">
        <v>47000</v>
      </c>
      <c r="M178" s="17">
        <v>47000</v>
      </c>
      <c r="N178">
        <v>6</v>
      </c>
      <c r="O178">
        <f t="shared" si="8"/>
        <v>0</v>
      </c>
      <c r="P178">
        <f t="shared" si="9"/>
        <v>0</v>
      </c>
      <c r="R178" s="6"/>
      <c r="S178" s="6"/>
    </row>
    <row r="179" spans="1:19" x14ac:dyDescent="0.25">
      <c r="A179" s="15">
        <v>178</v>
      </c>
      <c r="B179">
        <v>3</v>
      </c>
      <c r="C179">
        <v>5</v>
      </c>
      <c r="D179">
        <v>46</v>
      </c>
      <c r="E179" s="14">
        <v>4</v>
      </c>
      <c r="F179" s="14" t="s">
        <v>60</v>
      </c>
      <c r="G179" s="14" t="s">
        <v>61</v>
      </c>
      <c r="H179">
        <v>17</v>
      </c>
      <c r="I179" s="6">
        <v>43100</v>
      </c>
      <c r="M179" s="17">
        <v>43100</v>
      </c>
      <c r="N179">
        <v>17</v>
      </c>
      <c r="O179">
        <f t="shared" si="8"/>
        <v>1</v>
      </c>
      <c r="P179">
        <f t="shared" si="9"/>
        <v>17</v>
      </c>
      <c r="R179" s="6"/>
      <c r="S179" s="6"/>
    </row>
    <row r="180" spans="1:19" x14ac:dyDescent="0.25">
      <c r="A180" s="15">
        <v>179</v>
      </c>
      <c r="B180">
        <v>5</v>
      </c>
      <c r="C180">
        <v>5</v>
      </c>
      <c r="D180">
        <v>37</v>
      </c>
      <c r="E180" s="14">
        <v>2</v>
      </c>
      <c r="F180" s="14" t="s">
        <v>60</v>
      </c>
      <c r="G180" s="14" t="s">
        <v>59</v>
      </c>
      <c r="H180">
        <v>8</v>
      </c>
      <c r="I180" s="6">
        <v>49000</v>
      </c>
      <c r="M180" s="17">
        <v>49000</v>
      </c>
      <c r="N180">
        <v>8</v>
      </c>
      <c r="O180">
        <f t="shared" si="8"/>
        <v>0</v>
      </c>
      <c r="P180">
        <f t="shared" si="9"/>
        <v>0</v>
      </c>
      <c r="R180" s="6"/>
      <c r="S180" s="6"/>
    </row>
    <row r="181" spans="1:19" x14ac:dyDescent="0.25">
      <c r="A181" s="15">
        <v>180</v>
      </c>
      <c r="B181">
        <v>5</v>
      </c>
      <c r="C181">
        <v>5</v>
      </c>
      <c r="D181">
        <v>33</v>
      </c>
      <c r="E181" s="14">
        <v>0</v>
      </c>
      <c r="F181" s="14" t="s">
        <v>60</v>
      </c>
      <c r="G181" s="14" t="s">
        <v>59</v>
      </c>
      <c r="H181">
        <v>8</v>
      </c>
      <c r="I181" s="6">
        <v>48500</v>
      </c>
      <c r="M181" s="17">
        <v>48500</v>
      </c>
      <c r="N181">
        <v>8</v>
      </c>
      <c r="O181">
        <f t="shared" si="8"/>
        <v>0</v>
      </c>
      <c r="P181">
        <f t="shared" si="9"/>
        <v>0</v>
      </c>
      <c r="R181" s="6"/>
      <c r="S181" s="6"/>
    </row>
    <row r="182" spans="1:19" x14ac:dyDescent="0.25">
      <c r="A182" s="15">
        <v>181</v>
      </c>
      <c r="B182">
        <v>3</v>
      </c>
      <c r="C182">
        <v>5</v>
      </c>
      <c r="D182">
        <v>35</v>
      </c>
      <c r="E182" s="14">
        <v>5</v>
      </c>
      <c r="F182" s="14" t="s">
        <v>60</v>
      </c>
      <c r="G182" s="14" t="s">
        <v>61</v>
      </c>
      <c r="H182">
        <v>8</v>
      </c>
      <c r="I182" s="6">
        <v>45000</v>
      </c>
      <c r="M182" s="17">
        <v>45000</v>
      </c>
      <c r="N182">
        <v>8</v>
      </c>
      <c r="O182">
        <f t="shared" si="8"/>
        <v>1</v>
      </c>
      <c r="P182">
        <f t="shared" si="9"/>
        <v>8</v>
      </c>
      <c r="R182" s="6"/>
      <c r="S182" s="6"/>
    </row>
    <row r="183" spans="1:19" x14ac:dyDescent="0.25">
      <c r="A183" s="15">
        <v>182</v>
      </c>
      <c r="B183">
        <v>5</v>
      </c>
      <c r="C183">
        <v>5</v>
      </c>
      <c r="D183">
        <v>49</v>
      </c>
      <c r="E183" s="14">
        <v>5</v>
      </c>
      <c r="F183" s="14" t="s">
        <v>60</v>
      </c>
      <c r="G183" s="14" t="s">
        <v>61</v>
      </c>
      <c r="H183">
        <v>16</v>
      </c>
      <c r="I183" s="6">
        <v>52500</v>
      </c>
      <c r="M183" s="17">
        <v>52500</v>
      </c>
      <c r="N183">
        <v>16</v>
      </c>
      <c r="O183">
        <f t="shared" si="8"/>
        <v>1</v>
      </c>
      <c r="P183">
        <f t="shared" si="9"/>
        <v>16</v>
      </c>
      <c r="R183" s="6"/>
      <c r="S183" s="6"/>
    </row>
    <row r="184" spans="1:19" x14ac:dyDescent="0.25">
      <c r="A184" s="15">
        <v>183</v>
      </c>
      <c r="B184">
        <v>5</v>
      </c>
      <c r="C184">
        <v>5</v>
      </c>
      <c r="D184">
        <v>33</v>
      </c>
      <c r="E184" s="14">
        <v>2</v>
      </c>
      <c r="F184" s="14" t="s">
        <v>60</v>
      </c>
      <c r="G184" s="14" t="s">
        <v>59</v>
      </c>
      <c r="H184">
        <v>6</v>
      </c>
      <c r="I184" s="6">
        <v>47500</v>
      </c>
      <c r="M184" s="17">
        <v>47500</v>
      </c>
      <c r="N184">
        <v>6</v>
      </c>
      <c r="O184">
        <f t="shared" si="8"/>
        <v>0</v>
      </c>
      <c r="P184">
        <f t="shared" si="9"/>
        <v>0</v>
      </c>
      <c r="R184" s="6"/>
      <c r="S184" s="6"/>
    </row>
    <row r="185" spans="1:19" x14ac:dyDescent="0.25">
      <c r="A185" s="15">
        <v>184</v>
      </c>
      <c r="B185">
        <v>5</v>
      </c>
      <c r="C185">
        <v>5</v>
      </c>
      <c r="D185">
        <v>31</v>
      </c>
      <c r="E185" s="14">
        <v>0</v>
      </c>
      <c r="F185" s="14" t="s">
        <v>60</v>
      </c>
      <c r="G185" s="14" t="s">
        <v>59</v>
      </c>
      <c r="H185">
        <v>7</v>
      </c>
      <c r="I185" s="6">
        <v>48000</v>
      </c>
      <c r="M185" s="17">
        <v>48000</v>
      </c>
      <c r="N185">
        <v>7</v>
      </c>
      <c r="O185">
        <f t="shared" si="8"/>
        <v>0</v>
      </c>
      <c r="P185">
        <f t="shared" si="9"/>
        <v>0</v>
      </c>
      <c r="R185" s="6"/>
      <c r="S185" s="6"/>
    </row>
    <row r="186" spans="1:19" x14ac:dyDescent="0.25">
      <c r="A186" s="15">
        <v>185</v>
      </c>
      <c r="B186">
        <v>5</v>
      </c>
      <c r="C186">
        <v>5</v>
      </c>
      <c r="D186">
        <v>49</v>
      </c>
      <c r="E186" s="14">
        <v>4</v>
      </c>
      <c r="F186" s="14" t="s">
        <v>60</v>
      </c>
      <c r="G186" s="14" t="s">
        <v>59</v>
      </c>
      <c r="H186">
        <v>8</v>
      </c>
      <c r="I186" s="6">
        <v>46500</v>
      </c>
      <c r="M186" s="17">
        <v>46500</v>
      </c>
      <c r="N186">
        <v>8</v>
      </c>
      <c r="O186">
        <f t="shared" si="8"/>
        <v>0</v>
      </c>
      <c r="P186">
        <f t="shared" si="9"/>
        <v>0</v>
      </c>
      <c r="R186" s="6"/>
      <c r="S186" s="6"/>
    </row>
    <row r="187" spans="1:19" x14ac:dyDescent="0.25">
      <c r="A187" s="15">
        <v>186</v>
      </c>
      <c r="B187">
        <v>5</v>
      </c>
      <c r="C187">
        <v>5</v>
      </c>
      <c r="D187">
        <v>40</v>
      </c>
      <c r="E187" s="14">
        <v>2</v>
      </c>
      <c r="F187" s="14" t="s">
        <v>60</v>
      </c>
      <c r="G187" s="14" t="s">
        <v>61</v>
      </c>
      <c r="H187">
        <v>12</v>
      </c>
      <c r="I187" s="6">
        <v>61500</v>
      </c>
      <c r="M187" s="17">
        <v>61500</v>
      </c>
      <c r="N187">
        <v>12</v>
      </c>
      <c r="O187">
        <f t="shared" si="8"/>
        <v>1</v>
      </c>
      <c r="P187">
        <f t="shared" si="9"/>
        <v>12</v>
      </c>
      <c r="R187" s="6"/>
      <c r="S187" s="6"/>
    </row>
    <row r="188" spans="1:19" x14ac:dyDescent="0.25">
      <c r="A188" s="15">
        <v>187</v>
      </c>
      <c r="B188">
        <v>5</v>
      </c>
      <c r="C188">
        <v>5</v>
      </c>
      <c r="D188">
        <v>37</v>
      </c>
      <c r="E188" s="14">
        <v>2</v>
      </c>
      <c r="F188" s="14" t="s">
        <v>60</v>
      </c>
      <c r="G188" s="14" t="s">
        <v>61</v>
      </c>
      <c r="H188">
        <v>9</v>
      </c>
      <c r="I188" s="6">
        <v>50000</v>
      </c>
      <c r="M188" s="17">
        <v>50000</v>
      </c>
      <c r="N188">
        <v>9</v>
      </c>
      <c r="O188">
        <f t="shared" si="8"/>
        <v>1</v>
      </c>
      <c r="P188">
        <f t="shared" si="9"/>
        <v>9</v>
      </c>
      <c r="R188" s="6"/>
      <c r="S188" s="6"/>
    </row>
    <row r="189" spans="1:19" x14ac:dyDescent="0.25">
      <c r="A189" s="15">
        <v>188</v>
      </c>
      <c r="B189">
        <v>5</v>
      </c>
      <c r="C189">
        <v>5</v>
      </c>
      <c r="D189">
        <v>46</v>
      </c>
      <c r="E189" s="14">
        <v>2</v>
      </c>
      <c r="F189" s="14" t="s">
        <v>60</v>
      </c>
      <c r="G189" s="14" t="s">
        <v>61</v>
      </c>
      <c r="H189">
        <v>12</v>
      </c>
      <c r="I189" s="6">
        <v>61800</v>
      </c>
      <c r="M189" s="17">
        <v>61800</v>
      </c>
      <c r="N189">
        <v>12</v>
      </c>
      <c r="O189">
        <f t="shared" si="8"/>
        <v>1</v>
      </c>
      <c r="P189">
        <f t="shared" si="9"/>
        <v>12</v>
      </c>
      <c r="R189" s="6"/>
      <c r="S189" s="6"/>
    </row>
    <row r="190" spans="1:19" x14ac:dyDescent="0.25">
      <c r="A190" s="15">
        <v>189</v>
      </c>
      <c r="B190">
        <v>4</v>
      </c>
      <c r="C190">
        <v>5</v>
      </c>
      <c r="D190">
        <v>43</v>
      </c>
      <c r="E190" s="14">
        <v>0</v>
      </c>
      <c r="F190" s="14" t="s">
        <v>60</v>
      </c>
      <c r="G190" s="14" t="s">
        <v>61</v>
      </c>
      <c r="H190">
        <v>16</v>
      </c>
      <c r="I190" s="6">
        <v>43000</v>
      </c>
      <c r="M190" s="17">
        <v>43000</v>
      </c>
      <c r="N190">
        <v>16</v>
      </c>
      <c r="O190">
        <f t="shared" si="8"/>
        <v>1</v>
      </c>
      <c r="P190">
        <f t="shared" si="9"/>
        <v>16</v>
      </c>
      <c r="R190" s="6"/>
      <c r="S190" s="6"/>
    </row>
    <row r="191" spans="1:19" x14ac:dyDescent="0.25">
      <c r="A191" s="15">
        <v>190</v>
      </c>
      <c r="B191">
        <v>5</v>
      </c>
      <c r="C191">
        <v>5</v>
      </c>
      <c r="D191">
        <v>36</v>
      </c>
      <c r="E191" s="14">
        <v>1</v>
      </c>
      <c r="F191" s="14" t="s">
        <v>60</v>
      </c>
      <c r="G191" s="14" t="s">
        <v>59</v>
      </c>
      <c r="H191">
        <v>11</v>
      </c>
      <c r="I191" s="6">
        <v>47000</v>
      </c>
      <c r="M191" s="17">
        <v>47000</v>
      </c>
      <c r="N191">
        <v>11</v>
      </c>
      <c r="O191">
        <f t="shared" si="8"/>
        <v>0</v>
      </c>
      <c r="P191">
        <f t="shared" si="9"/>
        <v>0</v>
      </c>
      <c r="R191" s="6"/>
      <c r="S191" s="6"/>
    </row>
    <row r="192" spans="1:19" x14ac:dyDescent="0.25">
      <c r="A192" s="15">
        <v>191</v>
      </c>
      <c r="B192">
        <v>5</v>
      </c>
      <c r="C192">
        <v>5</v>
      </c>
      <c r="D192">
        <v>37</v>
      </c>
      <c r="E192" s="14">
        <v>6</v>
      </c>
      <c r="F192" s="14" t="s">
        <v>60</v>
      </c>
      <c r="G192" s="14" t="s">
        <v>61</v>
      </c>
      <c r="H192">
        <v>9</v>
      </c>
      <c r="I192" s="6">
        <v>58500</v>
      </c>
      <c r="M192" s="17">
        <v>58500</v>
      </c>
      <c r="N192">
        <v>9</v>
      </c>
      <c r="O192">
        <f t="shared" si="8"/>
        <v>1</v>
      </c>
      <c r="P192">
        <f t="shared" si="9"/>
        <v>9</v>
      </c>
      <c r="R192" s="6"/>
      <c r="S192" s="6"/>
    </row>
    <row r="193" spans="1:19" x14ac:dyDescent="0.25">
      <c r="A193" s="15">
        <v>192</v>
      </c>
      <c r="B193">
        <v>5</v>
      </c>
      <c r="C193">
        <v>5</v>
      </c>
      <c r="D193">
        <v>40</v>
      </c>
      <c r="E193" s="14">
        <v>7</v>
      </c>
      <c r="F193" s="14" t="s">
        <v>60</v>
      </c>
      <c r="G193" s="14" t="s">
        <v>59</v>
      </c>
      <c r="H193">
        <v>16</v>
      </c>
      <c r="I193" s="6">
        <v>55000</v>
      </c>
      <c r="M193" s="17">
        <v>55000</v>
      </c>
      <c r="N193">
        <v>16</v>
      </c>
      <c r="O193">
        <f t="shared" si="8"/>
        <v>0</v>
      </c>
      <c r="P193">
        <f t="shared" si="9"/>
        <v>0</v>
      </c>
      <c r="R193" s="6"/>
      <c r="S193" s="6"/>
    </row>
    <row r="194" spans="1:19" x14ac:dyDescent="0.25">
      <c r="A194" s="15">
        <v>193</v>
      </c>
      <c r="B194">
        <v>3</v>
      </c>
      <c r="C194">
        <v>5</v>
      </c>
      <c r="D194">
        <v>54</v>
      </c>
      <c r="E194" s="14">
        <v>3</v>
      </c>
      <c r="F194" s="14" t="s">
        <v>60</v>
      </c>
      <c r="G194" s="14" t="s">
        <v>59</v>
      </c>
      <c r="H194">
        <v>24</v>
      </c>
      <c r="I194" s="6">
        <v>57000</v>
      </c>
      <c r="M194" s="17">
        <v>57000</v>
      </c>
      <c r="N194">
        <v>24</v>
      </c>
      <c r="O194">
        <f t="shared" ref="O194:O209" si="10">IF(G194=$O$1,1,0)</f>
        <v>0</v>
      </c>
      <c r="P194">
        <f t="shared" si="9"/>
        <v>0</v>
      </c>
      <c r="R194" s="6"/>
      <c r="S194" s="6"/>
    </row>
    <row r="195" spans="1:19" x14ac:dyDescent="0.25">
      <c r="A195" s="15">
        <v>194</v>
      </c>
      <c r="B195">
        <v>5</v>
      </c>
      <c r="C195">
        <v>5</v>
      </c>
      <c r="D195">
        <v>57</v>
      </c>
      <c r="E195" s="14">
        <v>1</v>
      </c>
      <c r="F195" s="14" t="s">
        <v>60</v>
      </c>
      <c r="G195" s="14" t="s">
        <v>59</v>
      </c>
      <c r="H195">
        <v>17</v>
      </c>
      <c r="I195" s="6">
        <v>57000</v>
      </c>
      <c r="M195" s="17">
        <v>57000</v>
      </c>
      <c r="N195">
        <v>17</v>
      </c>
      <c r="O195">
        <f t="shared" si="10"/>
        <v>0</v>
      </c>
      <c r="P195">
        <f t="shared" ref="P195:P209" si="11">N195*O195</f>
        <v>0</v>
      </c>
      <c r="R195" s="6"/>
      <c r="S195" s="6"/>
    </row>
    <row r="196" spans="1:19" x14ac:dyDescent="0.25">
      <c r="A196" s="15">
        <v>195</v>
      </c>
      <c r="B196">
        <v>5</v>
      </c>
      <c r="C196">
        <v>6</v>
      </c>
      <c r="D196">
        <v>49</v>
      </c>
      <c r="E196" s="14">
        <v>0</v>
      </c>
      <c r="F196" s="14" t="s">
        <v>60</v>
      </c>
      <c r="G196" s="14" t="s">
        <v>59</v>
      </c>
      <c r="H196">
        <v>14</v>
      </c>
      <c r="I196" s="6">
        <v>60000</v>
      </c>
      <c r="M196" s="17">
        <v>60000</v>
      </c>
      <c r="N196">
        <v>14</v>
      </c>
      <c r="O196">
        <f t="shared" si="10"/>
        <v>0</v>
      </c>
      <c r="P196">
        <f t="shared" si="11"/>
        <v>0</v>
      </c>
      <c r="R196" s="6"/>
      <c r="S196" s="6"/>
    </row>
    <row r="197" spans="1:19" x14ac:dyDescent="0.25">
      <c r="A197" s="15">
        <v>196</v>
      </c>
      <c r="B197">
        <v>3</v>
      </c>
      <c r="C197">
        <v>6</v>
      </c>
      <c r="D197">
        <v>41</v>
      </c>
      <c r="E197" s="14">
        <v>0</v>
      </c>
      <c r="F197" s="14" t="s">
        <v>60</v>
      </c>
      <c r="G197" s="14" t="s">
        <v>59</v>
      </c>
      <c r="H197">
        <v>13</v>
      </c>
      <c r="I197" s="6">
        <v>60000</v>
      </c>
      <c r="M197" s="17">
        <v>60000</v>
      </c>
      <c r="N197">
        <v>13</v>
      </c>
      <c r="O197">
        <f t="shared" si="10"/>
        <v>0</v>
      </c>
      <c r="P197">
        <f t="shared" si="11"/>
        <v>0</v>
      </c>
      <c r="R197" s="6"/>
      <c r="S197" s="6"/>
    </row>
    <row r="198" spans="1:19" x14ac:dyDescent="0.25">
      <c r="A198" s="15">
        <v>197</v>
      </c>
      <c r="B198">
        <v>5</v>
      </c>
      <c r="C198">
        <v>6</v>
      </c>
      <c r="D198">
        <v>59</v>
      </c>
      <c r="E198" s="14">
        <v>4</v>
      </c>
      <c r="F198" s="14" t="s">
        <v>60</v>
      </c>
      <c r="G198" s="14" t="s">
        <v>59</v>
      </c>
      <c r="H198">
        <v>19</v>
      </c>
      <c r="I198" s="6">
        <v>59000</v>
      </c>
      <c r="M198" s="17">
        <v>59000</v>
      </c>
      <c r="N198">
        <v>19</v>
      </c>
      <c r="O198">
        <f t="shared" si="10"/>
        <v>0</v>
      </c>
      <c r="P198">
        <f t="shared" si="11"/>
        <v>0</v>
      </c>
      <c r="R198" s="6"/>
      <c r="S198" s="6"/>
    </row>
    <row r="199" spans="1:19" x14ac:dyDescent="0.25">
      <c r="A199" s="15">
        <v>198</v>
      </c>
      <c r="B199">
        <v>5</v>
      </c>
      <c r="C199">
        <v>6</v>
      </c>
      <c r="D199">
        <v>51</v>
      </c>
      <c r="E199" s="14">
        <v>0</v>
      </c>
      <c r="F199" s="14" t="s">
        <v>60</v>
      </c>
      <c r="G199" s="14" t="s">
        <v>59</v>
      </c>
      <c r="H199">
        <v>12</v>
      </c>
      <c r="I199" s="6">
        <v>60000</v>
      </c>
      <c r="M199" s="17">
        <v>60000</v>
      </c>
      <c r="N199">
        <v>12</v>
      </c>
      <c r="O199">
        <f t="shared" si="10"/>
        <v>0</v>
      </c>
      <c r="P199">
        <f t="shared" si="11"/>
        <v>0</v>
      </c>
      <c r="R199" s="6"/>
      <c r="S199" s="6"/>
    </row>
    <row r="200" spans="1:19" x14ac:dyDescent="0.25">
      <c r="A200" s="15">
        <v>199</v>
      </c>
      <c r="B200">
        <v>5</v>
      </c>
      <c r="C200">
        <v>6</v>
      </c>
      <c r="D200">
        <v>45</v>
      </c>
      <c r="E200" s="14">
        <v>0</v>
      </c>
      <c r="F200" s="14" t="s">
        <v>60</v>
      </c>
      <c r="G200" s="14" t="s">
        <v>59</v>
      </c>
      <c r="H200">
        <v>20</v>
      </c>
      <c r="I200" s="6">
        <v>65000</v>
      </c>
      <c r="M200" s="17">
        <v>65000</v>
      </c>
      <c r="N200">
        <v>20</v>
      </c>
      <c r="O200">
        <f t="shared" si="10"/>
        <v>0</v>
      </c>
      <c r="P200">
        <f t="shared" si="11"/>
        <v>0</v>
      </c>
      <c r="R200" s="6"/>
      <c r="S200" s="6"/>
    </row>
    <row r="201" spans="1:19" x14ac:dyDescent="0.25">
      <c r="A201" s="15">
        <v>200</v>
      </c>
      <c r="B201">
        <v>5</v>
      </c>
      <c r="C201">
        <v>6</v>
      </c>
      <c r="D201">
        <v>56</v>
      </c>
      <c r="E201" s="14">
        <v>1</v>
      </c>
      <c r="F201" s="14" t="s">
        <v>60</v>
      </c>
      <c r="G201" s="14" t="s">
        <v>59</v>
      </c>
      <c r="H201">
        <v>20</v>
      </c>
      <c r="I201" s="6">
        <v>52000</v>
      </c>
      <c r="M201" s="17">
        <v>52000</v>
      </c>
      <c r="N201">
        <v>20</v>
      </c>
      <c r="O201">
        <f t="shared" si="10"/>
        <v>0</v>
      </c>
      <c r="P201">
        <f t="shared" si="11"/>
        <v>0</v>
      </c>
      <c r="R201" s="6"/>
      <c r="S201" s="6"/>
    </row>
    <row r="202" spans="1:19" x14ac:dyDescent="0.25">
      <c r="A202" s="15">
        <v>201</v>
      </c>
      <c r="B202">
        <v>5</v>
      </c>
      <c r="C202">
        <v>6</v>
      </c>
      <c r="D202">
        <v>57</v>
      </c>
      <c r="E202" s="14">
        <v>0</v>
      </c>
      <c r="F202" s="14" t="s">
        <v>60</v>
      </c>
      <c r="G202" s="14" t="s">
        <v>59</v>
      </c>
      <c r="H202">
        <v>22</v>
      </c>
      <c r="I202" s="6">
        <v>58000</v>
      </c>
      <c r="M202" s="17">
        <v>58000</v>
      </c>
      <c r="N202">
        <v>22</v>
      </c>
      <c r="O202">
        <f t="shared" si="10"/>
        <v>0</v>
      </c>
      <c r="P202">
        <f t="shared" si="11"/>
        <v>0</v>
      </c>
      <c r="R202" s="6"/>
      <c r="S202" s="6"/>
    </row>
    <row r="203" spans="1:19" x14ac:dyDescent="0.25">
      <c r="A203" s="15">
        <v>202</v>
      </c>
      <c r="B203">
        <v>4</v>
      </c>
      <c r="C203">
        <v>6</v>
      </c>
      <c r="D203">
        <v>53</v>
      </c>
      <c r="E203" s="14">
        <v>0</v>
      </c>
      <c r="F203" s="14" t="s">
        <v>60</v>
      </c>
      <c r="G203" s="14" t="s">
        <v>59</v>
      </c>
      <c r="H203">
        <v>21</v>
      </c>
      <c r="I203" s="6">
        <v>60000</v>
      </c>
      <c r="M203" s="17">
        <v>60000</v>
      </c>
      <c r="N203">
        <v>21</v>
      </c>
      <c r="O203">
        <f t="shared" si="10"/>
        <v>0</v>
      </c>
      <c r="P203">
        <f t="shared" si="11"/>
        <v>0</v>
      </c>
      <c r="R203" s="6"/>
      <c r="S203" s="6"/>
    </row>
    <row r="204" spans="1:19" x14ac:dyDescent="0.25">
      <c r="A204" s="15">
        <v>203</v>
      </c>
      <c r="B204">
        <v>5</v>
      </c>
      <c r="C204">
        <v>6</v>
      </c>
      <c r="D204">
        <v>65</v>
      </c>
      <c r="E204" s="14">
        <v>0</v>
      </c>
      <c r="F204" s="14" t="s">
        <v>60</v>
      </c>
      <c r="G204" s="14" t="s">
        <v>59</v>
      </c>
      <c r="H204">
        <v>39</v>
      </c>
      <c r="I204" s="6">
        <v>74000</v>
      </c>
      <c r="M204" s="17">
        <v>74000</v>
      </c>
      <c r="N204">
        <v>39</v>
      </c>
      <c r="O204">
        <f t="shared" si="10"/>
        <v>0</v>
      </c>
      <c r="P204">
        <f t="shared" si="11"/>
        <v>0</v>
      </c>
      <c r="R204" s="6"/>
      <c r="S204" s="6"/>
    </row>
    <row r="205" spans="1:19" x14ac:dyDescent="0.25">
      <c r="A205" s="15">
        <v>204</v>
      </c>
      <c r="B205">
        <v>3</v>
      </c>
      <c r="C205">
        <v>6</v>
      </c>
      <c r="D205">
        <v>60</v>
      </c>
      <c r="E205" s="14">
        <v>0</v>
      </c>
      <c r="F205" s="14" t="s">
        <v>60</v>
      </c>
      <c r="G205" s="14" t="s">
        <v>59</v>
      </c>
      <c r="H205">
        <v>34</v>
      </c>
      <c r="I205" s="6">
        <v>95000</v>
      </c>
      <c r="M205" s="17">
        <v>95000</v>
      </c>
      <c r="N205">
        <v>34</v>
      </c>
      <c r="O205">
        <f t="shared" si="10"/>
        <v>0</v>
      </c>
      <c r="P205">
        <f t="shared" si="11"/>
        <v>0</v>
      </c>
      <c r="R205" s="6"/>
      <c r="S205" s="6"/>
    </row>
    <row r="206" spans="1:19" x14ac:dyDescent="0.25">
      <c r="A206" s="15">
        <v>205</v>
      </c>
      <c r="B206">
        <v>5</v>
      </c>
      <c r="C206">
        <v>6</v>
      </c>
      <c r="D206">
        <v>61</v>
      </c>
      <c r="E206" s="14">
        <v>0</v>
      </c>
      <c r="F206" s="14" t="s">
        <v>60</v>
      </c>
      <c r="G206" s="14" t="s">
        <v>59</v>
      </c>
      <c r="H206">
        <v>36</v>
      </c>
      <c r="I206" s="6">
        <v>97000</v>
      </c>
      <c r="M206" s="17">
        <v>97000</v>
      </c>
      <c r="N206">
        <v>36</v>
      </c>
      <c r="O206">
        <f t="shared" si="10"/>
        <v>0</v>
      </c>
      <c r="P206">
        <f t="shared" si="11"/>
        <v>0</v>
      </c>
      <c r="R206" s="6"/>
      <c r="S206" s="6"/>
    </row>
    <row r="207" spans="1:19" x14ac:dyDescent="0.25">
      <c r="A207" s="15">
        <v>206</v>
      </c>
      <c r="B207">
        <v>5</v>
      </c>
      <c r="C207">
        <v>6</v>
      </c>
      <c r="D207">
        <v>62</v>
      </c>
      <c r="E207" s="14">
        <v>0</v>
      </c>
      <c r="F207" s="14" t="s">
        <v>60</v>
      </c>
      <c r="G207" s="14" t="s">
        <v>59</v>
      </c>
      <c r="H207">
        <v>32</v>
      </c>
      <c r="I207" s="6">
        <v>88000</v>
      </c>
      <c r="M207" s="17">
        <v>88000</v>
      </c>
      <c r="N207">
        <v>32</v>
      </c>
      <c r="O207">
        <f t="shared" si="10"/>
        <v>0</v>
      </c>
      <c r="P207">
        <f t="shared" si="11"/>
        <v>0</v>
      </c>
      <c r="R207" s="6"/>
      <c r="S207" s="6"/>
    </row>
    <row r="208" spans="1:19" x14ac:dyDescent="0.25">
      <c r="A208" s="15">
        <v>207</v>
      </c>
      <c r="B208">
        <v>5</v>
      </c>
      <c r="C208">
        <v>6</v>
      </c>
      <c r="D208">
        <v>59</v>
      </c>
      <c r="E208" s="14">
        <v>0</v>
      </c>
      <c r="F208" s="14" t="s">
        <v>60</v>
      </c>
      <c r="G208" s="14" t="s">
        <v>59</v>
      </c>
      <c r="H208">
        <v>35</v>
      </c>
      <c r="I208" s="6">
        <v>94000</v>
      </c>
      <c r="M208" s="17">
        <v>94000</v>
      </c>
      <c r="N208">
        <v>35</v>
      </c>
      <c r="O208">
        <f t="shared" si="10"/>
        <v>0</v>
      </c>
      <c r="P208">
        <f t="shared" si="11"/>
        <v>0</v>
      </c>
      <c r="R208" s="6"/>
      <c r="S208" s="6"/>
    </row>
    <row r="209" spans="1:19" x14ac:dyDescent="0.25">
      <c r="A209" s="15">
        <v>208</v>
      </c>
      <c r="B209">
        <v>5</v>
      </c>
      <c r="C209">
        <v>6</v>
      </c>
      <c r="D209">
        <v>62</v>
      </c>
      <c r="E209" s="14">
        <v>0</v>
      </c>
      <c r="F209" s="14" t="s">
        <v>60</v>
      </c>
      <c r="G209" s="14" t="s">
        <v>61</v>
      </c>
      <c r="H209">
        <v>33</v>
      </c>
      <c r="I209" s="6">
        <v>30000</v>
      </c>
      <c r="M209" s="17">
        <v>30000</v>
      </c>
      <c r="N209">
        <v>33</v>
      </c>
      <c r="O209">
        <f t="shared" si="10"/>
        <v>1</v>
      </c>
      <c r="P209">
        <f t="shared" si="11"/>
        <v>33</v>
      </c>
      <c r="R209" s="6"/>
      <c r="S209" s="6"/>
    </row>
  </sheetData>
  <sortState xmlns:xlrd2="http://schemas.microsoft.com/office/spreadsheetml/2017/richdata2" ref="AE2:AE210">
    <sortCondition ref="AE1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7C65E7-9024-4A9D-B49A-BE4D9519E8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04B15F-54D9-4364-A664-ED610DA964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f257c-f9b4-4a78-89eb-782bf7388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F131E1-4C94-4B19-A3CC-F6B223260AE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mustard.reg</vt:lpstr>
      <vt:lpstr>mustard.data</vt:lpstr>
      <vt:lpstr>dummyTrap</vt:lpstr>
      <vt:lpstr>temp</vt:lpstr>
      <vt:lpstr>Sheet3</vt:lpstr>
      <vt:lpstr>Sheet1</vt:lpstr>
      <vt:lpstr>banksalary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Tanat Iempreedee</cp:lastModifiedBy>
  <dcterms:created xsi:type="dcterms:W3CDTF">2007-05-15T16:45:46Z</dcterms:created>
  <dcterms:modified xsi:type="dcterms:W3CDTF">2021-07-16T14:41:18Z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