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2188" windowHeight="900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<sst xmlns="http://schemas.openxmlformats.org/spreadsheetml/2006/main" count="75" uniqueCount="58">
  <si>
    <t>STT</t>
  </si>
  <si>
    <t>Họ tên</t>
  </si>
  <si>
    <t>MSSV</t>
  </si>
  <si>
    <t>Email</t>
  </si>
  <si>
    <t>Lớp</t>
  </si>
  <si>
    <t>Giờ học/tuần</t>
  </si>
  <si>
    <t>Buổi Zoom</t>
  </si>
  <si>
    <t>Bài Tập nộp</t>
  </si>
  <si>
    <t>Tổng giờ</t>
  </si>
  <si>
    <t>Điểm TB</t>
  </si>
  <si>
    <t>Đánh giá</t>
  </si>
  <si>
    <t>Mô tả học tập</t>
  </si>
  <si>
    <t>Độ dài email</t>
  </si>
  <si>
    <t>SINH VIEN HỌC NHIỀU NHẤT</t>
  </si>
  <si>
    <t>SINH VIEN HỌC ÍT NHẤT</t>
  </si>
  <si>
    <t>Nguyễn Văn A</t>
  </si>
  <si>
    <t>nva01@example.com</t>
  </si>
  <si>
    <t>KS24A</t>
  </si>
  <si>
    <t>Trần Thị B</t>
  </si>
  <si>
    <t>ttb02@example.com</t>
  </si>
  <si>
    <t>Lê Minh C</t>
  </si>
  <si>
    <t>lmc03@example.com</t>
  </si>
  <si>
    <t>KS24B</t>
  </si>
  <si>
    <t>Phạm Hữu D</t>
  </si>
  <si>
    <t>phd04@example.com</t>
  </si>
  <si>
    <t>Võ Hoàng E</t>
  </si>
  <si>
    <t>vhe05@example.com</t>
  </si>
  <si>
    <t>KS24C</t>
  </si>
  <si>
    <t>Nguyễn Mai F</t>
  </si>
  <si>
    <t>nmf06@example.com</t>
  </si>
  <si>
    <t>Lưu Hương G</t>
  </si>
  <si>
    <t>lhg07@example.com</t>
  </si>
  <si>
    <t>Tô Văn H</t>
  </si>
  <si>
    <t>tvh08@example.com</t>
  </si>
  <si>
    <t>Phan Quốc I</t>
  </si>
  <si>
    <t>pqi09@example.com</t>
  </si>
  <si>
    <t>Đào Quỳnh J</t>
  </si>
  <si>
    <t>dhj10@example.com</t>
  </si>
  <si>
    <t>Nguyễn Khánh K</t>
  </si>
  <si>
    <t>nkk11@example.com</t>
  </si>
  <si>
    <t>Trịnh Hữu L</t>
  </si>
  <si>
    <t>thl12@example.com</t>
  </si>
  <si>
    <t>Mai Hoàng M</t>
  </si>
  <si>
    <t>mhm13@example.com</t>
  </si>
  <si>
    <t>Hồ Thanh N</t>
  </si>
  <si>
    <t>htn14@example.com</t>
  </si>
  <si>
    <t>Vũ Bảo O</t>
  </si>
  <si>
    <t>vbo15@example.com</t>
  </si>
  <si>
    <t>Lê Hữu P</t>
  </si>
  <si>
    <t>lhp16@example.com</t>
  </si>
  <si>
    <t>Đinh Mai Q</t>
  </si>
  <si>
    <t>dmq17@example.com</t>
  </si>
  <si>
    <t>Trần Văn R</t>
  </si>
  <si>
    <t>tvr18@example.com</t>
  </si>
  <si>
    <t>Phạm Thị S</t>
  </si>
  <si>
    <t>pts19@example.com</t>
  </si>
  <si>
    <t>Nguyễn Xuân T</t>
  </si>
  <si>
    <t>nxt20@example.com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</si>
</sst>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5" applyNumberFormat="0" applyAlignment="0" applyProtection="0">
      <alignment vertical="center"/>
    </xf>
    <xf numFmtId="0" fontId="11" fillId="4" borderId="6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5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0" borderId="1" xfId="0" applyFont="1" applyBorder="1">
      <alignment vertical="center"/>
    </xf>
    <xf numFmtId="0" fontId="0" fillId="0" borderId="1" xfId="0" applyBorder="1">
      <alignment vertical="center"/>
    </xf>
    <xf numFmtId="0" fontId="2" fillId="0" borderId="1" xfId="6" applyBorder="1">
      <alignment vertical="center"/>
    </xf>
    <xf numFmtId="0" fontId="3" fillId="0" borderId="1" xfId="6" applyFont="1" applyBorder="1">
      <alignment vertical="center"/>
    </xf>
    <xf numFmtId="0" fontId="1" fillId="0" borderId="0" xfId="0" applyFont="1" applyBorder="1">
      <alignment vertical="center"/>
    </xf>
    <xf numFmtId="0" fontId="0" fillId="0" borderId="0" xfId="0" applyBorder="1">
      <alignment vertical="center"/>
    </xf>
    <xf numFmtId="0" fontId="1" fillId="0" borderId="1" xfId="0" applyFont="1" applyBorder="1">
      <alignment vertical="center"/>
    </xf>
    <xf numFmtId="0" fontId="0" fillId="0" borderId="1" xfId="0" applyNumberFormat="1" applyBorder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mailto:pqi09@example.com" TargetMode="External"/><Relationship Id="rId8" Type="http://schemas.openxmlformats.org/officeDocument/2006/relationships/hyperlink" Target="mailto:tvh08@example.com" TargetMode="External"/><Relationship Id="rId7" Type="http://schemas.openxmlformats.org/officeDocument/2006/relationships/hyperlink" Target="mailto:lhg07@example.com" TargetMode="External"/><Relationship Id="rId6" Type="http://schemas.openxmlformats.org/officeDocument/2006/relationships/hyperlink" Target="mailto:nmf06@example.com" TargetMode="External"/><Relationship Id="rId5" Type="http://schemas.openxmlformats.org/officeDocument/2006/relationships/hyperlink" Target="mailto:vhe05@example.com" TargetMode="External"/><Relationship Id="rId4" Type="http://schemas.openxmlformats.org/officeDocument/2006/relationships/hyperlink" Target="mailto:phd04@example.com" TargetMode="External"/><Relationship Id="rId3" Type="http://schemas.openxmlformats.org/officeDocument/2006/relationships/hyperlink" Target="mailto:lmc03@example.com" TargetMode="External"/><Relationship Id="rId20" Type="http://schemas.openxmlformats.org/officeDocument/2006/relationships/hyperlink" Target="mailto:nxt20@example.com" TargetMode="External"/><Relationship Id="rId2" Type="http://schemas.openxmlformats.org/officeDocument/2006/relationships/hyperlink" Target="mailto:ttb02@example.com" TargetMode="External"/><Relationship Id="rId19" Type="http://schemas.openxmlformats.org/officeDocument/2006/relationships/hyperlink" Target="mailto:pts19@example.com" TargetMode="External"/><Relationship Id="rId18" Type="http://schemas.openxmlformats.org/officeDocument/2006/relationships/hyperlink" Target="mailto:tvr18@example.com" TargetMode="External"/><Relationship Id="rId17" Type="http://schemas.openxmlformats.org/officeDocument/2006/relationships/hyperlink" Target="mailto:dmq17@example.com" TargetMode="External"/><Relationship Id="rId16" Type="http://schemas.openxmlformats.org/officeDocument/2006/relationships/hyperlink" Target="mailto:lhp16@example.com" TargetMode="External"/><Relationship Id="rId15" Type="http://schemas.openxmlformats.org/officeDocument/2006/relationships/hyperlink" Target="mailto:vbo15@example.com" TargetMode="External"/><Relationship Id="rId14" Type="http://schemas.openxmlformats.org/officeDocument/2006/relationships/hyperlink" Target="mailto:htn14@example.com" TargetMode="External"/><Relationship Id="rId13" Type="http://schemas.openxmlformats.org/officeDocument/2006/relationships/hyperlink" Target="mailto:mhm13@example.com" TargetMode="External"/><Relationship Id="rId12" Type="http://schemas.openxmlformats.org/officeDocument/2006/relationships/hyperlink" Target="mailto:thl12@example.com" TargetMode="External"/><Relationship Id="rId11" Type="http://schemas.openxmlformats.org/officeDocument/2006/relationships/hyperlink" Target="mailto:nkk11@example.com" TargetMode="External"/><Relationship Id="rId10" Type="http://schemas.openxmlformats.org/officeDocument/2006/relationships/hyperlink" Target="mailto:dhj10@example.com" TargetMode="External"/><Relationship Id="rId1" Type="http://schemas.openxmlformats.org/officeDocument/2006/relationships/hyperlink" Target="mailto:nva01@exampl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6"/>
  <sheetViews>
    <sheetView tabSelected="1" topLeftCell="B1" workbookViewId="0">
      <selection activeCell="L24" sqref="L24"/>
    </sheetView>
  </sheetViews>
  <sheetFormatPr defaultColWidth="8.88888888888889" defaultRowHeight="14.4"/>
  <cols>
    <col min="2" max="2" width="17.6666666666667" customWidth="1"/>
    <col min="3" max="3" width="12.7777777777778" customWidth="1"/>
    <col min="4" max="4" width="26.1111111111111" customWidth="1"/>
    <col min="6" max="6" width="13.6666666666667" customWidth="1"/>
    <col min="7" max="7" width="13.3333333333333" customWidth="1"/>
    <col min="8" max="8" width="12.5555555555556" customWidth="1"/>
    <col min="9" max="10" width="9.77777777777778" customWidth="1"/>
    <col min="11" max="11" width="12.1111111111111" customWidth="1"/>
    <col min="12" max="12" width="45.1111111111111" customWidth="1"/>
    <col min="13" max="13" width="11.3333333333333" customWidth="1"/>
    <col min="14" max="14" width="25.8888888888889" customWidth="1"/>
    <col min="15" max="15" width="22.8888888888889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7" t="s">
        <v>12</v>
      </c>
      <c r="N1" s="1" t="s">
        <v>13</v>
      </c>
      <c r="O1" s="1" t="s">
        <v>14</v>
      </c>
    </row>
    <row r="2" spans="1:15">
      <c r="A2" s="2">
        <v>1</v>
      </c>
      <c r="B2" s="2" t="s">
        <v>15</v>
      </c>
      <c r="C2" s="2">
        <v>202401001</v>
      </c>
      <c r="D2" s="3" t="s">
        <v>16</v>
      </c>
      <c r="E2" s="2" t="s">
        <v>17</v>
      </c>
      <c r="F2" s="2">
        <v>10</v>
      </c>
      <c r="G2" s="2">
        <v>4</v>
      </c>
      <c r="H2" s="2">
        <v>6</v>
      </c>
      <c r="I2" s="8">
        <f>SUM(F2+G2*1.5)</f>
        <v>16</v>
      </c>
      <c r="J2" s="2">
        <f>AVERAGE(F2:H2)</f>
        <v>6.66666666666667</v>
      </c>
      <c r="K2" s="2" t="str">
        <f>IF(I2&gt;=15,"TỐT",IF(I2&gt;=10,"Ổn Định","Cần cải thiện"))</f>
        <v>TỐT</v>
      </c>
      <c r="L2" s="2" t="str">
        <f>_xlfn.CONCAT(B2," học ",F2," giờ/tuần,"," Zoom ",G2," buổi,"," nộp ",H2," bài")</f>
        <v>Nguyễn Văn A học 10 giờ/tuần, Zoom 4 buổi, nộp 6 bài</v>
      </c>
      <c r="M2" s="2">
        <f>LEN(D1)</f>
        <v>5</v>
      </c>
      <c r="N2" s="2">
        <f>MAX(F1:F21)</f>
        <v>12</v>
      </c>
      <c r="O2" s="2">
        <f>MIN(F2:F21)</f>
        <v>3</v>
      </c>
    </row>
    <row r="3" spans="1:13">
      <c r="A3" s="2">
        <v>2</v>
      </c>
      <c r="B3" s="2" t="s">
        <v>18</v>
      </c>
      <c r="C3" s="2">
        <v>202401002</v>
      </c>
      <c r="D3" s="4" t="s">
        <v>19</v>
      </c>
      <c r="E3" s="2" t="s">
        <v>17</v>
      </c>
      <c r="F3" s="2">
        <v>6</v>
      </c>
      <c r="G3" s="2">
        <v>3</v>
      </c>
      <c r="H3" s="2">
        <v>4</v>
      </c>
      <c r="I3" s="8">
        <f t="shared" ref="I3:I21" si="0">SUM(F3+G3*1.5)</f>
        <v>10.5</v>
      </c>
      <c r="J3" s="2">
        <f t="shared" ref="J3:J21" si="1">AVERAGE(F3:H3)</f>
        <v>4.33333333333333</v>
      </c>
      <c r="K3" s="2" t="str">
        <f t="shared" ref="K3:K21" si="2">IF(I3&gt;=15,"TỐT",IF(I3&gt;=10,"Ổn Định","Cần cải thiện"))</f>
        <v>Ổn Định</v>
      </c>
      <c r="L3" s="2" t="str">
        <f t="shared" ref="L3:L21" si="3">_xlfn.CONCAT(B3," học ",F3," giờ/tuần,"," Zoom ",G3," buổi,"," nộp ",H3," bài")</f>
        <v>Trần Thị B học 6 giờ/tuần, Zoom 3 buổi, nộp 4 bài</v>
      </c>
      <c r="M3" s="2">
        <f t="shared" ref="M3:M21" si="4">LEN(D2)</f>
        <v>17</v>
      </c>
    </row>
    <row r="4" spans="1:13">
      <c r="A4" s="2">
        <v>3</v>
      </c>
      <c r="B4" s="2" t="s">
        <v>20</v>
      </c>
      <c r="C4" s="2">
        <v>202401003</v>
      </c>
      <c r="D4" s="3" t="s">
        <v>21</v>
      </c>
      <c r="E4" s="2" t="s">
        <v>22</v>
      </c>
      <c r="F4" s="2">
        <v>4</v>
      </c>
      <c r="G4" s="2">
        <v>2</v>
      </c>
      <c r="H4" s="2">
        <v>3</v>
      </c>
      <c r="I4" s="8">
        <f t="shared" si="0"/>
        <v>7</v>
      </c>
      <c r="J4" s="2">
        <f t="shared" si="1"/>
        <v>3</v>
      </c>
      <c r="K4" s="2" t="str">
        <f t="shared" si="2"/>
        <v>Cần cải thiện</v>
      </c>
      <c r="L4" s="2" t="str">
        <f t="shared" si="3"/>
        <v>Lê Minh C học 4 giờ/tuần, Zoom 2 buổi, nộp 3 bài</v>
      </c>
      <c r="M4" s="2">
        <f t="shared" si="4"/>
        <v>17</v>
      </c>
    </row>
    <row r="5" spans="1:13">
      <c r="A5" s="2">
        <v>4</v>
      </c>
      <c r="B5" s="2" t="s">
        <v>23</v>
      </c>
      <c r="C5" s="2">
        <v>202401004</v>
      </c>
      <c r="D5" s="3" t="s">
        <v>24</v>
      </c>
      <c r="E5" s="2" t="s">
        <v>22</v>
      </c>
      <c r="F5" s="2">
        <v>8</v>
      </c>
      <c r="G5" s="2">
        <v>3</v>
      </c>
      <c r="H5" s="2">
        <v>5</v>
      </c>
      <c r="I5" s="8">
        <f t="shared" si="0"/>
        <v>12.5</v>
      </c>
      <c r="J5" s="2">
        <f t="shared" si="1"/>
        <v>5.33333333333333</v>
      </c>
      <c r="K5" s="2" t="str">
        <f t="shared" si="2"/>
        <v>Ổn Định</v>
      </c>
      <c r="L5" s="2" t="str">
        <f t="shared" si="3"/>
        <v>Phạm Hữu D học 8 giờ/tuần, Zoom 3 buổi, nộp 5 bài</v>
      </c>
      <c r="M5" s="2">
        <f t="shared" si="4"/>
        <v>17</v>
      </c>
    </row>
    <row r="6" spans="1:13">
      <c r="A6" s="2">
        <v>5</v>
      </c>
      <c r="B6" s="2" t="s">
        <v>25</v>
      </c>
      <c r="C6" s="2">
        <v>202401005</v>
      </c>
      <c r="D6" s="3" t="s">
        <v>26</v>
      </c>
      <c r="E6" s="2" t="s">
        <v>27</v>
      </c>
      <c r="F6" s="2">
        <v>11</v>
      </c>
      <c r="G6" s="2">
        <v>5</v>
      </c>
      <c r="H6" s="2">
        <v>7</v>
      </c>
      <c r="I6" s="8">
        <f t="shared" si="0"/>
        <v>18.5</v>
      </c>
      <c r="J6" s="2">
        <f t="shared" si="1"/>
        <v>7.66666666666667</v>
      </c>
      <c r="K6" s="2" t="str">
        <f t="shared" si="2"/>
        <v>TỐT</v>
      </c>
      <c r="L6" s="2" t="str">
        <f t="shared" si="3"/>
        <v>Võ Hoàng E học 11 giờ/tuần, Zoom 5 buổi, nộp 7 bài</v>
      </c>
      <c r="M6" s="2">
        <f t="shared" si="4"/>
        <v>17</v>
      </c>
    </row>
    <row r="7" spans="1:13">
      <c r="A7" s="2">
        <v>6</v>
      </c>
      <c r="B7" s="2" t="s">
        <v>28</v>
      </c>
      <c r="C7" s="2">
        <v>202401006</v>
      </c>
      <c r="D7" s="3" t="s">
        <v>29</v>
      </c>
      <c r="E7" s="2" t="s">
        <v>27</v>
      </c>
      <c r="F7" s="2">
        <v>5</v>
      </c>
      <c r="G7" s="2">
        <v>1</v>
      </c>
      <c r="H7" s="2">
        <v>2</v>
      </c>
      <c r="I7" s="8">
        <f t="shared" si="0"/>
        <v>6.5</v>
      </c>
      <c r="J7" s="2">
        <f t="shared" si="1"/>
        <v>2.66666666666667</v>
      </c>
      <c r="K7" s="2" t="str">
        <f t="shared" si="2"/>
        <v>Cần cải thiện</v>
      </c>
      <c r="L7" s="2" t="str">
        <f t="shared" si="3"/>
        <v>Nguyễn Mai F học 5 giờ/tuần, Zoom 1 buổi, nộp 2 bài</v>
      </c>
      <c r="M7" s="2">
        <f t="shared" si="4"/>
        <v>17</v>
      </c>
    </row>
    <row r="8" spans="1:13">
      <c r="A8" s="2">
        <v>7</v>
      </c>
      <c r="B8" s="2" t="s">
        <v>30</v>
      </c>
      <c r="C8" s="2">
        <v>202401007</v>
      </c>
      <c r="D8" s="3" t="s">
        <v>31</v>
      </c>
      <c r="E8" s="2" t="s">
        <v>17</v>
      </c>
      <c r="F8" s="2">
        <v>9</v>
      </c>
      <c r="G8" s="2">
        <v>3</v>
      </c>
      <c r="H8" s="2">
        <v>6</v>
      </c>
      <c r="I8" s="8">
        <f t="shared" si="0"/>
        <v>13.5</v>
      </c>
      <c r="J8" s="2">
        <f t="shared" si="1"/>
        <v>6</v>
      </c>
      <c r="K8" s="2" t="str">
        <f t="shared" si="2"/>
        <v>Ổn Định</v>
      </c>
      <c r="L8" s="2" t="str">
        <f t="shared" si="3"/>
        <v>Lưu Hương G học 9 giờ/tuần, Zoom 3 buổi, nộp 6 bài</v>
      </c>
      <c r="M8" s="2">
        <f t="shared" si="4"/>
        <v>17</v>
      </c>
    </row>
    <row r="9" spans="1:13">
      <c r="A9" s="2">
        <v>8</v>
      </c>
      <c r="B9" s="2" t="s">
        <v>32</v>
      </c>
      <c r="C9" s="2">
        <v>202401008</v>
      </c>
      <c r="D9" s="3" t="s">
        <v>33</v>
      </c>
      <c r="E9" s="2" t="s">
        <v>22</v>
      </c>
      <c r="F9" s="2">
        <v>3</v>
      </c>
      <c r="G9" s="2">
        <v>2</v>
      </c>
      <c r="H9" s="2">
        <v>1</v>
      </c>
      <c r="I9" s="8">
        <f t="shared" si="0"/>
        <v>6</v>
      </c>
      <c r="J9" s="2">
        <f t="shared" si="1"/>
        <v>2</v>
      </c>
      <c r="K9" s="2" t="str">
        <f t="shared" si="2"/>
        <v>Cần cải thiện</v>
      </c>
      <c r="L9" s="2" t="str">
        <f t="shared" si="3"/>
        <v>Tô Văn H học 3 giờ/tuần, Zoom 2 buổi, nộp 1 bài</v>
      </c>
      <c r="M9" s="2">
        <f t="shared" si="4"/>
        <v>17</v>
      </c>
    </row>
    <row r="10" spans="1:13">
      <c r="A10" s="2">
        <v>9</v>
      </c>
      <c r="B10" s="2" t="s">
        <v>34</v>
      </c>
      <c r="C10" s="2">
        <v>202401009</v>
      </c>
      <c r="D10" s="3" t="s">
        <v>35</v>
      </c>
      <c r="E10" s="2" t="s">
        <v>27</v>
      </c>
      <c r="F10" s="2">
        <v>7</v>
      </c>
      <c r="G10" s="2">
        <v>3</v>
      </c>
      <c r="H10" s="2">
        <v>4</v>
      </c>
      <c r="I10" s="8">
        <f t="shared" si="0"/>
        <v>11.5</v>
      </c>
      <c r="J10" s="2">
        <f t="shared" si="1"/>
        <v>4.66666666666667</v>
      </c>
      <c r="K10" s="2" t="str">
        <f t="shared" si="2"/>
        <v>Ổn Định</v>
      </c>
      <c r="L10" s="2" t="str">
        <f t="shared" si="3"/>
        <v>Phan Quốc I học 7 giờ/tuần, Zoom 3 buổi, nộp 4 bài</v>
      </c>
      <c r="M10" s="2">
        <f t="shared" si="4"/>
        <v>17</v>
      </c>
    </row>
    <row r="11" spans="1:13">
      <c r="A11" s="2">
        <v>10</v>
      </c>
      <c r="B11" s="2" t="s">
        <v>36</v>
      </c>
      <c r="C11" s="2">
        <v>202401010</v>
      </c>
      <c r="D11" s="3" t="s">
        <v>37</v>
      </c>
      <c r="E11" s="2" t="s">
        <v>17</v>
      </c>
      <c r="F11" s="2">
        <v>12</v>
      </c>
      <c r="G11" s="2">
        <v>4</v>
      </c>
      <c r="H11" s="2">
        <v>7</v>
      </c>
      <c r="I11" s="8">
        <f t="shared" si="0"/>
        <v>18</v>
      </c>
      <c r="J11" s="2">
        <f t="shared" si="1"/>
        <v>7.66666666666667</v>
      </c>
      <c r="K11" s="2" t="str">
        <f t="shared" si="2"/>
        <v>TỐT</v>
      </c>
      <c r="L11" s="2" t="str">
        <f t="shared" si="3"/>
        <v>Đào Quỳnh J học 12 giờ/tuần, Zoom 4 buổi, nộp 7 bài</v>
      </c>
      <c r="M11" s="2">
        <f t="shared" si="4"/>
        <v>17</v>
      </c>
    </row>
    <row r="12" spans="1:13">
      <c r="A12" s="2">
        <v>11</v>
      </c>
      <c r="B12" s="2" t="s">
        <v>38</v>
      </c>
      <c r="C12" s="2">
        <v>202401011</v>
      </c>
      <c r="D12" s="3" t="s">
        <v>39</v>
      </c>
      <c r="E12" s="2" t="s">
        <v>22</v>
      </c>
      <c r="F12" s="2">
        <v>6</v>
      </c>
      <c r="G12" s="2">
        <v>2</v>
      </c>
      <c r="H12" s="2">
        <v>3</v>
      </c>
      <c r="I12" s="8">
        <f t="shared" si="0"/>
        <v>9</v>
      </c>
      <c r="J12" s="2">
        <f t="shared" si="1"/>
        <v>3.66666666666667</v>
      </c>
      <c r="K12" s="2" t="str">
        <f t="shared" si="2"/>
        <v>Cần cải thiện</v>
      </c>
      <c r="L12" s="2" t="str">
        <f t="shared" si="3"/>
        <v>Nguyễn Khánh K học 6 giờ/tuần, Zoom 2 buổi, nộp 3 bài</v>
      </c>
      <c r="M12" s="2">
        <f t="shared" si="4"/>
        <v>17</v>
      </c>
    </row>
    <row r="13" spans="1:13">
      <c r="A13" s="2">
        <v>12</v>
      </c>
      <c r="B13" s="2" t="s">
        <v>40</v>
      </c>
      <c r="C13" s="2">
        <v>202401012</v>
      </c>
      <c r="D13" s="3" t="s">
        <v>41</v>
      </c>
      <c r="E13" s="2" t="s">
        <v>27</v>
      </c>
      <c r="F13" s="2">
        <v>10</v>
      </c>
      <c r="G13" s="2">
        <v>4</v>
      </c>
      <c r="H13" s="2">
        <v>6</v>
      </c>
      <c r="I13" s="8">
        <f t="shared" si="0"/>
        <v>16</v>
      </c>
      <c r="J13" s="2">
        <f t="shared" si="1"/>
        <v>6.66666666666667</v>
      </c>
      <c r="K13" s="2" t="str">
        <f t="shared" si="2"/>
        <v>TỐT</v>
      </c>
      <c r="L13" s="2" t="str">
        <f t="shared" si="3"/>
        <v>Trịnh Hữu L học 10 giờ/tuần, Zoom 4 buổi, nộp 6 bài</v>
      </c>
      <c r="M13" s="2">
        <f t="shared" si="4"/>
        <v>17</v>
      </c>
    </row>
    <row r="14" spans="1:13">
      <c r="A14" s="2">
        <v>13</v>
      </c>
      <c r="B14" s="2" t="s">
        <v>42</v>
      </c>
      <c r="C14" s="2">
        <v>202401013</v>
      </c>
      <c r="D14" s="3" t="s">
        <v>43</v>
      </c>
      <c r="E14" s="2" t="s">
        <v>17</v>
      </c>
      <c r="F14" s="2">
        <v>4</v>
      </c>
      <c r="G14" s="2">
        <v>1</v>
      </c>
      <c r="H14" s="2">
        <v>2</v>
      </c>
      <c r="I14" s="8">
        <f t="shared" si="0"/>
        <v>5.5</v>
      </c>
      <c r="J14" s="2">
        <f t="shared" si="1"/>
        <v>2.33333333333333</v>
      </c>
      <c r="K14" s="2" t="str">
        <f t="shared" si="2"/>
        <v>Cần cải thiện</v>
      </c>
      <c r="L14" s="2" t="str">
        <f t="shared" si="3"/>
        <v>Mai Hoàng M học 4 giờ/tuần, Zoom 1 buổi, nộp 2 bài</v>
      </c>
      <c r="M14" s="2">
        <f t="shared" si="4"/>
        <v>17</v>
      </c>
    </row>
    <row r="15" spans="1:13">
      <c r="A15" s="2">
        <v>14</v>
      </c>
      <c r="B15" s="2" t="s">
        <v>44</v>
      </c>
      <c r="C15" s="2">
        <v>202401014</v>
      </c>
      <c r="D15" s="3" t="s">
        <v>45</v>
      </c>
      <c r="E15" s="2" t="s">
        <v>22</v>
      </c>
      <c r="F15" s="2">
        <v>9</v>
      </c>
      <c r="G15" s="2">
        <v>3</v>
      </c>
      <c r="H15" s="2">
        <v>5</v>
      </c>
      <c r="I15" s="8">
        <f t="shared" si="0"/>
        <v>13.5</v>
      </c>
      <c r="J15" s="2">
        <f t="shared" si="1"/>
        <v>5.66666666666667</v>
      </c>
      <c r="K15" s="2" t="str">
        <f t="shared" si="2"/>
        <v>Ổn Định</v>
      </c>
      <c r="L15" s="2" t="str">
        <f t="shared" si="3"/>
        <v>Hồ Thanh N học 9 giờ/tuần, Zoom 3 buổi, nộp 5 bài</v>
      </c>
      <c r="M15" s="2">
        <f t="shared" si="4"/>
        <v>17</v>
      </c>
    </row>
    <row r="16" spans="1:13">
      <c r="A16" s="2">
        <v>15</v>
      </c>
      <c r="B16" s="2" t="s">
        <v>46</v>
      </c>
      <c r="C16" s="2">
        <v>202401015</v>
      </c>
      <c r="D16" s="3" t="s">
        <v>47</v>
      </c>
      <c r="E16" s="2" t="s">
        <v>27</v>
      </c>
      <c r="F16" s="2">
        <v>8</v>
      </c>
      <c r="G16" s="2">
        <v>3</v>
      </c>
      <c r="H16" s="2">
        <v>6</v>
      </c>
      <c r="I16" s="8">
        <f t="shared" si="0"/>
        <v>12.5</v>
      </c>
      <c r="J16" s="2">
        <f t="shared" si="1"/>
        <v>5.66666666666667</v>
      </c>
      <c r="K16" s="2" t="str">
        <f t="shared" si="2"/>
        <v>Ổn Định</v>
      </c>
      <c r="L16" s="2" t="str">
        <f t="shared" si="3"/>
        <v>Vũ Bảo O học 8 giờ/tuần, Zoom 3 buổi, nộp 6 bài</v>
      </c>
      <c r="M16" s="2">
        <f t="shared" si="4"/>
        <v>17</v>
      </c>
    </row>
    <row r="17" spans="1:13">
      <c r="A17" s="2">
        <v>16</v>
      </c>
      <c r="B17" s="2" t="s">
        <v>48</v>
      </c>
      <c r="C17" s="2">
        <v>202401016</v>
      </c>
      <c r="D17" s="3" t="s">
        <v>49</v>
      </c>
      <c r="E17" s="2" t="s">
        <v>22</v>
      </c>
      <c r="F17" s="2">
        <v>5</v>
      </c>
      <c r="G17" s="2">
        <v>2</v>
      </c>
      <c r="H17" s="2">
        <v>2</v>
      </c>
      <c r="I17" s="8">
        <f t="shared" si="0"/>
        <v>8</v>
      </c>
      <c r="J17" s="2">
        <f t="shared" si="1"/>
        <v>3</v>
      </c>
      <c r="K17" s="2" t="str">
        <f t="shared" si="2"/>
        <v>Cần cải thiện</v>
      </c>
      <c r="L17" s="2" t="str">
        <f t="shared" si="3"/>
        <v>Lê Hữu P học 5 giờ/tuần, Zoom 2 buổi, nộp 2 bài</v>
      </c>
      <c r="M17" s="2">
        <f t="shared" si="4"/>
        <v>17</v>
      </c>
    </row>
    <row r="18" spans="1:13">
      <c r="A18" s="2">
        <v>17</v>
      </c>
      <c r="B18" s="2" t="s">
        <v>50</v>
      </c>
      <c r="C18" s="2">
        <v>202401017</v>
      </c>
      <c r="D18" s="3" t="s">
        <v>51</v>
      </c>
      <c r="E18" s="2" t="s">
        <v>17</v>
      </c>
      <c r="F18" s="2">
        <v>11</v>
      </c>
      <c r="G18" s="2">
        <v>5</v>
      </c>
      <c r="H18" s="2">
        <v>7</v>
      </c>
      <c r="I18" s="8">
        <f t="shared" si="0"/>
        <v>18.5</v>
      </c>
      <c r="J18" s="2">
        <f t="shared" si="1"/>
        <v>7.66666666666667</v>
      </c>
      <c r="K18" s="2" t="str">
        <f t="shared" si="2"/>
        <v>TỐT</v>
      </c>
      <c r="L18" s="2" t="str">
        <f t="shared" si="3"/>
        <v>Đinh Mai Q học 11 giờ/tuần, Zoom 5 buổi, nộp 7 bài</v>
      </c>
      <c r="M18" s="2">
        <f t="shared" si="4"/>
        <v>17</v>
      </c>
    </row>
    <row r="19" spans="1:13">
      <c r="A19" s="2">
        <v>18</v>
      </c>
      <c r="B19" s="2" t="s">
        <v>52</v>
      </c>
      <c r="C19" s="2">
        <v>202401018</v>
      </c>
      <c r="D19" s="3" t="s">
        <v>53</v>
      </c>
      <c r="E19" s="2" t="s">
        <v>22</v>
      </c>
      <c r="F19" s="2">
        <v>7</v>
      </c>
      <c r="G19" s="2">
        <v>3</v>
      </c>
      <c r="H19" s="2">
        <v>4</v>
      </c>
      <c r="I19" s="8">
        <f t="shared" si="0"/>
        <v>11.5</v>
      </c>
      <c r="J19" s="2">
        <f t="shared" si="1"/>
        <v>4.66666666666667</v>
      </c>
      <c r="K19" s="2" t="str">
        <f t="shared" si="2"/>
        <v>Ổn Định</v>
      </c>
      <c r="L19" s="2" t="str">
        <f t="shared" si="3"/>
        <v>Trần Văn R học 7 giờ/tuần, Zoom 3 buổi, nộp 4 bài</v>
      </c>
      <c r="M19" s="2">
        <f t="shared" si="4"/>
        <v>17</v>
      </c>
    </row>
    <row r="20" spans="1:13">
      <c r="A20" s="2">
        <v>19</v>
      </c>
      <c r="B20" s="2" t="s">
        <v>54</v>
      </c>
      <c r="C20" s="2">
        <v>202401019</v>
      </c>
      <c r="D20" s="3" t="s">
        <v>55</v>
      </c>
      <c r="E20" s="2" t="s">
        <v>27</v>
      </c>
      <c r="F20" s="2">
        <v>6</v>
      </c>
      <c r="G20" s="2">
        <v>2</v>
      </c>
      <c r="H20" s="2">
        <v>4</v>
      </c>
      <c r="I20" s="8">
        <f t="shared" si="0"/>
        <v>9</v>
      </c>
      <c r="J20" s="2">
        <f t="shared" si="1"/>
        <v>4</v>
      </c>
      <c r="K20" s="2" t="str">
        <f t="shared" si="2"/>
        <v>Cần cải thiện</v>
      </c>
      <c r="L20" s="2" t="str">
        <f t="shared" si="3"/>
        <v>Phạm Thị S học 6 giờ/tuần, Zoom 2 buổi, nộp 4 bài</v>
      </c>
      <c r="M20" s="2">
        <f t="shared" si="4"/>
        <v>17</v>
      </c>
    </row>
    <row r="21" spans="1:13">
      <c r="A21" s="2">
        <v>20</v>
      </c>
      <c r="B21" s="2" t="s">
        <v>56</v>
      </c>
      <c r="C21" s="2">
        <v>202401020</v>
      </c>
      <c r="D21" s="3" t="s">
        <v>57</v>
      </c>
      <c r="E21" s="2" t="s">
        <v>17</v>
      </c>
      <c r="F21" s="2">
        <v>10</v>
      </c>
      <c r="G21" s="2">
        <v>4</v>
      </c>
      <c r="H21" s="2">
        <v>6</v>
      </c>
      <c r="I21" s="8">
        <f t="shared" si="0"/>
        <v>16</v>
      </c>
      <c r="J21" s="2">
        <f t="shared" si="1"/>
        <v>6.66666666666667</v>
      </c>
      <c r="K21" s="2" t="str">
        <f t="shared" si="2"/>
        <v>TỐT</v>
      </c>
      <c r="L21" s="2" t="str">
        <f t="shared" si="3"/>
        <v>Nguyễn Xuân T học 10 giờ/tuần, Zoom 4 buổi, nộp 6 bài</v>
      </c>
      <c r="M21" s="2">
        <f t="shared" si="4"/>
        <v>17</v>
      </c>
    </row>
    <row r="25" spans="6:7">
      <c r="F25" s="5"/>
      <c r="G25" s="6"/>
    </row>
    <row r="26" spans="6:7">
      <c r="F26" s="6"/>
      <c r="G26" s="6"/>
    </row>
  </sheetData>
  <hyperlinks>
    <hyperlink ref="D2" r:id="rId1" display="nva01@example.com"/>
    <hyperlink ref="D3" r:id="rId2" display="ttb02@example.com" tooltip="mailto:ttb02@example.com"/>
    <hyperlink ref="D4" r:id="rId3" display="lmc03@example.com" tooltip="mailto:lmc03@example.com"/>
    <hyperlink ref="D5" r:id="rId4" display="phd04@example.com" tooltip="mailto:phd04@example.com"/>
    <hyperlink ref="D6" r:id="rId5" display="vhe05@example.com" tooltip="mailto:vhe05@example.com"/>
    <hyperlink ref="D7" r:id="rId6" display="nmf06@example.com" tooltip="mailto:nmf06@example.com"/>
    <hyperlink ref="D8" r:id="rId7" display="lhg07@example.com" tooltip="mailto:lhg07@example.com"/>
    <hyperlink ref="D9" r:id="rId8" display="tvh08@example.com" tooltip="mailto:tvh08@example.com"/>
    <hyperlink ref="D10" r:id="rId9" display="pqi09@example.com" tooltip="mailto:pqi09@example.com"/>
    <hyperlink ref="D11" r:id="rId10" display="dhj10@example.com" tooltip="mailto:dhj10@example.com"/>
    <hyperlink ref="D12" r:id="rId11" display="nkk11@example.com" tooltip="mailto:nkk11@example.com"/>
    <hyperlink ref="D13" r:id="rId12" display="thl12@example.com" tooltip="mailto:thl12@example.com"/>
    <hyperlink ref="D14" r:id="rId13" display="mhm13@example.com" tooltip="mailto:mhm13@example.com"/>
    <hyperlink ref="D15" r:id="rId14" display="htn14@example.com" tooltip="mailto:htn14@example.com"/>
    <hyperlink ref="D16" r:id="rId15" display="vbo15@example.com" tooltip="mailto:vbo15@example.com"/>
    <hyperlink ref="D17" r:id="rId16" display="lhp16@example.com" tooltip="mailto:lhp16@example.com"/>
    <hyperlink ref="D18" r:id="rId17" display="dmq17@example.com" tooltip="mailto:dmq17@example.com"/>
    <hyperlink ref="D19" r:id="rId18" display="tvr18@example.com" tooltip="mailto:tvr18@example.com"/>
    <hyperlink ref="D20" r:id="rId19" display="pts19@example.com" tooltip="mailto:pts19@example.com"/>
    <hyperlink ref="D21" r:id="rId20" display="nxt20@example.com" tooltip="mailto:nxt20@example.com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Dũng Nguyễn</cp:lastModifiedBy>
  <dcterms:created xsi:type="dcterms:W3CDTF">2025-10-02T01:46:54Z</dcterms:created>
  <dcterms:modified xsi:type="dcterms:W3CDTF">2025-10-02T02:32:21Z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B45F9BD794A54CA88C7377AC18278397_11</vt:lpwstr>
  </property>
  <property fmtid="{D5CDD505-2E9C-101B-9397-08002B2CF9AE}" pid="3" name="KSOProductBuildVer">
    <vt:lpwstr>1033-12.2.0.22549</vt:lpwstr>
  </property>
</Properties>
</file>