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Yash\Desktop\Projects\Excel\"/>
    </mc:Choice>
  </mc:AlternateContent>
  <xr:revisionPtr revIDLastSave="0" documentId="13_ncr:1_{0EEB5E1B-8B73-4107-BD82-399B7A9AE2FD}" xr6:coauthVersionLast="47" xr6:coauthVersionMax="47" xr10:uidLastSave="{00000000-0000-0000-0000-000000000000}"/>
  <bookViews>
    <workbookView xWindow="-110" yWindow="-110" windowWidth="25820" windowHeight="13900" tabRatio="669" firstSheet="1" activeTab="8" xr2:uid="{00000000-000D-0000-FFFF-FFFF00000000}"/>
  </bookViews>
  <sheets>
    <sheet name="Sales vs Profits" sheetId="2" r:id="rId1"/>
    <sheet name="Category Waterfall Chart" sheetId="3" r:id="rId2"/>
    <sheet name="Category by Percent" sheetId="4" r:id="rId3"/>
    <sheet name="State Sales" sheetId="5" r:id="rId4"/>
    <sheet name="Top 5 Sub Categories" sheetId="7" r:id="rId5"/>
    <sheet name="KPIs" sheetId="8" r:id="rId6"/>
    <sheet name="YoY KPIs" sheetId="9" r:id="rId7"/>
    <sheet name="Data" sheetId="1" r:id="rId8"/>
    <sheet name="Dashboard" sheetId="11" r:id="rId9"/>
  </sheets>
  <definedNames>
    <definedName name="_xlchart.v1.0" hidden="1">'Category Waterfall Chart'!$D$4:$D$7</definedName>
    <definedName name="_xlchart.v1.1" hidden="1">'Category Waterfall Chart'!$E$3</definedName>
    <definedName name="_xlchart.v1.12" hidden="1">'Category Waterfall Chart'!$D$4:$D$7</definedName>
    <definedName name="_xlchart.v1.13" hidden="1">'Category Waterfall Chart'!$E$3</definedName>
    <definedName name="_xlchart.v1.14" hidden="1">'Category Waterfall Chart'!$E$4:$E$7</definedName>
    <definedName name="_xlchart.v1.15" hidden="1">'Category Waterfall Chart'!$D$4:$D$7</definedName>
    <definedName name="_xlchart.v1.16" hidden="1">'Category Waterfall Chart'!$E$3</definedName>
    <definedName name="_xlchart.v1.17" hidden="1">'Category Waterfall Chart'!$E$4:$E$7</definedName>
    <definedName name="_xlchart.v1.2" hidden="1">'Category Waterfall Chart'!$E$4:$E$7</definedName>
    <definedName name="_xlchart.v5.10" hidden="1">'State Sales'!$F$3</definedName>
    <definedName name="_xlchart.v5.11" hidden="1">'State Sales'!$F$4:$F$52</definedName>
    <definedName name="_xlchart.v5.3" hidden="1">'State Sales'!$E$3</definedName>
    <definedName name="_xlchart.v5.4" hidden="1">'State Sales'!$E$4:$E$52</definedName>
    <definedName name="_xlchart.v5.5" hidden="1">'State Sales'!$F$2</definedName>
    <definedName name="_xlchart.v5.6" hidden="1">'State Sales'!$F$3</definedName>
    <definedName name="_xlchart.v5.7" hidden="1">'State Sales'!$F$4:$F$52</definedName>
    <definedName name="_xlchart.v5.8" hidden="1">'State Sales'!$E$3</definedName>
    <definedName name="_xlchart.v5.9" hidden="1">'State Sales'!$E$4:$E$52</definedName>
    <definedName name="Slicer_Region">#N/A</definedName>
    <definedName name="Slicer_Segment">#N/A</definedName>
    <definedName name="Slicer_Year">#N/A</definedName>
  </definedNames>
  <calcPr calcId="191029"/>
  <pivotCaches>
    <pivotCache cacheId="2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17" i="9" l="1"/>
  <c r="J10" i="11"/>
  <c r="E14" i="9"/>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4" i="5"/>
  <c r="D5" i="3"/>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14" i="9"/>
  <c r="H14" i="9"/>
  <c r="G14" i="9"/>
  <c r="F14" i="9"/>
  <c r="N23" i="8"/>
  <c r="K23" i="8"/>
  <c r="H23" i="8"/>
  <c r="E23" i="8"/>
  <c r="B23" i="8"/>
  <c r="E5" i="3"/>
  <c r="E6" i="3"/>
  <c r="E4" i="3"/>
  <c r="F53" i="5" l="1"/>
  <c r="E7" i="3"/>
</calcChain>
</file>

<file path=xl/sharedStrings.xml><?xml version="1.0" encoding="utf-8"?>
<sst xmlns="http://schemas.openxmlformats.org/spreadsheetml/2006/main" count="130089" uniqueCount="10955">
  <si>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</si>
  <si>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</si>
  <si>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</si>
  <si>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</si>
  <si>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</si>
  <si>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</si>
  <si>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</si>
  <si>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</si>
  <si>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</si>
  <si>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</si>
  <si>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</si>
  <si>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</si>
  <si>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</si>
  <si>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</si>
  <si>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</si>
  <si>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</si>
  <si>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</si>
  <si>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</si>
  <si>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</si>
  <si>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</si>
  <si>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</si>
  <si>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</si>
  <si>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</si>
  <si>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</si>
  <si>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</si>
  <si>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</si>
  <si>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</si>
  <si>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</si>
  <si>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</si>
  <si>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</si>
  <si>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</si>
  <si>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</si>
  <si>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</si>
  <si>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</si>
  <si>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</si>
  <si>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</si>
  <si>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</si>
  <si>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</si>
  <si>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</si>
  <si>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</si>
  <si>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</si>
  <si>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</si>
  <si>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</si>
  <si>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</si>
  <si>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</si>
  <si>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</si>
  <si>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</si>
  <si>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</si>
  <si>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</si>
  <si>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</si>
  <si>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</si>
  <si>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</si>
  <si>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</si>
  <si>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</si>
  <si>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</si>
  <si>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</si>
  <si>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</si>
  <si>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</si>
  <si>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</si>
  <si>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</si>
  <si>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</si>
  <si>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</si>
  <si>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</si>
  <si>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</si>
  <si>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</si>
  <si>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</si>
  <si>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</si>
  <si>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</si>
  <si>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</si>
  <si>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</si>
  <si>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</si>
  <si>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</si>
  <si>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</si>
  <si>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</si>
  <si>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</si>
  <si>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</si>
  <si>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</si>
  <si>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</si>
  <si>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</si>
  <si>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</si>
  <si>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</si>
  <si>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</si>
  <si>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</si>
  <si>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</si>
  <si>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</si>
  <si>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</si>
  <si>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</si>
  <si>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</si>
  <si>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</si>
  <si>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</si>
  <si>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</si>
  <si>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</si>
  <si>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</si>
  <si>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</si>
  <si>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</si>
  <si>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</si>
  <si>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</si>
  <si>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</si>
  <si>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</si>
  <si>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</si>
  <si>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</si>
  <si>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</si>
  <si>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</si>
  <si>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</si>
  <si>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</si>
  <si>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</si>
  <si>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</si>
  <si>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</si>
  <si>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</si>
  <si>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</si>
  <si>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</si>
  <si>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</si>
  <si>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</si>
  <si>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</si>
  <si>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</si>
  <si>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</si>
  <si>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</si>
  <si>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</si>
  <si>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</si>
  <si>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</si>
  <si>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</si>
  <si>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</si>
  <si>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</si>
  <si>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</si>
  <si>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</si>
  <si>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</si>
  <si>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</si>
  <si>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</si>
  <si>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</si>
  <si>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</si>
  <si>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</si>
  <si>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</si>
  <si>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</si>
  <si>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</si>
  <si>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</si>
  <si>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</si>
  <si>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</si>
  <si>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</si>
  <si>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</si>
  <si>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</si>
  <si>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</si>
  <si>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</si>
  <si>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</si>
  <si>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</si>
  <si>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</si>
  <si>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</si>
  <si>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</si>
  <si>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</si>
  <si>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</si>
  <si>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</si>
  <si>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</si>
  <si>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</si>
  <si>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</si>
  <si>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</si>
  <si>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</si>
  <si>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</si>
  <si>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</si>
  <si>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</si>
  <si>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</si>
  <si>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</si>
  <si>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</si>
  <si>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</si>
  <si>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</si>
  <si>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</si>
  <si>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</si>
  <si>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</si>
  <si>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</si>
  <si>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</si>
  <si>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</si>
  <si>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</si>
  <si>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</si>
  <si>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</si>
  <si>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</si>
  <si>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</si>
  <si>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</si>
  <si>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</si>
  <si>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</si>
  <si>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</si>
  <si>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</si>
  <si>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</si>
  <si>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</si>
  <si>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</si>
  <si>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</si>
  <si>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</si>
  <si>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</si>
  <si>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</si>
  <si>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</si>
  <si>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</si>
  <si>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</si>
  <si>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</si>
  <si>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</si>
  <si>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</si>
  <si>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</si>
  <si>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</si>
  <si>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</si>
  <si>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</si>
  <si>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</si>
  <si>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</si>
  <si>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</si>
  <si>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</si>
  <si>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</si>
  <si>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</si>
  <si>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</si>
  <si>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</si>
  <si>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</si>
  <si>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</si>
  <si>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</si>
  <si>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</si>
  <si>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</si>
  <si>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</si>
  <si>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</si>
  <si>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</si>
  <si>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</si>
  <si>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</si>
  <si>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</si>
  <si>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</si>
  <si>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</si>
  <si>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</si>
  <si>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</si>
  <si>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</si>
  <si>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</si>
  <si>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</si>
  <si>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</si>
  <si>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</si>
  <si>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</si>
  <si>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</si>
  <si>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</si>
  <si>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</si>
  <si>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</si>
  <si>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</si>
  <si>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</si>
  <si>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</si>
  <si>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</si>
  <si>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</si>
  <si>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</si>
  <si>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</si>
  <si>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</si>
  <si>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</si>
  <si>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</si>
  <si>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</si>
  <si>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</si>
  <si>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</si>
  <si>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</si>
  <si>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</si>
  <si>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</si>
  <si>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</si>
  <si>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</si>
  <si>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</si>
  <si>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</si>
  <si>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</si>
  <si>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</si>
  <si>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</si>
  <si>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</si>
  <si>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</si>
  <si>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</si>
  <si>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</si>
  <si>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</si>
  <si>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</si>
  <si>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</si>
  <si>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</si>
  <si>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</si>
  <si>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</si>
  <si>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</si>
  <si>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</si>
  <si>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</si>
  <si>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</si>
  <si>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</si>
  <si>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</si>
  <si>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</si>
  <si>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</si>
  <si>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</si>
  <si>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</si>
  <si>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</si>
  <si>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</si>
  <si>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</si>
  <si>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</si>
  <si>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</si>
  <si>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</si>
  <si>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</si>
  <si>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</si>
  <si>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</si>
  <si>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</si>
  <si>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</si>
  <si>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</si>
  <si>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</si>
  <si>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</si>
  <si>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</si>
  <si>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</si>
  <si>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</si>
  <si>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</si>
  <si>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</si>
  <si>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</si>
  <si>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</si>
  <si>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</si>
  <si>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</si>
  <si>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</si>
  <si>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</si>
  <si>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</si>
  <si>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</si>
  <si>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</si>
  <si>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</si>
  <si>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</si>
  <si>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</si>
  <si>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</si>
  <si>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</si>
  <si>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</si>
  <si>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</si>
  <si>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</si>
  <si>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</si>
  <si>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</si>
  <si>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</si>
  <si>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</si>
  <si>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</si>
  <si>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</si>
  <si>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</si>
  <si>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</si>
  <si>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</si>
  <si>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</si>
  <si>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</si>
  <si>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</si>
  <si>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</si>
  <si>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</si>
  <si>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</si>
  <si>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</si>
  <si>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</si>
  <si>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</si>
  <si>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</si>
  <si>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</si>
  <si>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</si>
  <si>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</si>
  <si>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</si>
  <si>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</si>
  <si>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</si>
  <si>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</si>
  <si>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</si>
  <si>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</si>
  <si>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</si>
  <si>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</si>
  <si>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</si>
  <si>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</si>
  <si>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</si>
  <si>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</si>
  <si>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</si>
  <si>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</si>
  <si>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</si>
  <si>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</si>
  <si>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</si>
  <si>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</si>
  <si>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</si>
  <si>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</si>
  <si>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</si>
  <si>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</si>
  <si>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</si>
  <si>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</si>
  <si>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</si>
  <si>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</si>
  <si>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</si>
  <si>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</si>
  <si>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</si>
  <si>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</si>
  <si>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</si>
  <si>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</si>
  <si>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</si>
  <si>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</si>
  <si>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</si>
  <si>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</si>
  <si>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</si>
  <si>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</si>
  <si>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</si>
  <si>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</si>
  <si>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</si>
  <si>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</si>
  <si>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</si>
  <si>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</si>
  <si>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</si>
  <si>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</si>
  <si>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</si>
  <si>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</si>
  <si>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</si>
  <si>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</si>
  <si>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</si>
  <si>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</si>
  <si>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</si>
  <si>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</si>
  <si>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</si>
  <si>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</si>
  <si>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</si>
  <si>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</si>
  <si>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</si>
  <si>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</si>
  <si>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</si>
  <si>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</si>
  <si>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</si>
  <si>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</si>
  <si>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</si>
  <si>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</si>
  <si>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</si>
  <si>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</si>
  <si>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</si>
  <si>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</si>
  <si>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</si>
  <si>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</si>
  <si>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</si>
  <si>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</si>
  <si>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</si>
  <si>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</si>
  <si>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</si>
  <si>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</si>
  <si>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</si>
  <si>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</si>
  <si>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</si>
  <si>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</si>
  <si>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</si>
  <si>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</si>
  <si>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</si>
  <si>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</si>
  <si>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</si>
  <si>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</si>
  <si>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</si>
  <si>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</si>
  <si>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</si>
  <si>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</si>
  <si>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</si>
  <si>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</si>
  <si>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</si>
  <si>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</si>
  <si>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</si>
  <si>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</si>
  <si>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</si>
  <si>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</si>
  <si>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</si>
  <si>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</si>
  <si>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</si>
  <si>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</si>
  <si>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</si>
  <si>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</si>
  <si>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</si>
  <si>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</si>
  <si>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</si>
  <si>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</si>
  <si>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</si>
  <si>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</si>
  <si>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</si>
  <si>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</si>
  <si>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</si>
  <si>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</si>
  <si>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</si>
  <si>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</si>
  <si>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</si>
  <si>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</si>
  <si>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</si>
  <si>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</si>
  <si>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</si>
  <si>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</si>
  <si>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</si>
  <si>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</si>
  <si>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</si>
  <si>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</si>
  <si>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</si>
  <si>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</si>
  <si>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</si>
  <si>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</si>
  <si>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</si>
  <si>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</si>
  <si>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</si>
  <si>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</si>
  <si>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</si>
  <si>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</si>
  <si>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</si>
  <si>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</si>
  <si>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</si>
  <si>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</si>
  <si>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</si>
  <si>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</si>
  <si>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</si>
  <si>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</si>
  <si>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</si>
  <si>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</si>
  <si>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</si>
  <si>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</si>
  <si>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</si>
  <si>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</si>
  <si>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</si>
  <si>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</si>
  <si>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</si>
  <si>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</si>
  <si>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</si>
  <si>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</si>
  <si>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</si>
  <si>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</si>
  <si>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</si>
  <si>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</si>
  <si>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</si>
  <si>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</si>
  <si>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</si>
  <si>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</si>
  <si>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</si>
  <si>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</si>
  <si>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</si>
  <si>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</si>
  <si>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</si>
  <si>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</si>
  <si>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</si>
  <si>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</si>
  <si>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</si>
  <si>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</si>
  <si>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</si>
  <si>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</si>
  <si>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</si>
  <si>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</si>
  <si>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</si>
  <si>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</si>
  <si>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</si>
  <si>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</si>
  <si>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</si>
  <si>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</si>
  <si>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</si>
  <si>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</si>
  <si>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</si>
  <si>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</si>
  <si>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</si>
  <si>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</si>
  <si>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</si>
  <si>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</si>
  <si>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</si>
  <si>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</si>
  <si>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</si>
  <si>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</si>
  <si>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</si>
  <si>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</si>
  <si>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</si>
  <si>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</si>
  <si>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</si>
  <si>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</si>
  <si>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</si>
  <si>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</si>
  <si>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</si>
  <si>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</si>
  <si>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</si>
  <si>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</si>
  <si>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</si>
  <si>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</si>
  <si>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</si>
  <si>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</si>
  <si>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</si>
  <si>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</si>
  <si>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</si>
  <si>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</si>
  <si>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</si>
  <si>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</si>
  <si>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</si>
  <si>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</si>
  <si>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</si>
  <si>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</si>
  <si>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</si>
  <si>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</si>
  <si>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</si>
  <si>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</si>
  <si>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</si>
  <si>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</si>
  <si>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</si>
  <si>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</si>
  <si>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</si>
  <si>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</si>
  <si>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</si>
  <si>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</si>
  <si>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</si>
  <si>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</si>
  <si>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</si>
  <si>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</si>
  <si>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</si>
  <si>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</si>
  <si>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</si>
  <si>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</si>
  <si>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</si>
  <si>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</si>
  <si>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</si>
  <si>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</si>
  <si>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</si>
  <si>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</si>
  <si>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</si>
  <si>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</si>
  <si>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</si>
  <si>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</si>
  <si>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</si>
  <si>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</si>
  <si>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</si>
  <si>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</si>
  <si>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</si>
  <si>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</si>
  <si>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</si>
  <si>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</si>
  <si>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</si>
  <si>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</si>
  <si>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</si>
  <si>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</si>
  <si>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</si>
  <si>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</si>
  <si>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</si>
  <si>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</si>
  <si>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</si>
  <si>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</si>
  <si>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</si>
  <si>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</si>
  <si>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</si>
  <si>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</si>
  <si>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</si>
  <si>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</si>
  <si>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</si>
  <si>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</si>
  <si>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</si>
  <si>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</si>
  <si>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</si>
  <si>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</si>
  <si>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</si>
  <si>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</si>
  <si>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</si>
  <si>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</si>
  <si>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</si>
  <si>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</si>
  <si>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</si>
  <si>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</si>
  <si>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</si>
  <si>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</si>
  <si>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</si>
  <si>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</si>
  <si>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</si>
  <si>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</si>
  <si>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</si>
  <si>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</si>
  <si>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</si>
  <si>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</si>
  <si>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</si>
  <si>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</si>
  <si>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</si>
  <si>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</si>
  <si>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</si>
  <si>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</si>
  <si>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</si>
  <si>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</si>
  <si>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</si>
  <si>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</si>
  <si>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</si>
  <si>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</si>
  <si>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</si>
  <si>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</si>
  <si>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</si>
  <si>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</si>
  <si>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</si>
  <si>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</si>
  <si>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</si>
  <si>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</si>
  <si>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</si>
  <si>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</si>
  <si>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</si>
  <si>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</si>
  <si>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</si>
  <si>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</si>
  <si>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</si>
  <si>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</si>
  <si>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</si>
  <si>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</si>
  <si>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</si>
  <si>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</si>
  <si>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</si>
  <si>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</si>
  <si>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</si>
  <si>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</si>
  <si>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</si>
  <si>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</si>
  <si>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</si>
  <si>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</si>
  <si>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</si>
  <si>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</si>
  <si>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</si>
  <si>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</si>
  <si>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</si>
  <si>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</si>
  <si>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</si>
  <si>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</si>
  <si>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</si>
  <si>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</si>
  <si>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</si>
  <si>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</si>
  <si>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</si>
  <si>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</si>
  <si>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</si>
  <si>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</si>
  <si>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</si>
  <si>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</si>
  <si>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</si>
  <si>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</si>
  <si>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</si>
  <si>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</si>
  <si>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</si>
  <si>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</si>
  <si>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</si>
  <si>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</si>
  <si>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</si>
  <si>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</si>
  <si>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</si>
  <si>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</si>
  <si>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</si>
  <si>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</si>
  <si>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</si>
  <si>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</si>
  <si>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</si>
  <si>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</si>
  <si>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</si>
  <si>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</si>
  <si>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</si>
  <si>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</si>
  <si>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</si>
  <si>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</si>
  <si>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</si>
  <si>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</si>
  <si>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</si>
  <si>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</si>
  <si>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</si>
  <si>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</si>
  <si>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</si>
  <si>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</si>
  <si>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</si>
  <si>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</si>
  <si>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</si>
  <si>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</si>
  <si>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</si>
  <si>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</si>
  <si>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</si>
  <si>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</si>
  <si>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</si>
  <si>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</si>
  <si>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</si>
  <si>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</si>
  <si>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</si>
  <si>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</si>
  <si>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</si>
  <si>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</si>
  <si>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</si>
  <si>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</si>
  <si>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</si>
  <si>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</si>
  <si>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</si>
  <si>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</si>
  <si>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</si>
  <si>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</si>
  <si>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</si>
  <si>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</si>
  <si>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</si>
  <si>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</si>
  <si>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</si>
  <si>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</si>
  <si>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</si>
  <si>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</si>
  <si>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</si>
  <si>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</si>
  <si>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</si>
  <si>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</si>
  <si>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</si>
  <si>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</si>
  <si>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</si>
  <si>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</si>
  <si>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</si>
  <si>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</si>
  <si>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</si>
  <si>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</si>
  <si>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</si>
  <si>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</si>
  <si>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</si>
  <si>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</si>
  <si>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</si>
  <si>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</si>
  <si>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</si>
  <si>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</si>
  <si>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</si>
  <si>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</si>
  <si>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</si>
  <si>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</si>
  <si>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</si>
  <si>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</si>
  <si>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</si>
  <si>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</si>
  <si>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</si>
  <si>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</si>
  <si>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</si>
  <si>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</si>
  <si>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</si>
  <si>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</si>
  <si>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</si>
  <si>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</si>
  <si>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</si>
  <si>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</si>
  <si>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</si>
  <si>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</si>
  <si>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</si>
  <si>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</si>
  <si>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</si>
  <si>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</si>
  <si>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</si>
  <si>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</si>
  <si>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</si>
  <si>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</si>
  <si>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</si>
  <si>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</si>
  <si>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</si>
  <si>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</si>
  <si>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</si>
  <si>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</si>
  <si>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</si>
  <si>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</si>
  <si>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</si>
  <si>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</si>
  <si>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</si>
  <si>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</si>
  <si>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</si>
  <si>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</si>
  <si>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</si>
  <si>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</si>
  <si>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</si>
  <si>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</si>
  <si>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</si>
  <si>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</si>
  <si>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</si>
  <si>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</si>
  <si>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</si>
  <si>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</si>
  <si>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</si>
  <si>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</si>
  <si>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</si>
  <si>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</si>
  <si>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</si>
  <si>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</si>
  <si>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</si>
  <si>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</si>
  <si>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</si>
  <si>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</si>
  <si>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</si>
  <si>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</si>
  <si>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</si>
  <si>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</si>
  <si>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</si>
  <si>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</si>
  <si>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</si>
  <si>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</si>
  <si>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</si>
  <si>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</si>
  <si>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</si>
  <si>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</si>
  <si>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</si>
  <si>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</si>
  <si>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</si>
  <si>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</si>
  <si>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</si>
  <si>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</si>
  <si>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</si>
  <si>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</si>
  <si>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</si>
  <si>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</si>
  <si>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</si>
  <si>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</si>
  <si>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</si>
  <si>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</si>
  <si>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</si>
  <si>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</si>
  <si>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</si>
  <si>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</si>
  <si>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</si>
  <si>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</si>
  <si>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</si>
  <si>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</si>
  <si>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</si>
  <si>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</si>
  <si>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</si>
  <si>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</si>
  <si>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</si>
  <si>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</si>
  <si>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</si>
  <si>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</si>
  <si>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</si>
  <si>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</si>
  <si>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</si>
  <si>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</si>
  <si>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</si>
  <si>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</si>
  <si>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</si>
  <si>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</si>
  <si>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</si>
  <si>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</si>
  <si>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</si>
  <si>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</si>
  <si>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</si>
  <si>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</si>
  <si>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</si>
  <si>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</si>
  <si>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</si>
  <si>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</si>
  <si>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</si>
  <si>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</si>
  <si>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</si>
  <si>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</si>
  <si>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</si>
  <si>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</si>
  <si>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</si>
  <si>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</si>
  <si>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</si>
  <si>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</si>
  <si>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</si>
  <si>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</si>
  <si>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</si>
  <si>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</si>
  <si>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</si>
  <si>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</si>
  <si>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</si>
  <si>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</si>
  <si>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</si>
  <si>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</si>
  <si>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</si>
  <si>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</si>
  <si>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</si>
  <si>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</si>
  <si>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</si>
  <si>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</si>
  <si>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</si>
  <si>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</si>
  <si>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</si>
  <si>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</si>
  <si>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</si>
  <si>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</si>
  <si>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</si>
  <si>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</si>
  <si>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</si>
  <si>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</si>
  <si>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</si>
  <si>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</si>
  <si>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</si>
  <si>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</si>
  <si>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</si>
  <si>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</si>
  <si>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</si>
  <si>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</si>
  <si>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</si>
  <si>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</si>
  <si>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</si>
  <si>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</si>
  <si>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</si>
  <si>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</si>
  <si>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</si>
  <si>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</si>
  <si>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</si>
  <si>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</si>
  <si>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</si>
  <si>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</si>
  <si>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</si>
  <si>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</si>
  <si>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</si>
  <si>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</si>
  <si>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</si>
  <si>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</si>
  <si>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</si>
  <si>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</si>
  <si>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</si>
  <si>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</si>
  <si>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</si>
  <si>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</si>
  <si>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</si>
  <si>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</si>
  <si>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</si>
  <si>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</si>
  <si>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</si>
  <si>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</si>
  <si>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</si>
  <si>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</si>
  <si>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</si>
  <si>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</si>
  <si>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</si>
  <si>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</si>
  <si>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</si>
  <si>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</si>
  <si>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</si>
  <si>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</si>
  <si>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</si>
  <si>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</si>
  <si>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</si>
  <si>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</si>
  <si>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</si>
  <si>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</si>
  <si>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</si>
  <si>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</si>
  <si>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</si>
  <si>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</si>
  <si>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</si>
  <si>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</si>
  <si>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</si>
  <si>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</si>
  <si>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</si>
  <si>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</si>
  <si>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</si>
  <si>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</si>
  <si>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</si>
  <si>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</si>
  <si>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</si>
  <si>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</si>
  <si>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</si>
  <si>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</si>
  <si>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</si>
  <si>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</si>
  <si>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</si>
  <si>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</si>
  <si>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</si>
  <si>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</si>
  <si>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</si>
  <si>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</si>
  <si>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</si>
  <si>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</si>
  <si>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</si>
  <si>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</si>
  <si>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</si>
  <si>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</si>
  <si>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</si>
  <si>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</si>
  <si>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</si>
  <si>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</si>
  <si>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</si>
  <si>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</si>
  <si>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</si>
  <si>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</si>
  <si>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</si>
  <si>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</si>
  <si>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</si>
  <si>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</si>
  <si>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</si>
  <si>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</si>
  <si>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</si>
  <si>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</si>
  <si>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</si>
  <si>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</si>
  <si>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</si>
  <si>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</si>
  <si>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</si>
  <si>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</si>
  <si>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</si>
  <si>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</si>
  <si>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</si>
  <si>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</si>
  <si>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</si>
  <si>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</si>
  <si>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</si>
  <si>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</si>
  <si>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</si>
  <si>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</si>
  <si>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</si>
  <si>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</si>
  <si>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</si>
  <si>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</si>
  <si>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</si>
  <si>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</si>
  <si>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</si>
  <si>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</si>
  <si>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</si>
  <si>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</si>
  <si>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</si>
  <si>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</si>
  <si>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</si>
  <si>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</si>
  <si>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</si>
  <si>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</si>
  <si>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</si>
  <si>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</si>
  <si>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</si>
  <si>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</si>
  <si>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</si>
  <si>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</si>
  <si>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</si>
  <si>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</si>
  <si>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</si>
  <si>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</si>
  <si>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</si>
  <si>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</si>
  <si>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</si>
  <si>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</si>
  <si>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</si>
  <si>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</si>
  <si>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</si>
  <si>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</si>
  <si>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</si>
  <si>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</si>
  <si>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</si>
  <si>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</si>
  <si>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</si>
  <si>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</si>
  <si>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</si>
  <si>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</si>
  <si>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</si>
  <si>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</si>
  <si>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</si>
  <si>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</si>
  <si>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</si>
  <si>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</si>
  <si>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</si>
  <si>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</si>
  <si>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</si>
  <si>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</si>
  <si>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</si>
  <si>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</si>
  <si>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</si>
  <si>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</si>
  <si>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</si>
  <si>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</si>
  <si>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</si>
  <si>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</si>
  <si>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</si>
  <si>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</si>
  <si>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</si>
  <si>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</si>
  <si>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</si>
  <si>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</si>
  <si>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</si>
  <si>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</si>
  <si>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</si>
  <si>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</si>
  <si>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</si>
  <si>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</si>
  <si>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</si>
  <si>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</si>
  <si>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</si>
  <si>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</si>
  <si>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</si>
  <si>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</si>
  <si>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</si>
  <si>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</si>
  <si>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</si>
  <si>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</si>
  <si>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</si>
  <si>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</si>
  <si>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</si>
  <si>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</si>
  <si>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</si>
  <si>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</si>
  <si>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</si>
  <si>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</si>
  <si>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</si>
  <si>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</si>
  <si>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</si>
  <si>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</si>
  <si>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</si>
  <si>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</si>
  <si>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</si>
  <si>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</si>
  <si>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</si>
  <si>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</si>
  <si>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</si>
  <si>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</si>
  <si>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</si>
  <si>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</si>
  <si>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</si>
  <si>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</si>
  <si>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</si>
  <si>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</si>
  <si>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</si>
  <si>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</si>
  <si>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</si>
  <si>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</si>
  <si>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</si>
  <si>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</si>
  <si>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</si>
  <si>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</si>
  <si>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</si>
  <si>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</si>
  <si>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</si>
  <si>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</si>
  <si>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</si>
  <si>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</si>
  <si>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</si>
  <si>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</si>
  <si>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</si>
  <si>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</si>
  <si>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</si>
  <si>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</si>
  <si>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</si>
  <si>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</si>
  <si>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</si>
  <si>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</si>
  <si>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</si>
  <si>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</si>
  <si>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</si>
  <si>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</si>
  <si>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</si>
  <si>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</si>
  <si>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</si>
  <si>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</si>
  <si>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</si>
  <si>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</si>
  <si>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</si>
  <si>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</si>
  <si>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</si>
  <si>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</si>
  <si>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</si>
  <si>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</si>
  <si>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</si>
  <si>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</si>
  <si>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</si>
  <si>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</si>
  <si>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</si>
  <si>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</si>
  <si>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</si>
  <si>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</si>
  <si>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</si>
  <si>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</si>
  <si>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</si>
  <si>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</si>
  <si>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</si>
  <si>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</si>
  <si>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</si>
  <si>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</si>
  <si>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</si>
  <si>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</si>
  <si>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</si>
  <si>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</si>
  <si>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</si>
  <si>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</si>
  <si>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</si>
  <si>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</si>
  <si>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</si>
  <si>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</si>
  <si>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</si>
  <si>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</si>
  <si>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</si>
  <si>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</si>
  <si>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</si>
  <si>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</si>
  <si>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</si>
  <si>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</si>
  <si>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</si>
  <si>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</si>
  <si>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</si>
  <si>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</si>
  <si>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</si>
  <si>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</si>
  <si>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</si>
  <si>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</si>
  <si>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</si>
  <si>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</si>
  <si>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</si>
  <si>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</si>
  <si>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</si>
  <si>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</si>
  <si>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</si>
  <si>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</si>
  <si>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</si>
  <si>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</si>
  <si>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</si>
  <si>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</si>
  <si>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</si>
  <si>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</si>
  <si>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</si>
  <si>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</si>
  <si>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</si>
  <si>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</si>
  <si>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</si>
  <si>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</si>
  <si>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</si>
  <si>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</si>
  <si>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</si>
  <si>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</si>
  <si>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</si>
  <si>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</si>
  <si>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</si>
  <si>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</si>
  <si>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</si>
  <si>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</si>
  <si>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</si>
  <si>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</si>
  <si>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</si>
  <si>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</si>
  <si>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</si>
  <si>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</si>
  <si>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</si>
  <si>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</si>
  <si>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</si>
  <si>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</si>
  <si>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</si>
  <si>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</si>
  <si>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</si>
  <si>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</si>
  <si>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</si>
  <si>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</si>
  <si>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</si>
  <si>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</si>
  <si>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</si>
  <si>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</si>
  <si>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</si>
  <si>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</si>
  <si>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</si>
  <si>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</si>
  <si>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</si>
  <si>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</si>
  <si>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</si>
  <si>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</si>
  <si>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</si>
  <si>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</si>
  <si>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</si>
  <si>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</si>
  <si>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</si>
  <si>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</si>
  <si>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</si>
  <si>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</si>
  <si>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</si>
  <si>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</si>
  <si>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</si>
  <si>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</si>
  <si>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</si>
  <si>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</si>
  <si>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</si>
  <si>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</si>
  <si>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</si>
  <si>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</si>
  <si>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</si>
  <si>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</si>
  <si>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</si>
  <si>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</si>
  <si>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</si>
  <si>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</si>
  <si>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</si>
  <si>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</si>
  <si>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</si>
  <si>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</si>
  <si>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</si>
  <si>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</si>
  <si>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</si>
  <si>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</si>
  <si>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</si>
  <si>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</si>
  <si>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</si>
  <si>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</si>
  <si>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</si>
  <si>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</si>
  <si>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</si>
  <si>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</si>
  <si>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</si>
  <si>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</si>
  <si>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</si>
  <si>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</si>
  <si>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</si>
  <si>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</si>
  <si>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</si>
  <si>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</si>
  <si>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</si>
  <si>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</si>
  <si>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</si>
  <si>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</si>
  <si>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</si>
  <si>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</si>
  <si>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</si>
  <si>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</si>
  <si>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</si>
  <si>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</si>
  <si>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</si>
  <si>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</si>
  <si>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</si>
  <si>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</si>
  <si>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</si>
  <si>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</si>
  <si>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</si>
  <si>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</si>
  <si>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</si>
  <si>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</si>
  <si>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</si>
  <si>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</si>
  <si>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</si>
  <si>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</si>
  <si>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</si>
  <si>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</si>
  <si>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</si>
  <si>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</si>
  <si>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</si>
  <si>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</si>
  <si>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</si>
  <si>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</si>
  <si>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</si>
  <si>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</si>
  <si>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</si>
  <si>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</si>
  <si>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</si>
  <si>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</si>
  <si>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</si>
  <si>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</si>
  <si>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</si>
  <si>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</si>
  <si>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</si>
  <si>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</si>
  <si>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</si>
  <si>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</si>
  <si>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</si>
  <si>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</si>
  <si>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</si>
  <si>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</si>
  <si>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</si>
  <si>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</si>
  <si>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</si>
  <si>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</si>
  <si>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</si>
  <si>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</si>
  <si>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</si>
  <si>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</si>
  <si>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</si>
  <si>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</si>
  <si>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</si>
  <si>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</si>
  <si>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</si>
  <si>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</si>
  <si>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</si>
  <si>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</si>
  <si>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</si>
  <si>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</si>
  <si>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</si>
  <si>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</si>
  <si>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</si>
  <si>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</si>
  <si>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</si>
  <si>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</si>
  <si>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</si>
  <si>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</si>
  <si>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</si>
  <si>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</si>
  <si>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</si>
  <si>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</si>
  <si>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</si>
  <si>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</si>
  <si>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</si>
  <si>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</si>
  <si>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</si>
  <si>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</si>
  <si>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</si>
  <si>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</si>
  <si>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</si>
  <si>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</si>
  <si>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</si>
  <si>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</si>
  <si>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</si>
  <si>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</si>
  <si>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</si>
  <si>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</si>
  <si>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</si>
  <si>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</si>
  <si>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</si>
  <si>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</si>
  <si>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</si>
  <si>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</si>
  <si>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</si>
  <si>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</si>
  <si>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</si>
  <si>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</si>
  <si>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</si>
  <si>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</si>
  <si>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</si>
  <si>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</si>
  <si>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</si>
  <si>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</si>
  <si>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</si>
  <si>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</si>
  <si>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</si>
  <si>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</si>
  <si>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</si>
  <si>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</si>
  <si>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</si>
  <si>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</si>
  <si>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</si>
  <si>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</si>
  <si>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</si>
  <si>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</si>
  <si>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</si>
  <si>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</si>
  <si>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</si>
  <si>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</si>
  <si>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</si>
  <si>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</si>
  <si>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</si>
  <si>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</si>
  <si>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</si>
  <si>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</si>
  <si>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</si>
  <si>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</si>
  <si>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</si>
  <si>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</si>
  <si>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</si>
  <si>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</si>
  <si>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</si>
  <si>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</si>
  <si>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</si>
  <si>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</si>
  <si>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</si>
  <si>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</si>
  <si>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</si>
  <si>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</si>
  <si>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</si>
  <si>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</si>
  <si>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</si>
  <si>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</si>
  <si>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</si>
  <si>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</si>
  <si>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</si>
  <si>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</si>
  <si>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</si>
  <si>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</si>
  <si>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</si>
  <si>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</si>
  <si>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</si>
  <si>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</si>
  <si>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</si>
  <si>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</si>
  <si>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</si>
  <si>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</si>
  <si>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</si>
  <si>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</si>
  <si>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</si>
  <si>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</si>
  <si>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</si>
  <si>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</si>
  <si>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</si>
  <si>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</si>
  <si>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</si>
  <si>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</si>
  <si>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</si>
  <si>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</si>
  <si>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</si>
  <si>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</si>
  <si>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</si>
  <si>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</si>
  <si>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</si>
  <si>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</si>
  <si>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</si>
  <si>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</si>
  <si>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</si>
  <si>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</si>
  <si>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</si>
  <si>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</si>
  <si>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</si>
  <si>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</si>
  <si>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</si>
  <si>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</si>
  <si>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</si>
  <si>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</si>
  <si>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</si>
  <si>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</si>
  <si>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</si>
  <si>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</si>
  <si>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</si>
  <si>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</si>
  <si>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</si>
  <si>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</si>
  <si>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</si>
  <si>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</si>
  <si>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</si>
  <si>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</si>
  <si>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</si>
  <si>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</si>
  <si>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</si>
  <si>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</si>
  <si>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</si>
  <si>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</si>
  <si>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</si>
  <si>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</si>
  <si>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</si>
  <si>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</si>
  <si>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</si>
  <si>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</si>
  <si>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</si>
  <si>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</si>
  <si>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</si>
  <si>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</si>
  <si>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</si>
  <si>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</si>
  <si>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</si>
  <si>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</si>
  <si>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</si>
  <si>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</si>
  <si>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</si>
  <si>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</si>
  <si>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</si>
  <si>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</si>
  <si>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</si>
  <si>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</si>
  <si>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</si>
  <si>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</si>
  <si>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</si>
  <si>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</si>
  <si>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</si>
  <si>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</si>
  <si>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</si>
  <si>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</si>
  <si>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</si>
  <si>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</si>
  <si>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</si>
  <si>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</si>
  <si>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</si>
  <si>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</si>
  <si>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</si>
  <si>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</si>
  <si>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</si>
  <si>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</si>
  <si>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</si>
  <si>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</si>
  <si>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</si>
  <si>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</si>
  <si>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</si>
  <si>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</si>
  <si>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</si>
  <si>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</si>
  <si>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</si>
  <si>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</si>
  <si>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</si>
  <si>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</si>
  <si>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</si>
  <si>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</si>
  <si>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</si>
  <si>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</si>
  <si>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</si>
  <si>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</si>
  <si>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</si>
  <si>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</si>
  <si>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</si>
  <si>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</si>
  <si>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</si>
  <si>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</si>
  <si>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</si>
  <si>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</si>
  <si>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</si>
  <si>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</si>
  <si>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</si>
  <si>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</si>
  <si>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</si>
  <si>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</si>
  <si>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</si>
  <si>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</si>
  <si>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</si>
  <si>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</si>
  <si>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</si>
  <si>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</si>
  <si>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</si>
  <si>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</si>
  <si>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</si>
  <si>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</si>
  <si>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</si>
  <si>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</si>
  <si>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</si>
  <si>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</si>
  <si>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</si>
  <si>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</si>
  <si>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</si>
  <si>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</si>
  <si>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</si>
  <si>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</si>
  <si>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</si>
  <si>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</si>
  <si>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</si>
  <si>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</si>
  <si>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</si>
  <si>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</si>
  <si>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</si>
  <si>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</si>
  <si>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</si>
  <si>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</si>
  <si>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</si>
  <si>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</si>
  <si>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</si>
  <si>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</si>
  <si>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</si>
  <si>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</si>
  <si>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</si>
  <si>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</si>
  <si>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</si>
  <si>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</si>
  <si>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</si>
  <si>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</si>
  <si>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</si>
  <si>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</si>
  <si>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</si>
  <si>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</si>
  <si>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</si>
  <si>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</si>
  <si>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</si>
  <si>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</si>
  <si>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</si>
  <si>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</si>
  <si>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</si>
  <si>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</si>
  <si>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</si>
  <si>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</si>
  <si>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</si>
  <si>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</si>
  <si>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</si>
  <si>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</si>
  <si>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</si>
  <si>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</si>
  <si>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</si>
  <si>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</si>
  <si>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</si>
  <si>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</si>
  <si>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</si>
  <si>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</si>
  <si>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</si>
  <si>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</si>
  <si>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</si>
  <si>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</si>
  <si>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</si>
  <si>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</si>
  <si>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</si>
  <si>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</si>
  <si>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</si>
  <si>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</si>
  <si>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</si>
  <si>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</si>
  <si>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</si>
  <si>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</si>
  <si>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</si>
  <si>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</si>
  <si>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</si>
  <si>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</si>
  <si>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</si>
  <si>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</si>
  <si>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</si>
  <si>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</si>
  <si>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</si>
  <si>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</si>
  <si>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</si>
  <si>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</si>
  <si>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</si>
  <si>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</si>
  <si>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</si>
  <si>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</si>
  <si>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</si>
  <si>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</si>
  <si>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</si>
  <si>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</si>
  <si>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</si>
  <si>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</si>
  <si>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</si>
  <si>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</si>
  <si>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</si>
  <si>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</si>
  <si>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</si>
  <si>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</si>
  <si>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</si>
  <si>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</si>
  <si>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</si>
  <si>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</si>
  <si>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</si>
  <si>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</si>
  <si>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</si>
  <si>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</si>
  <si>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</si>
  <si>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</si>
  <si>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</si>
  <si>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</si>
  <si>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</si>
  <si>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</si>
  <si>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</si>
  <si>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</si>
  <si>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</si>
  <si>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</si>
  <si>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</si>
  <si>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</si>
  <si>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</si>
  <si>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</si>
  <si>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</si>
  <si>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</si>
  <si>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</si>
  <si>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</si>
  <si>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</si>
  <si>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</si>
  <si>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</si>
  <si>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</si>
  <si>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</si>
  <si>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</si>
  <si>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</si>
  <si>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</si>
  <si>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</si>
  <si>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</si>
  <si>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</si>
  <si>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</si>
  <si>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</si>
  <si>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</si>
  <si>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</si>
  <si>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</si>
  <si>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</si>
  <si>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</si>
  <si>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</si>
  <si>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</si>
  <si>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</si>
  <si>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</si>
  <si>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</si>
  <si>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</si>
  <si>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</si>
  <si>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</si>
  <si>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</si>
  <si>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</si>
  <si>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</si>
  <si>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</si>
  <si>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</si>
  <si>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</si>
  <si>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</si>
  <si>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</si>
  <si>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</si>
  <si>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</si>
  <si>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</si>
  <si>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</si>
  <si>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</si>
  <si>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</si>
  <si>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</si>
  <si>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</si>
  <si>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</si>
  <si>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</si>
  <si>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</si>
  <si>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</si>
  <si>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</si>
  <si>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</si>
  <si>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</si>
  <si>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</si>
  <si>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</si>
  <si>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</si>
  <si>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</si>
  <si>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</si>
  <si>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</si>
  <si>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</si>
  <si>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</si>
  <si>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</si>
  <si>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</si>
  <si>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</si>
  <si>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</si>
  <si>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</si>
  <si>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</si>
  <si>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</si>
  <si>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</si>
  <si>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</si>
  <si>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</si>
  <si>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</si>
  <si>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</si>
  <si>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</si>
  <si>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</si>
  <si>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</si>
  <si>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</si>
  <si>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</si>
  <si>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</si>
  <si>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</si>
  <si>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</si>
  <si>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</si>
  <si>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</si>
  <si>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</si>
  <si>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</si>
  <si>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</si>
  <si>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</si>
  <si>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</si>
  <si>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</si>
  <si>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</si>
  <si>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</si>
  <si>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</si>
  <si>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</si>
  <si>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</si>
  <si>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</si>
  <si>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</si>
  <si>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</si>
  <si>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</si>
  <si>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</si>
  <si>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</si>
  <si>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</si>
  <si>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</si>
  <si>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</si>
  <si>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</si>
  <si>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</si>
  <si>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</si>
  <si>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</si>
  <si>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</si>
  <si>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</si>
  <si>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</si>
  <si>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</si>
  <si>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</si>
  <si>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</si>
  <si>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</si>
  <si>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</si>
  <si>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</si>
  <si>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</si>
  <si>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</si>
  <si>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</si>
  <si>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</si>
  <si>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</si>
  <si>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</si>
  <si>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</si>
  <si>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</si>
  <si>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</si>
  <si>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</si>
  <si>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</si>
  <si>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</si>
  <si>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</si>
  <si>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</si>
  <si>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</si>
  <si>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</si>
  <si>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</si>
  <si>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</si>
  <si>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</si>
  <si>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</si>
  <si>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</si>
  <si>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</si>
  <si>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</si>
  <si>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</si>
  <si>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</si>
  <si>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</si>
  <si>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</si>
  <si>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</si>
  <si>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</si>
  <si>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</si>
  <si>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</si>
  <si>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</si>
  <si>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</si>
  <si>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</si>
  <si>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</si>
  <si>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</si>
  <si>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</si>
  <si>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</si>
  <si>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</si>
  <si>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</si>
  <si>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</si>
  <si>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</si>
  <si>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</si>
  <si>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</si>
  <si>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</si>
  <si>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</si>
  <si>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</si>
  <si>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</si>
  <si>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</si>
  <si>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</si>
  <si>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</si>
  <si>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</si>
  <si>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</si>
  <si>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</si>
  <si>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</si>
  <si>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</si>
  <si>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</si>
  <si>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</si>
  <si>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</si>
  <si>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</si>
  <si>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</si>
  <si>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</si>
  <si>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</si>
  <si>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</si>
  <si>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</si>
  <si>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</si>
  <si>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</si>
  <si>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</si>
  <si>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</si>
  <si>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</si>
  <si>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</si>
  <si>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</si>
  <si>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</si>
  <si>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</si>
  <si>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</si>
  <si>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</si>
  <si>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</si>
  <si>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</si>
  <si>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</si>
  <si>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</si>
  <si>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</si>
  <si>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</si>
  <si>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</si>
  <si>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</si>
  <si>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</si>
  <si>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</si>
  <si>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</si>
  <si>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</si>
  <si>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</si>
  <si>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</si>
  <si>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</si>
  <si>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</si>
  <si>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</si>
  <si>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</si>
  <si>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</si>
  <si>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</si>
  <si>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</si>
  <si>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</si>
  <si>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</si>
  <si>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</si>
  <si>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</si>
  <si>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</si>
  <si>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</si>
  <si>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</si>
  <si>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</si>
  <si>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</si>
  <si>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</si>
  <si>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</si>
  <si>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</si>
  <si>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</si>
  <si>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</si>
  <si>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</si>
  <si>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</si>
  <si>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</si>
  <si>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</si>
  <si>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</si>
  <si>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</si>
  <si>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</si>
  <si>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</si>
  <si>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</si>
  <si>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</si>
  <si>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</si>
  <si>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</si>
  <si>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</si>
  <si>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</si>
  <si>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</si>
  <si>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</si>
  <si>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</si>
  <si>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</si>
  <si>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</si>
  <si>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</si>
  <si>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</si>
  <si>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</si>
  <si>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</si>
  <si>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</si>
  <si>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</si>
  <si>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</si>
  <si>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</si>
  <si>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</si>
  <si>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</si>
  <si>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</si>
  <si>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</si>
  <si>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</si>
  <si>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</si>
  <si>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</si>
  <si>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</si>
  <si>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</si>
  <si>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</si>
  <si>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</si>
  <si>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</si>
  <si>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</si>
  <si>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</si>
  <si>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</si>
  <si>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</si>
  <si>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</si>
  <si>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</si>
  <si>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</si>
  <si>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</si>
  <si>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</si>
  <si>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</si>
  <si>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</si>
  <si>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</si>
  <si>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</si>
  <si>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</si>
  <si>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</si>
  <si>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</si>
  <si>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</si>
  <si>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</si>
  <si>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</si>
  <si>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</si>
  <si>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</si>
  <si>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</si>
  <si>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</si>
  <si>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</si>
  <si>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</si>
  <si>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</si>
  <si>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</si>
  <si>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</si>
  <si>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</si>
  <si>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</si>
  <si>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</si>
  <si>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</si>
  <si>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</si>
  <si>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</si>
  <si>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</si>
  <si>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</si>
  <si>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</si>
  <si>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</si>
  <si>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</si>
  <si>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</si>
  <si>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</si>
  <si>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</si>
  <si>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</si>
  <si>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</si>
  <si>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</si>
  <si>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</si>
  <si>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</si>
  <si>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</si>
  <si>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</si>
  <si>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</si>
  <si>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</si>
  <si>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</si>
  <si>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</si>
  <si>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</si>
  <si>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</si>
  <si>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</si>
  <si>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</si>
  <si>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</si>
  <si>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</si>
  <si>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</si>
  <si>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</si>
  <si>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</si>
  <si>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</si>
  <si>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</si>
  <si>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</si>
  <si>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</si>
  <si>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</si>
  <si>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</si>
  <si>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</si>
  <si>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</si>
  <si>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</si>
  <si>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</si>
  <si>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</si>
  <si>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</si>
  <si>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</si>
  <si>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</si>
  <si>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</si>
  <si>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</si>
  <si>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</si>
  <si>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</si>
  <si>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</si>
  <si>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</si>
  <si>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</si>
  <si>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</si>
  <si>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</si>
  <si>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</si>
  <si>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</si>
  <si>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</si>
  <si>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</si>
  <si>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</si>
  <si>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</si>
  <si>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</si>
  <si>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</si>
  <si>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</si>
  <si>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</si>
  <si>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</si>
  <si>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</si>
  <si>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</si>
  <si>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</si>
  <si>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</si>
  <si>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</si>
  <si>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</si>
  <si>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</si>
  <si>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</si>
  <si>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</si>
  <si>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</si>
  <si>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</si>
  <si>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</si>
  <si>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</si>
  <si>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</si>
  <si>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</si>
  <si>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</si>
  <si>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</si>
  <si>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</si>
  <si>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</si>
  <si>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</si>
  <si>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</si>
  <si>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</si>
  <si>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</si>
  <si>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</si>
  <si>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</si>
  <si>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</si>
  <si>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</si>
  <si>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</si>
  <si>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</si>
  <si>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</si>
  <si>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</si>
  <si>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</si>
  <si>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</si>
  <si>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</si>
  <si>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</si>
  <si>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</si>
  <si>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</si>
  <si>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</si>
  <si>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</si>
  <si>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</si>
  <si>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</si>
  <si>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</si>
  <si>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</si>
  <si>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</si>
  <si>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</si>
  <si>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</si>
  <si>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</si>
  <si>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</si>
  <si>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</si>
  <si>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</si>
  <si>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</si>
  <si>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</si>
  <si>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</si>
  <si>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</si>
  <si>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</si>
  <si>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</si>
  <si>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</si>
  <si>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</si>
  <si>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</si>
  <si>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</si>
  <si>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</si>
  <si>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</si>
  <si>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</si>
  <si>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</si>
  <si>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</si>
  <si>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</si>
  <si>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</si>
  <si>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</si>
  <si>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</si>
  <si>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</si>
  <si>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</si>
  <si>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</si>
  <si>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</si>
  <si>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</si>
  <si>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</si>
  <si>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</si>
  <si>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</si>
  <si>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</si>
  <si>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</si>
  <si>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</si>
  <si>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</si>
  <si>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</si>
  <si>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</si>
  <si>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</si>
  <si>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</si>
  <si>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</si>
  <si>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</si>
  <si>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</si>
  <si>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</si>
  <si>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</si>
  <si>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</si>
  <si>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</si>
  <si>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</si>
  <si>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</si>
  <si>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</si>
  <si>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</si>
  <si>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</si>
  <si>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</si>
  <si>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</si>
  <si>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</si>
  <si>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</si>
  <si>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</si>
  <si>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</si>
  <si>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</si>
  <si>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</si>
  <si>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</si>
  <si>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</si>
  <si>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</si>
  <si>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</si>
  <si>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</si>
  <si>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</si>
  <si>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</si>
  <si>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</si>
  <si>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</si>
  <si>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</si>
  <si>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</si>
  <si>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</si>
  <si>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</si>
  <si>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</si>
  <si>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</si>
  <si>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</si>
  <si>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</si>
  <si>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</si>
  <si>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</si>
  <si>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</si>
  <si>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</si>
  <si>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</si>
  <si>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</si>
  <si>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</si>
  <si>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</si>
  <si>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</si>
  <si>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</si>
  <si>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</si>
  <si>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</si>
  <si>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</si>
  <si>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</si>
  <si>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</si>
  <si>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</si>
  <si>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</si>
  <si>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</si>
  <si>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</si>
  <si>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</si>
  <si>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</si>
  <si>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</si>
  <si>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</si>
  <si>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</si>
  <si>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</si>
  <si>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</si>
  <si>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</si>
  <si>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</si>
  <si>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</si>
  <si>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</si>
  <si>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</si>
  <si>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</si>
  <si>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</si>
  <si>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</si>
  <si>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</si>
  <si>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</si>
  <si>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</si>
  <si>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</si>
  <si>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</si>
  <si>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</si>
  <si>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</si>
  <si>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</si>
  <si>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</si>
  <si>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</si>
  <si>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</si>
  <si>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</si>
  <si>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</si>
  <si>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</si>
  <si>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</si>
  <si>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</si>
  <si>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</si>
  <si>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</si>
  <si>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</si>
  <si>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</si>
  <si>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</si>
  <si>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</si>
  <si>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</si>
  <si>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</si>
  <si>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</si>
  <si>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</si>
  <si>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</si>
  <si>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</si>
  <si>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</si>
  <si>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</si>
  <si>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</si>
  <si>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</si>
  <si>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</si>
  <si>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</si>
  <si>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</si>
  <si>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</si>
  <si>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</si>
  <si>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</si>
  <si>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</si>
  <si>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</si>
  <si>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</si>
  <si>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</si>
  <si>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</si>
  <si>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</si>
  <si>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</si>
  <si>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</si>
  <si>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</si>
  <si>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</si>
  <si>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</si>
  <si>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</si>
  <si>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</si>
  <si>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</si>
  <si>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</si>
  <si>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</si>
  <si>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</si>
  <si>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</si>
  <si>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</si>
  <si>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</si>
  <si>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</si>
  <si>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</si>
  <si>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</si>
  <si>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</si>
  <si>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</si>
  <si>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</si>
  <si>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</si>
  <si>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</si>
  <si>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</si>
  <si>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</si>
  <si>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</si>
  <si>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</si>
  <si>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</si>
  <si>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</si>
  <si>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</si>
  <si>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</si>
  <si>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</si>
  <si>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</si>
  <si>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</si>
  <si>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</si>
  <si>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</si>
  <si>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</si>
  <si>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</si>
  <si>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</si>
  <si>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</si>
  <si>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</si>
  <si>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</si>
  <si>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</si>
  <si>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</si>
  <si>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</si>
  <si>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</si>
  <si>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</si>
  <si>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</si>
  <si>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</si>
  <si>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</si>
  <si>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</si>
  <si>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</si>
  <si>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</si>
  <si>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</si>
  <si>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</si>
  <si>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</si>
  <si>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</si>
  <si>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</si>
  <si>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</si>
  <si>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</si>
  <si>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</si>
  <si>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</si>
  <si>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</si>
  <si>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</si>
  <si>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</si>
  <si>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</si>
  <si>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</si>
  <si>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</si>
  <si>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</si>
  <si>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</si>
  <si>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</si>
  <si>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</si>
  <si>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</si>
  <si>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</si>
  <si>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</si>
  <si>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</si>
  <si>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</si>
  <si>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</si>
  <si>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</si>
  <si>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</si>
  <si>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</si>
  <si>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</si>
  <si>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</si>
  <si>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</si>
  <si>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</si>
  <si>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</si>
  <si>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</si>
  <si>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</si>
  <si>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</si>
  <si>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</si>
  <si>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</si>
  <si>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</si>
  <si>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</si>
  <si>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</si>
  <si>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</si>
  <si>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</si>
  <si>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</si>
  <si>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</si>
  <si>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</si>
  <si>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</si>
  <si>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</si>
  <si>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</si>
  <si>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</si>
  <si>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</si>
  <si>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</si>
  <si>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</si>
  <si>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</si>
  <si>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</si>
  <si>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</si>
  <si>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</si>
  <si>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</si>
  <si>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</si>
  <si>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</si>
  <si>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</si>
  <si>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</si>
  <si>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</si>
  <si>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</si>
  <si>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</si>
  <si>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</si>
  <si>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</si>
  <si>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</si>
  <si>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</si>
  <si>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</si>
  <si>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</si>
  <si>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</si>
  <si>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</si>
  <si>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</si>
  <si>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</si>
  <si>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</si>
  <si>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</si>
  <si>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</si>
  <si>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</si>
  <si>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</si>
  <si>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</si>
  <si>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</si>
  <si>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</si>
  <si>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</si>
  <si>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</si>
  <si>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</si>
  <si>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</si>
  <si>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</si>
  <si>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</si>
  <si>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</si>
  <si>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</si>
  <si>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</si>
  <si>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</si>
  <si>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</si>
  <si>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</si>
  <si>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</si>
  <si>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</si>
  <si>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</si>
  <si>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</si>
  <si>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</si>
  <si>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</si>
  <si>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</si>
  <si>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</si>
  <si>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</si>
  <si>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</si>
  <si>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</si>
  <si>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</si>
  <si>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</si>
  <si>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</si>
  <si>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</si>
  <si>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</si>
  <si>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</si>
  <si>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</si>
  <si>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</si>
  <si>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</si>
  <si>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</si>
  <si>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</si>
  <si>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</si>
  <si>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</si>
  <si>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</si>
  <si>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</si>
  <si>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</si>
  <si>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</si>
  <si>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</si>
  <si>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</si>
  <si>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</si>
  <si>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</si>
  <si>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</si>
  <si>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</si>
  <si>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</si>
  <si>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</si>
  <si>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</si>
  <si>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</si>
  <si>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</si>
  <si>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</si>
  <si>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</si>
  <si>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</si>
  <si>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</si>
  <si>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</si>
  <si>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</si>
  <si>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</si>
  <si>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</si>
  <si>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</si>
  <si>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</si>
  <si>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</si>
  <si>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</si>
  <si>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</si>
  <si>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</si>
  <si>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</si>
  <si>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</si>
  <si>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</si>
  <si>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</si>
  <si>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</si>
  <si>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</si>
  <si>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</si>
  <si>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</si>
  <si>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</si>
  <si>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</si>
  <si>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</si>
  <si>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</si>
  <si>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</si>
  <si>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</si>
  <si>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</si>
  <si>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</si>
  <si>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</si>
  <si>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</si>
  <si>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</si>
  <si>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</si>
  <si>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</si>
  <si>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</si>
  <si>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</si>
  <si>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</si>
  <si>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</si>
  <si>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</si>
  <si>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</si>
  <si>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</si>
  <si>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</si>
  <si>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</si>
  <si>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</si>
  <si>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</si>
  <si>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</si>
  <si>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</si>
  <si>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</si>
  <si>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</si>
  <si>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</si>
  <si>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</si>
  <si>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</si>
  <si>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</si>
  <si>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</si>
  <si>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</si>
  <si>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</si>
  <si>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</si>
  <si>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</si>
  <si>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</si>
  <si>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</si>
  <si>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</si>
  <si>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</si>
  <si>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</si>
  <si>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</si>
  <si>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</si>
  <si>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</si>
  <si>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</si>
  <si>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</si>
  <si>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</si>
  <si>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</si>
  <si>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</si>
  <si>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</si>
  <si>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</si>
  <si>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</si>
  <si>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</si>
  <si>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</si>
  <si>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</si>
  <si>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</si>
  <si>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</si>
  <si>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</si>
  <si>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</si>
  <si>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</si>
  <si>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</si>
  <si>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</si>
  <si>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</si>
  <si>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</si>
  <si>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</si>
  <si>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</si>
  <si>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</si>
  <si>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</si>
  <si>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</si>
  <si>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</si>
  <si>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</si>
  <si>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</si>
  <si>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</si>
  <si>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</si>
  <si>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</si>
  <si>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</si>
  <si>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</si>
  <si>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</si>
  <si>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</si>
  <si>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</si>
  <si>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</si>
  <si>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</si>
  <si>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</si>
  <si>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</si>
  <si>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</si>
  <si>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</si>
  <si>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</si>
  <si>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</si>
  <si>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</si>
  <si>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</si>
  <si>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</si>
  <si>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</si>
  <si>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</si>
  <si>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</si>
  <si>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</si>
  <si>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</si>
  <si>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</si>
  <si>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</si>
  <si>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</si>
  <si>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</si>
  <si>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</si>
  <si>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</si>
  <si>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</si>
  <si>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</si>
  <si>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</si>
  <si>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</si>
  <si>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</si>
  <si>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</si>
  <si>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</si>
  <si>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</si>
  <si>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</si>
  <si>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</si>
  <si>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</si>
  <si>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</si>
  <si>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</si>
  <si>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</si>
  <si>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</si>
  <si>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</si>
  <si>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</si>
  <si>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</si>
  <si>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</si>
  <si>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</si>
  <si>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</si>
  <si>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</si>
  <si>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</si>
  <si>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</si>
  <si>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</si>
  <si>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</si>
  <si>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</si>
  <si>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</si>
  <si>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</si>
  <si>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</si>
  <si>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</si>
  <si>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</si>
  <si>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</si>
  <si>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</si>
  <si>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</si>
  <si>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</si>
  <si>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</si>
  <si>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</si>
  <si>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</si>
  <si>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</si>
  <si>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</si>
  <si>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</si>
  <si>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</si>
  <si>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</si>
  <si>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</si>
  <si>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</si>
  <si>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</si>
  <si>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</si>
  <si>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</si>
  <si>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</si>
  <si>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</si>
  <si>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</si>
  <si>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</si>
  <si>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</si>
  <si>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</si>
  <si>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</si>
  <si>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</si>
  <si>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</si>
  <si>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</si>
  <si>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</si>
  <si>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</si>
  <si>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</si>
  <si>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</si>
  <si>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</si>
  <si>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</si>
  <si>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</si>
  <si>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</si>
  <si>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</si>
  <si>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</si>
  <si>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</si>
  <si>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</si>
  <si>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</si>
  <si>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</si>
  <si>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</si>
  <si>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</si>
  <si>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</si>
  <si>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</si>
  <si>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</si>
  <si>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</si>
  <si>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</si>
  <si>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</si>
  <si>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</si>
  <si>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</si>
  <si>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</si>
  <si>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</si>
  <si>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</si>
  <si>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</si>
  <si>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</si>
  <si>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</si>
  <si>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</si>
  <si>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</si>
  <si>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</si>
  <si>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</si>
  <si>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</si>
  <si>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</si>
  <si>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</si>
  <si>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</si>
  <si>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</si>
  <si>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</si>
  <si>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</si>
  <si>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</si>
  <si>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</si>
  <si>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</si>
  <si>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</si>
  <si>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</si>
  <si>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</si>
  <si>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</si>
  <si>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</si>
  <si>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</si>
  <si>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</si>
  <si>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</si>
  <si>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</si>
  <si>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</si>
  <si>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</si>
  <si>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</si>
  <si>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</si>
  <si>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</si>
  <si>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</si>
  <si>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</si>
  <si>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</si>
  <si>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</si>
  <si>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</si>
  <si>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</si>
  <si>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</si>
  <si>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</si>
  <si>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</si>
  <si>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</si>
  <si>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</si>
  <si>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</si>
  <si>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</si>
  <si>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</si>
  <si>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</si>
  <si>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</si>
  <si>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</si>
  <si>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</si>
  <si>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</si>
  <si>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</si>
  <si>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</si>
  <si>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</si>
  <si>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</si>
  <si>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</si>
  <si>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</si>
  <si>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</si>
  <si>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</si>
  <si>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</si>
  <si>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</si>
  <si>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</si>
  <si>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</si>
  <si>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</si>
  <si>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</si>
  <si>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</si>
  <si>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</si>
  <si>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</si>
  <si>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</si>
  <si>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</si>
  <si>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</si>
  <si>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</si>
  <si>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</si>
  <si>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</si>
  <si>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</si>
  <si>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</si>
  <si>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</si>
  <si>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</si>
  <si>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</si>
  <si>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</si>
  <si>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</si>
  <si>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</si>
  <si>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</si>
  <si>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</si>
  <si>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</si>
  <si>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</si>
  <si>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</si>
  <si>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</si>
  <si>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</si>
  <si>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</si>
  <si>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</si>
  <si>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</si>
  <si>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</si>
  <si>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</si>
  <si>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</si>
  <si>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</si>
  <si>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</si>
  <si>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</si>
  <si>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</si>
  <si>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</si>
  <si>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</si>
  <si>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</si>
  <si>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</si>
  <si>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</si>
  <si>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</si>
  <si>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</si>
  <si>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</si>
  <si>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</si>
  <si>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</si>
  <si>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</si>
  <si>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</si>
  <si>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</si>
  <si>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</si>
  <si>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</si>
  <si>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</si>
  <si>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</si>
  <si>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</si>
  <si>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</si>
  <si>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</si>
  <si>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</si>
  <si>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</si>
  <si>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</si>
  <si>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</si>
  <si>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</si>
  <si>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</si>
  <si>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</si>
  <si>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</si>
  <si>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</si>
  <si>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</si>
  <si>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</si>
  <si>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</si>
  <si>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</si>
  <si>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</si>
  <si>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</si>
  <si>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</si>
  <si>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</si>
  <si>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</si>
  <si>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</si>
  <si>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</si>
  <si>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</si>
  <si>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</si>
  <si>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</si>
  <si>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</si>
  <si>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</si>
  <si>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</si>
  <si>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</si>
  <si>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</si>
  <si>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</si>
  <si>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</si>
  <si>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</si>
  <si>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</si>
  <si>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</si>
  <si>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</si>
  <si>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</si>
  <si>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</si>
  <si>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</si>
  <si>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</si>
  <si>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</si>
  <si>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</si>
  <si>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</si>
  <si>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</si>
  <si>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</si>
  <si>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</si>
  <si>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</si>
  <si>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</si>
  <si>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</si>
  <si>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</si>
  <si>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</si>
  <si>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</si>
  <si>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</si>
  <si>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</si>
  <si>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</si>
  <si>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</si>
  <si>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</si>
  <si>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</si>
  <si>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</si>
  <si>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</si>
  <si>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</si>
  <si>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</si>
  <si>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</si>
  <si>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</si>
  <si>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</si>
  <si>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</si>
  <si>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</si>
  <si>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</si>
  <si>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</si>
  <si>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</si>
  <si>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</si>
  <si>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</si>
  <si>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</si>
  <si>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</si>
  <si>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</si>
  <si>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</si>
  <si>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</si>
  <si>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</si>
  <si>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</si>
  <si>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</si>
  <si>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</si>
  <si>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</si>
  <si>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</si>
  <si>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</si>
  <si>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</si>
  <si>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</si>
  <si>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</si>
  <si>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</si>
  <si>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</si>
  <si>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</si>
  <si>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</si>
  <si>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</si>
  <si>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</si>
  <si>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</si>
  <si>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</si>
  <si>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</si>
  <si>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</si>
  <si>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</si>
  <si>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</si>
  <si>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</si>
  <si>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</si>
  <si>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</si>
  <si>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</si>
  <si>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</si>
  <si>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</si>
  <si>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</si>
  <si>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</si>
  <si>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</si>
  <si>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</si>
  <si>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</si>
  <si>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</si>
  <si>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</si>
  <si>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</si>
  <si>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</si>
  <si>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</si>
  <si>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</si>
  <si>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</si>
  <si>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</si>
  <si>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</si>
  <si>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</si>
  <si>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</si>
  <si>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</si>
  <si>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</si>
  <si>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</si>
  <si>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</si>
  <si>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</si>
  <si>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</si>
  <si>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</si>
  <si>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</si>
  <si>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</si>
  <si>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</si>
  <si>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</si>
  <si>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</si>
  <si>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</si>
  <si>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</si>
  <si>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</si>
  <si>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</si>
  <si>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</si>
  <si>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</si>
  <si>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</si>
  <si>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</si>
  <si>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</si>
  <si>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</si>
  <si>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</si>
  <si>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</si>
  <si>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</si>
  <si>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</si>
  <si>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</si>
  <si>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</si>
  <si>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</si>
  <si>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</si>
  <si>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</si>
  <si>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</si>
  <si>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</si>
  <si>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</si>
  <si>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</si>
  <si>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</si>
  <si>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</si>
  <si>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</si>
  <si>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</si>
  <si>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</si>
  <si>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</si>
  <si>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</si>
  <si>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</si>
  <si>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</si>
  <si>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</si>
  <si>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</si>
  <si>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</si>
  <si>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</si>
  <si>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</si>
  <si>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</si>
  <si>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</si>
  <si>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</si>
  <si>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</si>
  <si>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</si>
  <si>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</si>
  <si>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</si>
  <si>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</si>
  <si>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</si>
  <si>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</si>
  <si>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</si>
  <si>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</si>
  <si>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</si>
  <si>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</si>
  <si>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</si>
  <si>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</si>
  <si>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</si>
  <si>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</si>
  <si>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</si>
  <si>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</si>
  <si>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</si>
  <si>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</si>
  <si>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</si>
  <si>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</si>
  <si>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</si>
  <si>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</si>
  <si>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</si>
  <si>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</si>
  <si>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</si>
  <si>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</si>
  <si>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</si>
  <si>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</si>
  <si>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</si>
  <si>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</si>
  <si>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</si>
  <si>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</si>
  <si>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</si>
  <si>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</si>
  <si>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</si>
  <si>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</si>
  <si>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</si>
  <si>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</si>
  <si>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</si>
  <si>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</si>
  <si>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</si>
  <si>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</si>
  <si>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</si>
  <si>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</si>
  <si>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</si>
  <si>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</si>
  <si>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</si>
  <si>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</si>
  <si>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</si>
  <si>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</si>
  <si>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</si>
  <si>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</si>
  <si>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</si>
  <si>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</si>
  <si>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</si>
  <si>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</si>
  <si>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</si>
  <si>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</si>
  <si>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</si>
  <si>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</si>
  <si>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</si>
  <si>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</si>
  <si>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</si>
  <si>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</si>
  <si>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</si>
  <si>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</si>
  <si>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</si>
  <si>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</si>
  <si>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</si>
  <si>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</si>
  <si>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</si>
  <si>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</si>
  <si>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</si>
  <si>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</si>
  <si>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</si>
  <si>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</si>
  <si>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</si>
  <si>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</si>
  <si>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</si>
  <si>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</si>
  <si>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</si>
  <si>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</si>
  <si>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</si>
  <si>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</si>
  <si>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</si>
  <si>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</si>
  <si>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</si>
  <si>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</si>
  <si>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</si>
  <si>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</si>
  <si>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</si>
  <si>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</si>
  <si>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</si>
  <si>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</si>
  <si>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</si>
  <si>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</si>
  <si>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</si>
  <si>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</si>
  <si>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</si>
  <si>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</si>
  <si>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</si>
  <si>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</si>
  <si>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</si>
  <si>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</si>
  <si>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</si>
  <si>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</si>
  <si>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</si>
  <si>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</si>
  <si>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</si>
  <si>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</si>
  <si>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</si>
  <si>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</si>
  <si>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</si>
  <si>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</si>
  <si>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</si>
  <si>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</si>
  <si>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</si>
  <si>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</si>
  <si>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</si>
  <si>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</si>
  <si>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</si>
  <si>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</si>
  <si>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</si>
  <si>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</si>
  <si>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</si>
  <si>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</si>
  <si>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</si>
  <si>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</si>
  <si>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</si>
  <si>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</si>
  <si>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</si>
  <si>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</si>
  <si>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</si>
  <si>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</si>
  <si>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</si>
  <si>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</si>
  <si>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</si>
  <si>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</si>
  <si>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</si>
  <si>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</si>
  <si>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</si>
  <si>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</si>
  <si>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</si>
  <si>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</si>
  <si>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</si>
  <si>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</si>
  <si>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</si>
  <si>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</si>
  <si>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</si>
  <si>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</si>
  <si>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</si>
  <si>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</si>
  <si>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</si>
  <si>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</si>
  <si>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</si>
  <si>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</si>
  <si>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</si>
  <si>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</si>
  <si>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</si>
  <si>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</si>
  <si>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</si>
  <si>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</si>
  <si>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</si>
  <si>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</si>
  <si>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</si>
  <si>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</si>
  <si>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</si>
  <si>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</si>
  <si>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</si>
  <si>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</si>
  <si>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</si>
  <si>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</si>
  <si>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</si>
  <si>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</si>
  <si>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</si>
  <si>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</si>
  <si>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</si>
  <si>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</si>
  <si>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</si>
  <si>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</si>
  <si>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</si>
  <si>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</si>
  <si>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</si>
  <si>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</si>
  <si>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</si>
  <si>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</si>
  <si>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</si>
  <si>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</si>
  <si>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</si>
  <si>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</si>
  <si>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</si>
  <si>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</si>
  <si>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</si>
  <si>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</si>
  <si>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</si>
  <si>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</si>
  <si>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</si>
  <si>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</si>
  <si>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</si>
  <si>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</si>
  <si>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</si>
  <si>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</si>
  <si>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</si>
  <si>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</si>
  <si>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</si>
  <si>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</si>
  <si>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</si>
  <si>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</si>
  <si>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</si>
  <si>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</si>
  <si>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</si>
  <si>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</si>
  <si>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</si>
  <si>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</si>
  <si>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</si>
  <si>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</si>
  <si>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</si>
  <si>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</si>
  <si>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</si>
  <si>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</si>
  <si>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</si>
  <si>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</si>
  <si>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</si>
  <si>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</si>
  <si>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</si>
  <si>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</si>
  <si>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</si>
  <si>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</si>
  <si>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</si>
  <si>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</si>
  <si>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</si>
  <si>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</si>
  <si>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</si>
  <si>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</si>
  <si>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</si>
  <si>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</si>
  <si>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</si>
  <si>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</si>
  <si>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</si>
  <si>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</si>
  <si>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</si>
  <si>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</si>
  <si>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</si>
  <si>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</si>
  <si>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</si>
  <si>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</si>
  <si>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</si>
  <si>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</si>
  <si>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</si>
  <si>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</si>
  <si>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</si>
  <si>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</si>
  <si>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</si>
  <si>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</si>
  <si>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</si>
  <si>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</si>
  <si>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</si>
  <si>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</si>
  <si>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</si>
  <si>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</si>
  <si>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</si>
  <si>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</si>
  <si>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</si>
  <si>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</si>
  <si>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</si>
  <si>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</si>
  <si>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</si>
  <si>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</si>
  <si>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</si>
  <si>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</si>
  <si>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</si>
  <si>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</si>
  <si>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</si>
  <si>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</si>
  <si>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</si>
  <si>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</si>
  <si>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</si>
  <si>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</si>
  <si>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</si>
  <si>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</si>
  <si>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</si>
  <si>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</si>
  <si>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</si>
  <si>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</si>
  <si>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</si>
  <si>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</si>
  <si>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</si>
  <si>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</si>
  <si>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</si>
  <si>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</si>
  <si>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</si>
  <si>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</si>
  <si>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</si>
  <si>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</si>
  <si>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</si>
  <si>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</si>
  <si>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</si>
  <si>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</si>
  <si>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</si>
  <si>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</si>
  <si>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</si>
  <si>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</si>
  <si>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</si>
  <si>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</si>
  <si>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</si>
  <si>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</si>
  <si>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</si>
  <si>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</si>
  <si>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</si>
  <si>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</si>
  <si>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</si>
  <si>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</si>
  <si>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</si>
  <si>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</si>
  <si>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</si>
  <si>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</si>
  <si>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</si>
  <si>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</si>
  <si>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</si>
  <si>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</si>
  <si>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</si>
  <si>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</si>
  <si>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</si>
  <si>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</si>
  <si>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</si>
  <si>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</si>
  <si>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</si>
  <si>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</si>
  <si>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</si>
  <si>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</si>
  <si>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</si>
  <si>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</si>
  <si>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</si>
  <si>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</si>
  <si>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</si>
  <si>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</si>
  <si>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</si>
  <si>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</si>
  <si>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</si>
  <si>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</si>
  <si>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</si>
  <si>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</si>
  <si>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</si>
  <si>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</si>
  <si>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</si>
  <si>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</si>
  <si>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</si>
  <si>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</si>
  <si>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</si>
  <si>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</si>
  <si>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</si>
  <si>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</si>
  <si>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</si>
  <si>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</si>
  <si>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</si>
  <si>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</si>
  <si>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</si>
  <si>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</si>
  <si>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</si>
  <si>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</si>
  <si>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</si>
  <si>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</si>
  <si>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</si>
  <si>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</si>
  <si>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</si>
  <si>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</si>
  <si>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</si>
  <si>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</si>
  <si>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</si>
  <si>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</si>
  <si>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</si>
  <si>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</si>
  <si>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</si>
  <si>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</si>
  <si>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</si>
  <si>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</si>
  <si>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</si>
  <si>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</si>
  <si>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</si>
  <si>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</si>
  <si>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</si>
  <si>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</si>
  <si>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</si>
  <si>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</si>
  <si>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</si>
  <si>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</si>
  <si>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</si>
  <si>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</si>
  <si>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</si>
  <si>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</si>
  <si>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</si>
  <si>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</si>
  <si>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</si>
  <si>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</si>
  <si>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</si>
  <si>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</si>
  <si>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</si>
  <si>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</si>
  <si>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</si>
  <si>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</si>
  <si>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</si>
  <si>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</si>
  <si>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</si>
  <si>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</si>
  <si>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</si>
  <si>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</si>
  <si>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</si>
  <si>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</si>
  <si>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</si>
  <si>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</si>
  <si>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</si>
  <si>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</si>
  <si>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</si>
  <si>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</si>
  <si>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</si>
  <si>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</si>
  <si>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</si>
  <si>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</si>
  <si>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</si>
  <si>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</si>
  <si>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</si>
  <si>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</si>
  <si>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</si>
  <si>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</si>
  <si>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</si>
  <si>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</si>
  <si>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</si>
  <si>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</si>
  <si>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</si>
  <si>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</si>
  <si>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</si>
  <si>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</si>
  <si>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</si>
  <si>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</si>
  <si>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</si>
  <si>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</si>
  <si>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</si>
  <si>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</si>
  <si>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</si>
  <si>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</si>
  <si>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</si>
  <si>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</si>
  <si>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</si>
  <si>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</si>
  <si>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</si>
  <si>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</si>
  <si>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</si>
  <si>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</si>
  <si>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</si>
  <si>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</si>
  <si>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</si>
  <si>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</si>
  <si>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</si>
  <si>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</si>
  <si>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</si>
  <si>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</si>
  <si>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</si>
  <si>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</si>
  <si>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</si>
  <si>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</si>
  <si>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</si>
  <si>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</si>
  <si>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</si>
  <si>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</si>
  <si>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</si>
  <si>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</si>
  <si>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</si>
  <si>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</si>
  <si>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</si>
  <si>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</si>
  <si>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</si>
  <si>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</si>
  <si>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</si>
  <si>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</si>
  <si>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</si>
  <si>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</si>
  <si>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</si>
  <si>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</si>
  <si>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</si>
  <si>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</si>
  <si>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</si>
  <si>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</si>
  <si>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</si>
  <si>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</si>
  <si>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</si>
  <si>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</si>
  <si>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</si>
  <si>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</si>
  <si>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</si>
  <si>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</si>
  <si>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</si>
  <si>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</si>
  <si>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</si>
  <si>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</si>
  <si>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</si>
  <si>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</si>
  <si>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</si>
  <si>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</si>
  <si>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</si>
  <si>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</si>
  <si>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</si>
  <si>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</si>
  <si>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</si>
  <si>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</si>
  <si>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</si>
  <si>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</si>
  <si>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</si>
  <si>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</si>
  <si>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</si>
  <si>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</si>
  <si>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</si>
  <si>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</si>
  <si>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</si>
  <si>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</si>
  <si>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</si>
  <si>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</si>
  <si>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</si>
  <si>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</si>
  <si>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</si>
  <si>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</si>
  <si>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</si>
  <si>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</si>
  <si>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</si>
  <si>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</si>
  <si>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</si>
  <si>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</si>
  <si>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</si>
  <si>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</si>
  <si>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</si>
  <si>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</si>
  <si>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</si>
  <si>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</si>
  <si>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</si>
  <si>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</si>
  <si>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</si>
  <si>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</si>
  <si>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</si>
  <si>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</si>
  <si>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</si>
  <si>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</si>
  <si>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</si>
  <si>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</si>
  <si>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</si>
  <si>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</si>
  <si>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</si>
  <si>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</si>
  <si>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</si>
  <si>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</si>
  <si>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</si>
  <si>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</si>
  <si>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</si>
  <si>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</si>
  <si>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</si>
  <si>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</si>
  <si>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</si>
  <si>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</si>
  <si>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</si>
  <si>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</si>
  <si>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</si>
  <si>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</si>
  <si>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</si>
  <si>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</si>
  <si>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</si>
  <si>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</si>
  <si>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</si>
  <si>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</si>
  <si>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</si>
  <si>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</si>
  <si>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</si>
  <si>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</si>
  <si>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</si>
  <si>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</si>
  <si>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</si>
  <si>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</si>
  <si>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</si>
  <si>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</si>
  <si>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</si>
  <si>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</si>
  <si>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</si>
  <si>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</si>
  <si>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</si>
  <si>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</si>
  <si>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</si>
  <si>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</si>
  <si>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</si>
  <si>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</si>
  <si>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</si>
  <si>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</si>
  <si>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</si>
  <si>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</si>
  <si>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</si>
  <si>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</si>
  <si>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</si>
  <si>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</si>
  <si>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</si>
  <si>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</si>
  <si>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</si>
  <si>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</si>
  <si>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</si>
  <si>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</si>
  <si>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</si>
  <si>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</si>
  <si>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</si>
  <si>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</si>
  <si>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</si>
  <si>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</si>
  <si>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</si>
  <si>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</si>
  <si>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</si>
  <si>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</si>
  <si>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</si>
  <si>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</si>
  <si>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</si>
  <si>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</si>
  <si>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</si>
  <si>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</si>
  <si>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</si>
  <si>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</si>
  <si>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</si>
  <si>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</si>
  <si>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</si>
  <si>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</si>
  <si>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</si>
  <si>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</si>
  <si>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</si>
  <si>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</si>
  <si>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</si>
  <si>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</si>
  <si>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</si>
  <si>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</si>
  <si>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</si>
  <si>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</si>
  <si>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</si>
  <si>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</si>
  <si>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</si>
  <si>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</si>
  <si>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</si>
  <si>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</si>
  <si>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</si>
  <si>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</si>
  <si>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</si>
  <si>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</si>
  <si>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</si>
  <si>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</si>
  <si>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</si>
  <si>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</si>
  <si>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</si>
  <si>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</si>
  <si>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</si>
  <si>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</si>
  <si>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</si>
  <si>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</si>
  <si>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</si>
  <si>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</si>
  <si>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</si>
  <si>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</si>
  <si>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</si>
  <si>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</si>
  <si>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</si>
  <si>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</si>
  <si>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</si>
  <si>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</si>
  <si>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</si>
  <si>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</si>
  <si>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</si>
  <si>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</si>
  <si>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</si>
  <si>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</si>
  <si>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</si>
  <si>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</si>
  <si>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</si>
  <si>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</si>
  <si>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</si>
  <si>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</si>
  <si>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</si>
  <si>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</si>
  <si>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</si>
  <si>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</si>
  <si>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</si>
  <si>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</si>
  <si>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</si>
  <si>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</si>
  <si>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</si>
  <si>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</si>
  <si>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</si>
  <si>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</si>
  <si>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</si>
  <si>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</si>
  <si>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</si>
  <si>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</si>
  <si>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</si>
  <si>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</si>
  <si>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</si>
  <si>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</si>
  <si>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</si>
  <si>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</si>
  <si>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</si>
  <si>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</si>
  <si>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</si>
  <si>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</si>
  <si>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</si>
  <si>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</si>
  <si>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</si>
  <si>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</si>
  <si>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</si>
  <si>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</si>
  <si>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</si>
  <si>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</si>
  <si>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</si>
  <si>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</si>
  <si>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</si>
  <si>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</si>
  <si>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</si>
  <si>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</si>
  <si>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</si>
  <si>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</si>
  <si>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</si>
  <si>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</si>
  <si>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</si>
  <si>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</si>
  <si>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</si>
  <si>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</si>
  <si>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</si>
  <si>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</si>
  <si>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</si>
  <si>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</si>
  <si>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</si>
  <si>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</si>
  <si>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</si>
  <si>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</si>
  <si>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</si>
  <si>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</si>
  <si>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</si>
  <si>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</si>
  <si>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</si>
  <si>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</si>
  <si>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</si>
  <si>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</si>
  <si>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</si>
  <si>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</si>
  <si>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</si>
  <si>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</si>
  <si>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</si>
  <si>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</si>
  <si>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</si>
  <si>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</si>
  <si>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</si>
  <si>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</si>
  <si>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</si>
  <si>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</si>
  <si>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</si>
  <si>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</si>
  <si>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</si>
  <si>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</si>
  <si>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</si>
  <si>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</si>
  <si>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</si>
  <si>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</si>
  <si>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</si>
  <si>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</si>
  <si>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</si>
  <si>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</si>
  <si>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</si>
  <si>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</si>
  <si>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</si>
  <si>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</si>
  <si>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</si>
  <si>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</si>
  <si>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</si>
  <si>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</si>
  <si>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</si>
  <si>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</si>
  <si>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</si>
  <si>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</si>
  <si>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</si>
  <si>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</si>
  <si>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</si>
  <si>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</si>
  <si>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</si>
  <si>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</si>
  <si>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</si>
  <si>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</si>
  <si>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</si>
  <si>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</si>
  <si>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</si>
  <si>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</si>
  <si>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</si>
  <si>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</si>
  <si>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</si>
  <si>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</si>
  <si>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</si>
  <si>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</si>
  <si>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</si>
  <si>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</si>
  <si>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</si>
  <si>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</si>
  <si>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</si>
  <si>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</si>
  <si>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</si>
  <si>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</si>
  <si>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</si>
  <si>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</si>
  <si>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</si>
  <si>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</si>
  <si>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</si>
  <si>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</si>
  <si>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</si>
  <si>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</si>
  <si>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</si>
  <si>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</si>
  <si>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</si>
  <si>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</si>
  <si>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</si>
  <si>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</si>
  <si>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</si>
  <si>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</si>
  <si>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</si>
  <si>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</si>
  <si>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</si>
  <si>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</si>
  <si>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</si>
  <si>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</si>
  <si>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</si>
  <si>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</si>
  <si>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</si>
  <si>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</si>
  <si>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</si>
  <si>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</si>
  <si>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</si>
  <si>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</si>
  <si>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</si>
  <si>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</si>
  <si>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</si>
  <si>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</si>
  <si>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</si>
  <si>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</si>
  <si>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</si>
  <si>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</si>
  <si>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</si>
  <si>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</si>
  <si>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</si>
  <si>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</si>
  <si>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</si>
  <si>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</si>
  <si>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</si>
  <si>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</si>
  <si>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</si>
  <si>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</si>
  <si>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</si>
  <si>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</si>
  <si>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</si>
  <si>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</si>
  <si>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</si>
  <si>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</si>
  <si>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</si>
  <si>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</si>
  <si>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</si>
  <si>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</si>
  <si>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</si>
  <si>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</si>
  <si>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</si>
  <si>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</si>
  <si>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</si>
  <si>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</si>
  <si>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</si>
  <si>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</si>
  <si>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</si>
  <si>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</si>
  <si>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</si>
  <si>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</si>
  <si>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</si>
  <si>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</si>
  <si>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</si>
  <si>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</si>
  <si>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</si>
  <si>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</si>
  <si>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</si>
  <si>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</si>
  <si>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</si>
  <si>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</si>
  <si>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</si>
  <si>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</si>
  <si>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</si>
  <si>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</si>
  <si>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</si>
  <si>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</si>
  <si>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</si>
  <si>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</si>
  <si>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</si>
  <si>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</si>
  <si>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</si>
  <si>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</si>
  <si>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</si>
  <si>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</si>
  <si>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</si>
  <si>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</si>
  <si>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</si>
  <si>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</si>
  <si>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</si>
  <si>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</si>
  <si>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</si>
  <si>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</si>
  <si>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</si>
  <si>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</si>
  <si>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</si>
  <si>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</si>
  <si>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</si>
  <si>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</si>
  <si>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</si>
  <si>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</si>
  <si>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</si>
  <si>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</si>
  <si>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</si>
  <si>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</si>
  <si>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</si>
  <si>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</si>
  <si>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</si>
  <si>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</si>
  <si>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</si>
  <si>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</si>
  <si>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</si>
  <si>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</si>
  <si>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</si>
  <si>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</si>
  <si>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</si>
  <si>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</si>
  <si>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</si>
  <si>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</si>
  <si>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</si>
  <si>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</si>
  <si>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</si>
  <si>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</si>
  <si>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</si>
  <si>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</si>
  <si>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</si>
  <si>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</si>
  <si>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</si>
  <si>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</si>
  <si>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</si>
  <si>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</si>
  <si>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</si>
  <si>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</si>
  <si>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</si>
  <si>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</si>
  <si>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</si>
  <si>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</si>
  <si>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</si>
  <si>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</si>
  <si>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</si>
  <si>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</si>
  <si>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</si>
  <si>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</si>
  <si>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</si>
  <si>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</si>
  <si>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</si>
  <si>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</si>
  <si>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</si>
  <si>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</si>
  <si>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</si>
  <si>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</si>
  <si>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</si>
  <si>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</si>
  <si>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</si>
  <si>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</si>
  <si>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</si>
  <si>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</si>
  <si>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</si>
  <si>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</si>
  <si>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</si>
  <si>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</si>
  <si>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</si>
  <si>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</si>
  <si>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</si>
  <si>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</si>
  <si>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</si>
  <si>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</si>
  <si>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</si>
  <si>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</si>
  <si>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</si>
  <si>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</si>
  <si>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</si>
  <si>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</si>
  <si>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</si>
  <si>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</si>
  <si>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</si>
  <si>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</si>
  <si>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</si>
  <si>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</si>
  <si>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</si>
  <si>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</si>
  <si>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</si>
  <si>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</si>
  <si>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</si>
  <si>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</si>
  <si>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</si>
  <si>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</si>
  <si>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</si>
  <si>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</si>
  <si>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</si>
  <si>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</si>
  <si>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</si>
  <si>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</si>
  <si>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</si>
  <si>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</si>
  <si>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</si>
  <si>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</si>
  <si>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</si>
  <si>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</si>
  <si>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</si>
  <si>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</si>
  <si>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</si>
  <si>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</si>
  <si>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</si>
  <si>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</si>
  <si>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</si>
  <si>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</si>
  <si>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</si>
  <si>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</si>
  <si>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</si>
  <si>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</si>
  <si>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</si>
  <si>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</si>
  <si>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</si>
  <si>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</si>
  <si>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</si>
  <si>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</si>
  <si>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</si>
  <si>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</si>
  <si>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</si>
  <si>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</si>
  <si>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</si>
  <si>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</si>
  <si>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</si>
  <si>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</si>
  <si>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</si>
  <si>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</si>
  <si>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</si>
  <si>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</si>
  <si>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</si>
  <si>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</si>
  <si>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</si>
  <si>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</si>
  <si>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</si>
  <si>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</si>
  <si>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</si>
  <si>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</si>
  <si>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</si>
  <si>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</si>
  <si>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</si>
  <si>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</si>
  <si>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</si>
  <si>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</si>
  <si>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</si>
  <si>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</si>
  <si>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</si>
  <si>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</si>
  <si>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</si>
  <si>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</si>
  <si>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</si>
  <si>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</si>
  <si>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</si>
  <si>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</si>
  <si>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</si>
  <si>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</si>
  <si>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</si>
  <si>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</si>
  <si>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</si>
  <si>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</si>
  <si>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</si>
  <si>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</si>
  <si>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</si>
  <si>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</si>
  <si>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</si>
  <si>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</si>
  <si>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</si>
  <si>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</si>
  <si>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</si>
  <si>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</si>
  <si>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</si>
  <si>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</si>
  <si>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</si>
  <si>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</si>
  <si>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</si>
  <si>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</si>
  <si>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</si>
  <si>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</si>
  <si>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</si>
  <si>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</si>
  <si>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</si>
  <si>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</si>
  <si>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</si>
  <si>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</si>
  <si>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</si>
  <si>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</si>
  <si>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</si>
  <si>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</si>
  <si>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</si>
  <si>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</si>
  <si>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</si>
  <si>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</si>
  <si>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</si>
  <si>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</si>
  <si>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</si>
  <si>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</si>
  <si>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</si>
  <si>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</si>
  <si>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</si>
  <si>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</si>
  <si>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</si>
  <si>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</si>
  <si>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</si>
  <si>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</si>
  <si>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</si>
  <si>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</si>
  <si>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</si>
  <si>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</si>
  <si>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</si>
  <si>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</si>
  <si>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</si>
  <si>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</si>
  <si>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</si>
  <si>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</si>
  <si>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</si>
  <si>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</si>
  <si>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</si>
  <si>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</si>
  <si>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</si>
  <si>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</si>
  <si>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</si>
  <si>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</si>
  <si>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</si>
  <si>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</si>
  <si>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</si>
  <si>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</si>
  <si>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</si>
  <si>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</si>
  <si>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</si>
  <si>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</si>
  <si>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</si>
  <si>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</si>
  <si>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</si>
  <si>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</si>
  <si>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</si>
  <si>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</si>
  <si>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</si>
  <si>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</si>
  <si>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</si>
  <si>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</si>
  <si>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</si>
  <si>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</si>
  <si>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</si>
  <si>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</si>
  <si>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</si>
  <si>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</si>
  <si>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</si>
  <si>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</si>
  <si>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</si>
  <si>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</si>
  <si>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</si>
  <si>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</si>
  <si>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</si>
  <si>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</si>
  <si>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</si>
  <si>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</si>
  <si>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</si>
  <si>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</si>
  <si>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</si>
  <si>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</si>
  <si>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</si>
  <si>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</si>
  <si>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</si>
  <si>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</si>
  <si>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</si>
  <si>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</si>
  <si>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</si>
  <si>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</si>
  <si>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</si>
  <si>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</si>
  <si>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</si>
  <si>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</si>
  <si>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</si>
  <si>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</si>
  <si>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</si>
  <si>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</si>
  <si>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</si>
  <si>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</si>
  <si>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</si>
  <si>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</si>
  <si>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</si>
  <si>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</si>
  <si>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</si>
  <si>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</si>
  <si>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</si>
  <si>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</si>
  <si>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</si>
  <si>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</si>
  <si>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</si>
  <si>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</si>
  <si>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</si>
  <si>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</si>
  <si>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</si>
  <si>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</si>
  <si>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</si>
  <si>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</si>
  <si>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</si>
  <si>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</si>
  <si>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</si>
  <si>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</si>
  <si>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</si>
  <si>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</si>
  <si>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</si>
  <si>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</si>
  <si>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</si>
  <si>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</si>
  <si>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</si>
  <si>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</si>
  <si>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</si>
  <si>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</si>
  <si>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</si>
  <si>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</si>
  <si>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</si>
  <si>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</si>
  <si>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</si>
  <si>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</si>
  <si>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</si>
  <si>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</si>
  <si>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</si>
  <si>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</si>
  <si>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</si>
  <si>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</si>
  <si>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</si>
  <si>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</si>
  <si>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</si>
  <si>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</si>
  <si>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</si>
  <si>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</si>
  <si>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</si>
  <si>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</si>
  <si>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</si>
  <si>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</si>
  <si>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</si>
  <si>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</si>
  <si>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</si>
  <si>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</si>
  <si>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</si>
  <si>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</si>
  <si>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</si>
  <si>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</si>
  <si>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</si>
  <si>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</si>
  <si>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</si>
  <si>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</si>
  <si>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</si>
  <si>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</si>
  <si>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</si>
  <si>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</si>
  <si>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</si>
  <si>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</si>
  <si>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</si>
  <si>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</si>
  <si>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</si>
  <si>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</si>
  <si>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</si>
  <si>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</si>
  <si>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</si>
  <si>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</si>
  <si>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</si>
  <si>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</si>
  <si>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</si>
  <si>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</si>
  <si>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</si>
  <si>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</si>
  <si>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</si>
  <si>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</si>
  <si>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</si>
  <si>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</si>
  <si>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</si>
  <si>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</si>
  <si>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</si>
  <si>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</si>
  <si>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</si>
  <si>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</si>
  <si>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</si>
  <si>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</si>
  <si>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</si>
  <si>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</si>
  <si>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</si>
  <si>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</si>
  <si>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</si>
  <si>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</si>
  <si>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</si>
  <si>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</si>
  <si>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</si>
  <si>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</si>
  <si>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</si>
  <si>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</si>
  <si>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</si>
  <si>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</si>
  <si>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</si>
  <si>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</si>
  <si>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</si>
  <si>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</si>
  <si>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</si>
  <si>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</si>
  <si>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</si>
  <si>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</si>
  <si>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</si>
  <si>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</si>
  <si>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</si>
  <si>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</si>
  <si>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</si>
  <si>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</si>
  <si>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</si>
  <si>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</si>
  <si>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</si>
  <si>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</si>
  <si>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</si>
  <si>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</si>
  <si>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</si>
  <si>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</si>
  <si>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</si>
  <si>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</si>
  <si>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</si>
  <si>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</si>
  <si>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</si>
  <si>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</si>
  <si>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</si>
  <si>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</si>
  <si>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</si>
  <si>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</si>
  <si>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</si>
  <si>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</si>
  <si>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</si>
  <si>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</si>
  <si>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</si>
  <si>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</si>
  <si>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</si>
  <si>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</si>
  <si>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</si>
  <si>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</si>
  <si>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</si>
  <si>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</si>
  <si>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</si>
  <si>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</si>
  <si>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</si>
  <si>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</si>
  <si>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</si>
  <si>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</si>
  <si>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</si>
  <si>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</si>
  <si>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</si>
  <si>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</si>
  <si>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</si>
  <si>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</si>
  <si>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</si>
  <si>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</si>
  <si>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</si>
  <si>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</si>
  <si>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</si>
  <si>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</si>
  <si>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</si>
  <si>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</si>
  <si>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</si>
  <si>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</si>
  <si>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</si>
  <si>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</si>
  <si>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</si>
  <si>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</si>
  <si>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</si>
  <si>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</si>
  <si>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</si>
  <si>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</si>
  <si>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</si>
  <si>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</si>
  <si>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</si>
  <si>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</si>
  <si>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</si>
  <si>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</si>
  <si>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</si>
  <si>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</si>
  <si>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</si>
  <si>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</si>
  <si>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</si>
  <si>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</si>
  <si>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</si>
  <si>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</si>
  <si>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</si>
  <si>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</si>
  <si>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</si>
  <si>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</si>
  <si>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</si>
  <si>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</si>
  <si>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</si>
  <si>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</si>
  <si>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</si>
  <si>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</si>
  <si>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</si>
  <si>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</si>
  <si>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</si>
  <si>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</si>
  <si>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</si>
  <si>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</si>
  <si>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</si>
  <si>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</si>
  <si>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</si>
  <si>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</si>
  <si>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</si>
  <si>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</si>
  <si>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</si>
  <si>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</si>
  <si>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</si>
  <si>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</si>
  <si>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</si>
  <si>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</si>
  <si>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</si>
  <si>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</si>
  <si>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</si>
  <si>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</si>
  <si>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</si>
  <si>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</si>
  <si>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</si>
  <si>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</si>
  <si>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</si>
  <si>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</si>
  <si>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</si>
  <si>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</si>
  <si>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</si>
  <si>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</si>
  <si>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</si>
  <si>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</si>
  <si>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</si>
  <si>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</si>
  <si>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</si>
  <si>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</si>
  <si>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</si>
  <si>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</si>
  <si>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</si>
  <si>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</si>
  <si>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</si>
  <si>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</si>
  <si>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</si>
  <si>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</si>
  <si>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</si>
  <si>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</si>
  <si>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</si>
  <si>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</si>
  <si>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</si>
  <si>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</si>
  <si>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</si>
  <si>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</si>
  <si>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</si>
  <si>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</si>
  <si>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</si>
  <si>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</si>
  <si>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</si>
  <si>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</si>
  <si>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</si>
  <si>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</si>
  <si>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</si>
  <si>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</si>
  <si>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</si>
  <si>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</si>
  <si>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</si>
  <si>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</si>
  <si>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</si>
  <si>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</si>
  <si>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</si>
  <si>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</si>
  <si>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</si>
  <si>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</si>
  <si>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</si>
  <si>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</si>
  <si>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</si>
  <si>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</si>
  <si>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</si>
  <si>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</si>
  <si>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</si>
  <si>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</si>
  <si>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</si>
  <si>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</si>
  <si>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</si>
  <si>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</si>
  <si>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</si>
  <si>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</si>
  <si>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</si>
  <si>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</si>
  <si>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</si>
  <si>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</si>
  <si>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</si>
  <si>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</si>
  <si>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</si>
  <si>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</si>
  <si>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</si>
  <si>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</si>
  <si>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</si>
  <si>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</si>
  <si>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</si>
  <si>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</si>
  <si>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</si>
  <si>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</si>
  <si>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</si>
  <si>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</si>
  <si>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</si>
  <si>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</si>
  <si>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</si>
  <si>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</si>
  <si>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</si>
  <si>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</si>
  <si>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</si>
  <si>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</si>
  <si>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</si>
  <si>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</si>
  <si>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</si>
  <si>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</si>
  <si>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</si>
  <si>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</si>
  <si>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</si>
  <si>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</si>
  <si>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</si>
  <si>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</si>
  <si>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</si>
  <si>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</si>
  <si>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</si>
  <si>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</si>
  <si>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</si>
  <si>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</si>
  <si>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</si>
  <si>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</si>
  <si>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</si>
  <si>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</si>
  <si>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</si>
  <si>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</si>
  <si>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</si>
  <si>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</si>
  <si>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</si>
  <si>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</si>
  <si>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</si>
  <si>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</si>
  <si>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</si>
  <si>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</si>
  <si>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</si>
  <si>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</si>
  <si>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</si>
  <si>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</si>
  <si>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</si>
  <si>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</si>
  <si>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</si>
  <si>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</si>
  <si>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</si>
  <si>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</si>
  <si>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</si>
  <si>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</si>
  <si>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</si>
  <si>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</si>
  <si>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</si>
  <si>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</si>
  <si>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</si>
  <si>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</si>
  <si>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</si>
  <si>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</si>
  <si>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</si>
  <si>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</si>
  <si>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</si>
  <si>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</si>
  <si>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</si>
  <si>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</si>
  <si>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</si>
  <si>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</si>
  <si>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</si>
  <si>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</si>
  <si>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</si>
  <si>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</si>
  <si>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</si>
  <si>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</si>
  <si>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</si>
  <si>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</si>
  <si>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</si>
  <si>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</si>
  <si>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</si>
  <si>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</si>
  <si>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</si>
  <si>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</si>
  <si>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</si>
  <si>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</si>
  <si>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</si>
  <si>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</si>
  <si>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</si>
  <si>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</si>
  <si>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</si>
  <si>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</si>
  <si>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</si>
  <si>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</si>
  <si>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</si>
  <si>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</si>
  <si>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</si>
  <si>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</si>
  <si>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</si>
  <si>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</si>
  <si>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</si>
  <si>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</si>
  <si>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</si>
  <si>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</si>
  <si>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</si>
  <si>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</si>
  <si>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</si>
  <si>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</si>
  <si>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</si>
  <si>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</si>
  <si>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</si>
  <si>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</si>
  <si>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</si>
  <si>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</si>
  <si>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</si>
  <si>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</si>
  <si>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</si>
  <si>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</si>
  <si>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</si>
  <si>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</si>
  <si>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</si>
  <si>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</si>
  <si>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</si>
  <si>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</si>
  <si>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</si>
  <si>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</si>
  <si>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</si>
  <si>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</si>
  <si>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</si>
  <si>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</si>
  <si>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</si>
  <si>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</si>
  <si>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</si>
  <si>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</si>
  <si>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</si>
  <si>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</si>
  <si>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</si>
  <si>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</si>
  <si>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</si>
  <si>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</si>
  <si>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</si>
  <si>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</si>
  <si>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</si>
  <si>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</si>
  <si>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</si>
  <si>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</si>
  <si>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</si>
  <si>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</si>
  <si>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</si>
  <si>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</si>
  <si>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</si>
  <si>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</si>
  <si>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</si>
  <si>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</si>
  <si>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</si>
  <si>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</si>
  <si>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</si>
  <si>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</si>
  <si>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</si>
  <si>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</si>
  <si>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</si>
  <si>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</si>
  <si>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</si>
  <si>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</si>
  <si>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</si>
  <si>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</si>
  <si>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</si>
  <si>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</si>
  <si>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</si>
  <si>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</si>
  <si>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</si>
  <si>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</si>
  <si>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</si>
  <si>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</si>
  <si>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</si>
  <si>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</si>
  <si>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</si>
  <si>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</si>
  <si>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</si>
  <si>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</si>
  <si>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</si>
  <si>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</si>
  <si>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</si>
  <si>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</si>
  <si>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</si>
  <si>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</si>
  <si>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</si>
  <si>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</si>
  <si>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</si>
  <si>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</si>
  <si>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</si>
  <si>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</si>
  <si>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</si>
  <si>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</si>
  <si>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</si>
  <si>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</si>
  <si>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</si>
  <si>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</si>
  <si>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</si>
  <si>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</si>
  <si>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</si>
  <si>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</si>
  <si>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</si>
  <si>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</si>
  <si>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</si>
  <si>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</si>
  <si>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</si>
  <si>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</si>
  <si>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</si>
  <si>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</si>
  <si>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</si>
  <si>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</si>
  <si>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</si>
  <si>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</si>
  <si>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</si>
  <si>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</si>
  <si>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</si>
  <si>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</si>
  <si>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</si>
  <si>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</si>
  <si>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</si>
  <si>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</si>
  <si>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</si>
  <si>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</si>
  <si>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</si>
  <si>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</si>
  <si>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</si>
  <si>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</si>
  <si>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</si>
  <si>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</si>
  <si>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</si>
  <si>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</si>
  <si>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</si>
  <si>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</si>
  <si>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</si>
  <si>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</si>
  <si>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</si>
  <si>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</si>
  <si>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</si>
  <si>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</si>
  <si>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</si>
  <si>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</si>
  <si>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</si>
  <si>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</si>
  <si>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</si>
  <si>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</si>
  <si>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</si>
  <si>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</si>
  <si>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</si>
  <si>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</si>
  <si>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</si>
  <si>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</si>
  <si>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</si>
  <si>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</si>
  <si>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</si>
  <si>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</si>
  <si>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</si>
  <si>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</si>
  <si>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</si>
  <si>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</si>
  <si>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</si>
  <si>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</si>
  <si>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</si>
  <si>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</si>
  <si>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</si>
  <si>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</si>
  <si>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</si>
  <si>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</si>
  <si>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</si>
  <si>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</si>
  <si>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</si>
  <si>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</si>
  <si>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</si>
  <si>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</si>
  <si>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</si>
  <si>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</si>
  <si>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</si>
  <si>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</si>
  <si>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</si>
  <si>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</si>
  <si>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</si>
  <si>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</si>
  <si>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</si>
  <si>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</si>
  <si>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</si>
  <si>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</si>
  <si>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</si>
  <si>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</si>
  <si>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</si>
  <si>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</si>
  <si>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</si>
  <si>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</si>
  <si>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</si>
  <si>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</si>
  <si>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</si>
  <si>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</si>
  <si>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</si>
  <si>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</si>
  <si>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</si>
  <si>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</si>
  <si>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</si>
  <si>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</si>
  <si>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</si>
  <si>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</si>
  <si>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</si>
  <si>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</si>
  <si>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</si>
  <si>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</si>
  <si>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</si>
  <si>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</si>
  <si>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</si>
  <si>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</si>
  <si>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</si>
  <si>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</si>
  <si>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</si>
  <si>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</si>
  <si>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</si>
  <si>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</si>
  <si>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</si>
  <si>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</si>
  <si>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</si>
  <si>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</si>
  <si>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</si>
  <si>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</si>
  <si>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</si>
  <si>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</si>
  <si>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</si>
  <si>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</si>
  <si>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</si>
  <si>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</si>
  <si>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</si>
  <si>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</si>
  <si>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</si>
  <si>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</si>
  <si>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</si>
  <si>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</si>
  <si>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</si>
  <si>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</si>
  <si>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</si>
  <si>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</si>
  <si>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</si>
  <si>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</si>
  <si>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</si>
  <si>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</si>
  <si>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</si>
  <si>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</si>
  <si>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</si>
  <si>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</si>
  <si>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</si>
  <si>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</si>
  <si>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</si>
  <si>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</si>
  <si>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</si>
  <si>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</si>
  <si>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</si>
  <si>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</si>
  <si>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</si>
  <si>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</si>
  <si>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</si>
  <si>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</si>
  <si>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</si>
  <si>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</si>
  <si>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</si>
  <si>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</si>
  <si>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</si>
  <si>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</si>
  <si>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</si>
  <si>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</si>
  <si>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</si>
  <si>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</si>
  <si>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</si>
  <si>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</si>
  <si>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</si>
  <si>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</si>
  <si>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</si>
  <si>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</si>
  <si>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</si>
  <si>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</si>
  <si>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</si>
  <si>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</si>
  <si>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</si>
  <si>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</si>
  <si>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</si>
  <si>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</si>
  <si>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</si>
  <si>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</si>
  <si>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</si>
  <si>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</si>
  <si>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</si>
  <si>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</si>
  <si>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</si>
  <si>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</si>
  <si>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</si>
  <si>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</si>
  <si>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</si>
  <si>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</si>
  <si>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</si>
  <si>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</si>
  <si>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</si>
  <si>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</si>
  <si>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</si>
  <si>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</si>
  <si>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</si>
  <si>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</si>
  <si>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</si>
  <si>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</si>
  <si>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</si>
  <si>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</si>
  <si>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</si>
  <si>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</si>
  <si>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</si>
  <si>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</si>
  <si>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</si>
  <si>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</si>
  <si>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</si>
  <si>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</si>
  <si>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</si>
  <si>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</si>
  <si>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</si>
  <si>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</si>
  <si>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</si>
  <si>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</si>
  <si>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</si>
  <si>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</si>
  <si>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</si>
  <si>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</si>
  <si>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</si>
  <si>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</si>
  <si>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</si>
  <si>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</si>
  <si>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</si>
  <si>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</si>
  <si>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</si>
  <si>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</si>
  <si>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</si>
  <si>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</si>
  <si>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</si>
  <si>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</si>
  <si>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</si>
  <si>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</si>
  <si>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</si>
  <si>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</si>
  <si>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</si>
  <si>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</si>
  <si>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</si>
  <si>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</si>
  <si>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</si>
  <si>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</si>
  <si>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</si>
  <si>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</si>
  <si>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</si>
  <si>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</si>
  <si>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</si>
  <si>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</si>
  <si>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</si>
  <si>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</si>
  <si>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</si>
  <si>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</si>
  <si>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</si>
  <si>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</si>
  <si>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</si>
  <si>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</si>
  <si>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</si>
  <si>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</si>
  <si>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</si>
  <si>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</si>
  <si>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</si>
  <si>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</si>
  <si>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</si>
  <si>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</si>
  <si>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</si>
  <si>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</si>
  <si>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</si>
  <si>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</si>
  <si>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</si>
  <si>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</si>
  <si>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</si>
  <si>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</si>
  <si>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</si>
  <si>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</si>
  <si>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</si>
  <si>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</si>
  <si>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</si>
  <si>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</si>
  <si>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</si>
  <si>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</si>
  <si>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</si>
  <si>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</si>
  <si>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</si>
  <si>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</si>
  <si>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</si>
  <si>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</si>
  <si>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</si>
  <si>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</si>
  <si>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</si>
  <si>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</si>
  <si>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</si>
  <si>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</si>
  <si>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</si>
  <si>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</si>
  <si>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</si>
  <si>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</si>
  <si>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</si>
  <si>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</si>
  <si>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</si>
  <si>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</si>
  <si>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</si>
  <si>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</si>
  <si>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</si>
  <si>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</si>
  <si>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</si>
  <si>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</si>
  <si>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</si>
  <si>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</si>
  <si>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</si>
  <si>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</si>
  <si>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</si>
  <si>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</si>
  <si>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</si>
  <si>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</si>
  <si>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</si>
  <si>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</si>
  <si>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</si>
  <si>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</si>
  <si>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</si>
  <si>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</si>
  <si>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</si>
  <si>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</si>
  <si>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</si>
  <si>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</si>
  <si>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</si>
  <si>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</si>
  <si>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</si>
  <si>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</si>
  <si>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</si>
  <si>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</si>
  <si>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</si>
  <si>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</si>
  <si>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</si>
  <si>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</si>
  <si>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</si>
  <si>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</si>
  <si>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</si>
  <si>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</si>
  <si>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</si>
  <si>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</si>
  <si>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</si>
  <si>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</si>
  <si>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</si>
  <si>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</si>
  <si>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</si>
  <si>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</si>
  <si>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</si>
  <si>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</si>
  <si>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</si>
  <si>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</si>
  <si>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</si>
  <si>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</si>
  <si>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</si>
  <si>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</si>
  <si>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</si>
  <si>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</si>
  <si>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</si>
  <si>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</si>
  <si>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</si>
  <si>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</si>
  <si>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</si>
  <si>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</si>
  <si>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</si>
  <si>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</si>
  <si>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</si>
  <si>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</si>
  <si>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</si>
  <si>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</si>
  <si>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</si>
  <si>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</si>
  <si>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</si>
  <si>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</si>
  <si>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</si>
  <si>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</si>
  <si>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</si>
  <si>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</si>
  <si>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</si>
  <si>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</si>
  <si>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</si>
  <si>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</si>
  <si>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</si>
  <si>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</si>
  <si>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</si>
  <si>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</si>
  <si>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</si>
  <si>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</si>
  <si>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</si>
  <si>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</si>
  <si>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</si>
  <si>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</si>
  <si>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</si>
  <si>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</si>
  <si>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</si>
  <si>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</si>
  <si>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</si>
  <si>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</si>
  <si>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</si>
  <si>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</si>
  <si>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</si>
  <si>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</si>
  <si>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</si>
  <si>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</si>
  <si>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</si>
  <si>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</si>
  <si>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</si>
  <si>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</si>
  <si>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</si>
  <si>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</si>
  <si>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</si>
  <si>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</si>
  <si>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</si>
  <si>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</si>
  <si>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</si>
  <si>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</si>
  <si>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</si>
  <si>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</si>
  <si>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</si>
  <si>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</si>
  <si>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</si>
  <si>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</si>
  <si>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</si>
  <si>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</si>
  <si>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</si>
  <si>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</si>
  <si>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</si>
  <si>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</si>
  <si>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</si>
  <si>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</si>
  <si>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</si>
  <si>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</si>
  <si>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</si>
  <si>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</si>
  <si>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</si>
  <si>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</si>
  <si>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</si>
  <si>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</si>
  <si>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</si>
  <si>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</si>
  <si>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</si>
  <si>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</si>
  <si>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</si>
  <si>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</si>
  <si>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</si>
  <si>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</si>
  <si>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</si>
  <si>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</si>
  <si>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</si>
  <si>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</si>
  <si>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</si>
  <si>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</si>
  <si>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</si>
  <si>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</si>
  <si>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</si>
  <si>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</si>
  <si>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</si>
  <si>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</si>
  <si>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</si>
  <si>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</si>
  <si>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</si>
  <si>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</si>
  <si>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</si>
  <si>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</si>
  <si>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</si>
  <si>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</si>
  <si>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</si>
  <si>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</si>
  <si>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</si>
  <si>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</si>
  <si>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</si>
  <si>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</si>
  <si>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</si>
  <si>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</si>
  <si>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</si>
  <si>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</si>
  <si>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</si>
  <si>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</si>
  <si>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</si>
  <si>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</si>
  <si>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</si>
  <si>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</si>
  <si>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</si>
  <si>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</si>
  <si>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</si>
  <si>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</si>
  <si>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</si>
  <si>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</si>
  <si>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</si>
  <si>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</si>
  <si>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</si>
  <si>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</si>
  <si>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</si>
  <si>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</si>
  <si>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</si>
  <si>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</si>
  <si>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</si>
  <si>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</si>
  <si>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</si>
  <si>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</si>
  <si>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</si>
  <si>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</si>
  <si>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</si>
  <si>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</si>
  <si>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</si>
  <si>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</si>
  <si>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</si>
  <si>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</si>
  <si>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</si>
  <si>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</si>
  <si>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</si>
  <si>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</si>
  <si>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</si>
  <si>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</si>
  <si>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</si>
  <si>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</si>
  <si>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</si>
  <si>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</si>
  <si>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</si>
  <si>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</si>
  <si>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</si>
  <si>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</si>
  <si>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</si>
  <si>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</si>
  <si>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</si>
  <si>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</si>
  <si>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</si>
  <si>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</si>
  <si>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</si>
  <si>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</si>
  <si>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</si>
  <si>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</si>
  <si>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</si>
  <si>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</si>
  <si>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</si>
  <si>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</si>
  <si>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</si>
  <si>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</si>
  <si>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</si>
  <si>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</si>
  <si>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</si>
  <si>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</si>
  <si>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</si>
  <si>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</si>
  <si>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</si>
  <si>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</si>
  <si>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</si>
  <si>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</si>
  <si>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</si>
  <si>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</si>
  <si>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</si>
  <si>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</si>
  <si>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</si>
  <si>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</si>
  <si>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</si>
  <si>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</si>
  <si>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</si>
  <si>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</si>
  <si>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</si>
  <si>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</si>
  <si>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</si>
  <si>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</si>
  <si>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</si>
  <si>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</si>
  <si>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</si>
  <si>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</si>
  <si>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</si>
  <si>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</si>
  <si>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</si>
  <si>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</si>
  <si>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</si>
  <si>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</si>
  <si>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</si>
  <si>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</si>
  <si>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</si>
  <si>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</si>
  <si>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</si>
  <si>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</si>
  <si>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</si>
  <si>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</si>
  <si>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</si>
  <si>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</si>
  <si>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</si>
  <si>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</si>
  <si>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</si>
  <si>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</si>
  <si>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</si>
  <si>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</si>
  <si>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</si>
  <si>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</si>
  <si>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</si>
  <si>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</si>
  <si>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</si>
  <si>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</si>
  <si>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</si>
  <si>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</si>
  <si>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</si>
  <si>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</si>
  <si>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</si>
  <si>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</si>
  <si>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</si>
  <si>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</si>
  <si>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</si>
  <si>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</si>
  <si>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</si>
  <si>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</si>
  <si>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</si>
  <si>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</si>
  <si>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</si>
  <si>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</si>
  <si>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</si>
  <si>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</si>
  <si>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</si>
  <si>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</si>
  <si>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</si>
  <si>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</si>
  <si>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</si>
  <si>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</si>
  <si>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</si>
  <si>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</si>
  <si>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</si>
  <si>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</si>
  <si>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</si>
  <si>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</si>
  <si>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</si>
  <si>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</si>
  <si>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</si>
  <si>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</si>
  <si>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</si>
  <si>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</si>
  <si>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</si>
  <si>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</si>
  <si>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</si>
  <si>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</si>
  <si>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</si>
  <si>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</si>
  <si>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</si>
  <si>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</si>
  <si>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</si>
  <si>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</si>
  <si>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</si>
  <si>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</si>
  <si>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</si>
  <si>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</si>
  <si>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</si>
  <si>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</si>
  <si>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</si>
  <si>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</si>
  <si>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</si>
  <si>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</si>
  <si>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</si>
  <si>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</si>
  <si>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</si>
  <si>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</si>
  <si>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</si>
  <si>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</si>
  <si>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</si>
  <si>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</si>
  <si>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</si>
  <si>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</si>
  <si>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</si>
  <si>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</si>
  <si>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</si>
  <si>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</si>
  <si>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</si>
  <si>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</si>
  <si>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</si>
  <si>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</si>
  <si>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</si>
  <si>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</si>
  <si>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</si>
  <si>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</si>
  <si>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</si>
  <si>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</si>
  <si>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</si>
  <si>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</si>
  <si>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</si>
  <si>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</si>
  <si>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</si>
  <si>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</si>
  <si>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</si>
  <si>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</si>
  <si>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</si>
  <si>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</si>
  <si>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</si>
  <si>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</si>
  <si>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</si>
  <si>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</si>
  <si>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</si>
  <si>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</si>
  <si>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</si>
  <si>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</si>
  <si>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</si>
  <si>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</si>
  <si>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</si>
  <si>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</si>
  <si>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</si>
  <si>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</si>
  <si>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</si>
  <si>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</si>
  <si>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</si>
  <si>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</si>
  <si>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</si>
  <si>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</si>
  <si>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</si>
  <si>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</si>
  <si>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</si>
  <si>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</si>
  <si>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</si>
  <si>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</si>
  <si>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</si>
  <si>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</si>
  <si>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</si>
  <si>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</si>
  <si>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</si>
  <si>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</si>
  <si>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</si>
  <si>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</si>
  <si>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</si>
  <si>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</si>
  <si>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</si>
  <si>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</si>
  <si>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</si>
  <si>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</si>
  <si>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</si>
  <si>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</si>
  <si>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</si>
  <si>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</si>
  <si>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</si>
  <si>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</si>
  <si>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</si>
  <si>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</si>
  <si>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</si>
  <si>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</si>
  <si>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</si>
  <si>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</si>
  <si>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</si>
  <si>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</si>
  <si>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</si>
  <si>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</si>
  <si>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</si>
  <si>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</si>
  <si>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</si>
  <si>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</si>
  <si>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</si>
  <si>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</si>
  <si>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</si>
  <si>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</si>
  <si>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</si>
  <si>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</si>
  <si>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</si>
  <si>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</si>
  <si>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</si>
  <si>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</si>
  <si>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</si>
  <si>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</si>
  <si>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</si>
  <si>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</si>
  <si>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</si>
  <si>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</si>
  <si>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</si>
  <si>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</si>
  <si>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</si>
  <si>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</si>
  <si>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</si>
  <si>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</si>
  <si>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</si>
  <si>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</si>
  <si>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</si>
  <si>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</si>
  <si>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</si>
  <si>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</si>
  <si>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</si>
  <si>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</si>
  <si>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</si>
  <si>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</si>
  <si>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</si>
  <si>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</si>
  <si>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</si>
  <si>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</si>
  <si>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</si>
  <si>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</si>
  <si>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</si>
  <si>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</si>
  <si>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</si>
  <si>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</si>
  <si>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</si>
  <si>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</si>
  <si>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</si>
  <si>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</si>
  <si>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</si>
  <si>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</si>
  <si>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</si>
  <si>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</si>
  <si>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</si>
  <si>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</si>
  <si>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</si>
  <si>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</si>
  <si>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</si>
  <si>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</si>
  <si>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</si>
  <si>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</si>
  <si>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</si>
  <si>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</si>
  <si>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</si>
  <si>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</si>
  <si>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</si>
  <si>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</si>
  <si>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</si>
  <si>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</si>
  <si>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</si>
  <si>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</si>
  <si>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</si>
  <si>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</si>
  <si>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</si>
  <si>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</si>
  <si>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</si>
  <si>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</si>
  <si>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</si>
  <si>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</si>
  <si>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</si>
  <si>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</si>
  <si>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</si>
  <si>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</si>
  <si>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</si>
  <si>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</si>
  <si>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</si>
  <si>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</si>
  <si>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</si>
  <si>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</si>
  <si>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</si>
  <si>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</si>
  <si>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</si>
  <si>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</si>
  <si>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</si>
  <si>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</si>
  <si>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</si>
  <si>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</si>
  <si>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</si>
  <si>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</si>
  <si>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</si>
  <si>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</si>
  <si>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</si>
  <si>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</si>
  <si>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</si>
  <si>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</si>
  <si>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</si>
  <si>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</si>
  <si>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</si>
  <si>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</si>
  <si>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</si>
  <si>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</si>
  <si>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</si>
  <si>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</si>
  <si>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</si>
  <si>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</si>
  <si>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</si>
  <si>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</si>
  <si>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</si>
  <si>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</si>
  <si>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</si>
  <si>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</si>
  <si>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</si>
  <si>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</si>
  <si>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</si>
  <si>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</si>
  <si>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</si>
  <si>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</si>
  <si>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</si>
  <si>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</si>
  <si>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</si>
  <si>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</si>
  <si>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</si>
  <si>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</si>
  <si>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</si>
  <si>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</si>
  <si>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</si>
  <si>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</si>
  <si>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</si>
  <si>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</si>
  <si>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</si>
  <si>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</si>
  <si>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</si>
  <si>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</si>
  <si>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</si>
  <si>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</si>
  <si>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</si>
  <si>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</si>
  <si>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</si>
  <si>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</si>
  <si>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</si>
  <si>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</si>
  <si>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</si>
  <si>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</si>
  <si>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</si>
  <si>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</si>
  <si>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</si>
  <si>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</si>
  <si>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</si>
  <si>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</si>
  <si>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</si>
  <si>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</si>
  <si>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</si>
  <si>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</si>
  <si>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</si>
  <si>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</si>
  <si>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</si>
  <si>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</si>
  <si>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</si>
  <si>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</si>
  <si>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</si>
  <si>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</si>
  <si>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</si>
  <si>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</si>
  <si>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</si>
  <si>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</si>
  <si>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</si>
  <si>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</si>
  <si>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</si>
  <si>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</si>
  <si>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</si>
  <si>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</si>
  <si>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</si>
  <si>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</si>
  <si>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</si>
  <si>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</si>
  <si>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</si>
  <si>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</si>
  <si>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</si>
  <si>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</si>
  <si>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</si>
  <si>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</si>
  <si>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</si>
  <si>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</si>
  <si>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</si>
  <si>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</si>
  <si>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</si>
  <si>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</si>
  <si>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</si>
  <si>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</si>
  <si>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</si>
  <si>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</si>
  <si>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</si>
  <si>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</si>
  <si>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</si>
  <si>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</si>
  <si>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</si>
  <si>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</si>
  <si>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</si>
  <si>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</si>
  <si>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</si>
  <si>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</si>
  <si>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</si>
  <si>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</si>
  <si>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</si>
  <si>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</si>
  <si>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</si>
  <si>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</si>
  <si>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</si>
  <si>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</si>
  <si>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</si>
  <si>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</si>
  <si>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</si>
  <si>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</si>
  <si>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</si>
  <si>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</si>
  <si>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</si>
  <si>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</si>
  <si>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</si>
  <si>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</si>
  <si>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</si>
  <si>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</si>
  <si>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</si>
  <si>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</si>
  <si>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</si>
  <si>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</si>
  <si>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</si>
  <si>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</si>
  <si>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</si>
  <si>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</si>
  <si>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</si>
  <si>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</si>
  <si>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</si>
  <si>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</si>
  <si>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</si>
  <si>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</si>
  <si>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</si>
  <si>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</si>
  <si>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</si>
  <si>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</si>
  <si>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</si>
  <si>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</si>
  <si>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</si>
  <si>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</si>
  <si>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</si>
  <si>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</si>
  <si>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</si>
  <si>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</si>
  <si>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</si>
  <si>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</si>
  <si>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</si>
  <si>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</si>
  <si>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</si>
  <si>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</si>
  <si>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</si>
  <si>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</si>
  <si>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</si>
  <si>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</si>
  <si>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</si>
  <si>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</si>
  <si>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</si>
  <si>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</si>
  <si>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</si>
  <si>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</si>
  <si>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</si>
  <si>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</si>
  <si>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</si>
  <si>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</si>
  <si>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</si>
  <si>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</si>
  <si>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</si>
  <si>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</si>
  <si>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</si>
  <si>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</si>
  <si>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</si>
  <si>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</si>
  <si>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</si>
  <si>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</si>
  <si>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</si>
  <si>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</si>
  <si>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</si>
  <si>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</si>
  <si>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</si>
  <si>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</si>
  <si>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</si>
  <si>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</si>
  <si>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</si>
  <si>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</si>
  <si>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</si>
  <si>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</si>
  <si>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</si>
  <si>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</si>
  <si>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</si>
  <si>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</si>
  <si>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</si>
  <si>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</si>
  <si>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</si>
  <si>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</si>
  <si>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</si>
  <si>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</si>
  <si>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</si>
  <si>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</si>
  <si>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</si>
  <si>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</si>
  <si>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</si>
  <si>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</si>
  <si>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</si>
  <si>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</si>
  <si>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</si>
  <si>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</si>
  <si>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</si>
  <si>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</si>
  <si>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</si>
  <si>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</si>
  <si>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</si>
  <si>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</si>
  <si>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</si>
  <si>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</si>
  <si>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</si>
  <si>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</si>
  <si>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</si>
  <si>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</si>
  <si>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</si>
  <si>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</si>
  <si>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</si>
  <si>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</si>
  <si>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</si>
  <si>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</si>
  <si>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</si>
  <si>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</si>
  <si>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</si>
  <si>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</si>
  <si>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</si>
  <si>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</si>
  <si>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</si>
  <si>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</si>
  <si>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</si>
  <si>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</si>
  <si>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</si>
  <si>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</si>
  <si>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</si>
  <si>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</si>
  <si>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</si>
  <si>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</si>
  <si>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</si>
  <si>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</si>
  <si>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</si>
  <si>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</si>
  <si>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</si>
  <si>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</si>
  <si>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</si>
  <si>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</si>
  <si>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</si>
  <si>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</si>
  <si>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</si>
  <si>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</si>
  <si>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</si>
  <si>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</si>
  <si>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</si>
  <si>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</si>
  <si>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</si>
  <si>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</si>
  <si>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</si>
  <si>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</si>
  <si>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</si>
  <si>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</si>
  <si>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</si>
  <si>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</si>
  <si>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</si>
  <si>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</si>
  <si>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</si>
  <si>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</si>
  <si>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</si>
  <si>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</si>
  <si>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</si>
  <si>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</si>
  <si>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</si>
  <si>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</si>
  <si>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</si>
  <si>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</si>
  <si>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</si>
  <si>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</si>
  <si>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</si>
  <si>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</si>
  <si>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</si>
  <si>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</si>
  <si>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</si>
  <si>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</si>
  <si>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</si>
  <si>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</si>
  <si>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</si>
  <si>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</si>
  <si>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</si>
  <si>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</si>
  <si>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</si>
  <si>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</si>
  <si>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</si>
  <si>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</si>
  <si>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</si>
  <si>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</si>
  <si>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</si>
  <si>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</si>
  <si>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</si>
  <si>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</si>
  <si>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</si>
  <si>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</si>
  <si>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</si>
  <si>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</si>
  <si>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</si>
  <si>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</si>
  <si>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</si>
  <si>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</si>
  <si>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</si>
  <si>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</si>
  <si>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</si>
  <si>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</si>
  <si>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</si>
  <si>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</si>
  <si>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</si>
  <si>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</si>
  <si>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</si>
  <si>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</si>
  <si>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</si>
  <si>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</si>
  <si>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</si>
  <si>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</si>
  <si>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</si>
  <si>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</si>
  <si>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</si>
  <si>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</si>
  <si>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</si>
  <si>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</si>
  <si>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</si>
  <si>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</si>
  <si>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</si>
  <si>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</si>
  <si>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</si>
  <si>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</si>
  <si>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</si>
  <si>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</si>
  <si>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</si>
  <si>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</si>
  <si>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</si>
  <si>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</si>
  <si>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</si>
  <si>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</si>
  <si>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</si>
  <si>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</si>
  <si>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</si>
  <si>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</si>
  <si>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</si>
  <si>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</si>
  <si>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</si>
  <si>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</si>
  <si>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</si>
  <si>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</si>
  <si>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</si>
  <si>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</si>
  <si>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</si>
  <si>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</si>
  <si>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</si>
  <si>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</si>
  <si>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</si>
  <si>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</si>
  <si>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</si>
  <si>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</si>
  <si>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</si>
  <si>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</si>
  <si>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</si>
  <si>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</si>
  <si>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</si>
  <si>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</si>
  <si>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</si>
  <si>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</si>
  <si>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</si>
  <si>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</si>
  <si>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</si>
  <si>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</si>
  <si>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</si>
  <si>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</si>
  <si>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</si>
  <si>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</si>
  <si>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</si>
  <si>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</si>
  <si>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</si>
  <si>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</si>
  <si>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</si>
  <si>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</si>
  <si>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</si>
  <si>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</si>
  <si>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</si>
  <si>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</si>
  <si>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</si>
  <si>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</si>
  <si>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</si>
  <si>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</si>
  <si>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</si>
  <si>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</si>
  <si>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</si>
  <si>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</si>
  <si>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</si>
  <si>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</si>
  <si>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</si>
  <si>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</si>
  <si>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</si>
  <si>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</si>
  <si>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</si>
  <si>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</si>
  <si>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</si>
  <si>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</si>
  <si>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</si>
  <si>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</si>
  <si>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</si>
  <si>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</si>
  <si>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</si>
  <si>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</si>
  <si>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</si>
  <si>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</si>
  <si>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</si>
  <si>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</si>
  <si>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</si>
  <si>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</si>
  <si>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</si>
  <si>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</si>
  <si>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</si>
  <si>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</si>
  <si>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</si>
  <si>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</si>
  <si>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</si>
  <si>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</si>
  <si>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</si>
  <si>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</si>
  <si>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</si>
  <si>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</si>
  <si>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</si>
  <si>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</si>
  <si>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</si>
  <si>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</si>
  <si>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</si>
  <si>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</si>
  <si>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</si>
  <si>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</si>
  <si>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</si>
  <si>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</si>
  <si>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</si>
  <si>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</si>
  <si>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</si>
  <si>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</si>
  <si>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</si>
  <si>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</si>
  <si>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</si>
  <si>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</si>
  <si>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</si>
  <si>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</si>
  <si>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</si>
  <si>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</si>
  <si>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</si>
  <si>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</si>
  <si>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</si>
  <si>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</si>
  <si>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</si>
  <si>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</si>
  <si>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</si>
  <si>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</si>
  <si>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</si>
  <si>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</si>
  <si>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</si>
  <si>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</si>
  <si>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</si>
  <si>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</si>
  <si>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</si>
  <si>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</si>
  <si>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</si>
  <si>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</si>
  <si>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</si>
  <si>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</si>
  <si>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</si>
  <si>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</si>
  <si>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</si>
  <si>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</si>
  <si>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</si>
  <si>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</si>
  <si>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</si>
  <si>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</si>
  <si>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</si>
  <si>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</si>
  <si>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</si>
  <si>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</si>
  <si>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</si>
  <si>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</si>
  <si>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</si>
  <si>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</si>
  <si>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</si>
  <si>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</si>
  <si>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</si>
  <si>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</si>
  <si>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</si>
  <si>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</si>
  <si>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</si>
  <si>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</si>
  <si>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</si>
  <si>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</si>
  <si>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</si>
  <si>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</si>
  <si>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</si>
  <si>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</si>
  <si>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</si>
  <si>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</si>
  <si>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</si>
  <si>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</si>
  <si>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</si>
  <si>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</si>
  <si>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</si>
  <si>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</si>
  <si>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</si>
  <si>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</si>
  <si>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</si>
  <si>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</si>
  <si>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</si>
  <si>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</si>
  <si>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</si>
  <si>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</si>
  <si>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</si>
  <si>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</si>
  <si>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</si>
  <si>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</si>
  <si>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</si>
  <si>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</si>
  <si>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</si>
  <si>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</si>
  <si>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</si>
  <si>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</si>
  <si>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</si>
  <si>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</si>
  <si>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</si>
  <si>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</si>
  <si>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</si>
  <si>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</si>
  <si>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</si>
  <si>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</si>
  <si>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</si>
  <si>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</si>
  <si>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</si>
  <si>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</si>
  <si>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</si>
  <si>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</si>
  <si>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</si>
  <si>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</si>
  <si>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</si>
  <si>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</si>
  <si>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</si>
  <si>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</si>
  <si>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</si>
  <si>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</si>
  <si>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</si>
  <si>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</si>
  <si>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</si>
  <si>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</si>
  <si>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</si>
  <si>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</si>
  <si>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</si>
  <si>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</si>
  <si>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</si>
  <si>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</si>
  <si>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</si>
  <si>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</si>
  <si>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</si>
  <si>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</si>
  <si>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</si>
  <si>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</si>
  <si>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</si>
  <si>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</si>
  <si>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</si>
  <si>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</si>
  <si>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</si>
  <si>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</si>
  <si>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</si>
  <si>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</si>
  <si>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</si>
  <si>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</si>
  <si>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</si>
  <si>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</si>
  <si>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</si>
  <si>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</si>
  <si>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</si>
  <si>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</si>
  <si>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</si>
  <si>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</si>
  <si>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</si>
  <si>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</si>
  <si>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</si>
  <si>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</si>
  <si>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</si>
  <si>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</si>
  <si>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</si>
  <si>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</si>
  <si>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</si>
  <si>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</si>
  <si>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</si>
  <si>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</si>
  <si>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</si>
  <si>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</si>
  <si>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</si>
  <si>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</si>
  <si>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</si>
  <si>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</si>
  <si>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</si>
  <si>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</si>
  <si>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</si>
  <si>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</si>
  <si>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</si>
  <si>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</si>
  <si>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</si>
  <si>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</si>
  <si>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</si>
  <si>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</si>
  <si>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</si>
  <si>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</si>
  <si>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</si>
  <si>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</si>
  <si>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</si>
  <si>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</si>
  <si>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</si>
  <si>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</si>
  <si>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</si>
  <si>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</si>
  <si>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</si>
  <si>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</si>
  <si>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</si>
  <si>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</si>
  <si>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</si>
  <si>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</si>
  <si>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</si>
  <si>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</si>
  <si>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</si>
  <si>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</si>
  <si>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</si>
  <si>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</si>
  <si>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</si>
  <si>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</si>
  <si>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</si>
  <si>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</si>
  <si>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</si>
  <si>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</si>
  <si>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</si>
  <si>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</si>
  <si>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</si>
  <si>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</si>
  <si>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</si>
  <si>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</si>
  <si>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</si>
  <si>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</si>
  <si>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</si>
  <si>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</si>
  <si>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</si>
  <si>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</si>
  <si>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</si>
  <si>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</si>
  <si>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</si>
  <si>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</si>
  <si>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</si>
  <si>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</si>
  <si>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</si>
  <si>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</si>
  <si>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</si>
  <si>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</si>
  <si>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</si>
  <si>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</si>
  <si>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</si>
  <si>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</si>
  <si>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</si>
  <si>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</si>
  <si>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</si>
  <si>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</si>
  <si>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</si>
  <si>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</si>
  <si>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</si>
  <si>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</si>
  <si>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</si>
  <si>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</si>
  <si>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</si>
  <si>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</si>
  <si>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</si>
  <si>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</si>
  <si>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</si>
  <si>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</si>
  <si>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</si>
  <si>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</si>
  <si>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</si>
  <si>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</si>
  <si>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</si>
  <si>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</si>
  <si>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</si>
  <si>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</si>
  <si>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</si>
  <si>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</si>
  <si>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</si>
  <si>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</si>
  <si>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</si>
  <si>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</si>
  <si>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</si>
  <si>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</si>
  <si>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</si>
  <si>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</si>
  <si>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</si>
  <si>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</si>
  <si>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</si>
  <si>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</si>
  <si>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</si>
  <si>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</si>
  <si>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</si>
  <si>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</si>
  <si>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</si>
  <si>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</si>
  <si>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</si>
  <si>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</si>
  <si>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</si>
  <si>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</si>
  <si>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</si>
  <si>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</si>
  <si>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</si>
  <si>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</si>
  <si>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</si>
  <si>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</si>
  <si>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</si>
  <si>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</si>
  <si>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</si>
  <si>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</si>
  <si>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</si>
  <si>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</si>
  <si>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</si>
  <si>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</si>
  <si>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</si>
  <si>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</si>
  <si>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</si>
  <si>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</si>
  <si>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</si>
  <si>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</si>
  <si>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</si>
  <si>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</si>
  <si>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</si>
  <si>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</si>
  <si>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</si>
  <si>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</si>
  <si>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</si>
  <si>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</si>
  <si>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</si>
  <si>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</si>
  <si>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</si>
  <si>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</si>
  <si>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</si>
  <si>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</si>
  <si>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</si>
  <si>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</si>
  <si>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</si>
  <si>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</si>
  <si>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</si>
  <si>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</si>
  <si>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</si>
  <si>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</si>
  <si>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</si>
  <si>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</si>
  <si>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</si>
  <si>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</si>
  <si>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</si>
  <si>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</si>
  <si>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</si>
  <si>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</si>
  <si>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</si>
  <si>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</si>
  <si>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</si>
  <si>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</si>
  <si>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</si>
  <si>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</si>
  <si>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</si>
  <si>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</si>
  <si>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</si>
  <si>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</si>
  <si>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</si>
  <si>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</si>
  <si>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</si>
  <si>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</si>
  <si>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</si>
  <si>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</si>
  <si>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</si>
  <si>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</si>
  <si>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</si>
  <si>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</si>
  <si>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</si>
  <si>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</si>
  <si>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</si>
  <si>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</si>
  <si>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</si>
  <si>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</si>
  <si>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</si>
  <si>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</si>
  <si>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</si>
  <si>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</si>
  <si>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</si>
  <si>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</si>
  <si>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</si>
  <si>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</si>
  <si>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</si>
  <si>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</si>
  <si>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</si>
  <si>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</si>
  <si>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</si>
  <si>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</si>
  <si>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</si>
  <si>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</si>
  <si>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</si>
  <si>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</si>
  <si>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</si>
  <si>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</si>
  <si>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</si>
  <si>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</si>
  <si>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</si>
  <si>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</si>
  <si>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</si>
  <si>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</si>
  <si>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</si>
  <si>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</si>
  <si>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</si>
  <si>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</si>
  <si>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</si>
  <si>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</si>
  <si>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</si>
  <si>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</si>
  <si>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</si>
  <si>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</si>
  <si>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</si>
  <si>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</si>
  <si>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</si>
  <si>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</si>
  <si>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</si>
  <si>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</si>
  <si>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</si>
  <si>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</si>
  <si>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</si>
  <si>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</si>
  <si>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</si>
  <si>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</si>
  <si>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</si>
  <si>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</si>
  <si>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</si>
  <si>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</si>
  <si>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</si>
  <si>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</si>
  <si>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</si>
  <si>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</si>
  <si>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</si>
  <si>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</si>
  <si>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</si>
  <si>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</si>
  <si>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</si>
  <si>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</si>
  <si>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</si>
  <si>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</si>
  <si>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</si>
  <si>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</si>
  <si>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</si>
  <si>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</si>
  <si>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</si>
  <si>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</si>
  <si>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</si>
  <si>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</si>
  <si>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</si>
  <si>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</si>
  <si>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</si>
  <si>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</si>
  <si>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</si>
  <si>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</si>
  <si>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</si>
  <si>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</si>
  <si>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</si>
  <si>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</si>
  <si>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</si>
  <si>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</si>
  <si>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</si>
  <si>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</si>
  <si>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</si>
  <si>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</si>
  <si>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</si>
  <si>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</si>
  <si>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</si>
  <si>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</si>
  <si>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</si>
  <si>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</si>
  <si>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</si>
  <si>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</si>
  <si>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</si>
  <si>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</si>
  <si>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</si>
  <si>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</si>
  <si>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</si>
  <si>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</si>
  <si>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</si>
  <si>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</si>
  <si>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</si>
  <si>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</si>
  <si>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</si>
  <si>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</si>
  <si>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</si>
  <si>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</si>
  <si>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</si>
  <si>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</si>
  <si>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</si>
  <si>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</si>
  <si>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</si>
  <si>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</si>
  <si>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</si>
  <si>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</si>
  <si>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</si>
  <si>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</si>
  <si>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</si>
  <si>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</si>
  <si>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</si>
  <si>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</si>
  <si>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</si>
  <si>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</si>
  <si>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</si>
  <si>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</si>
  <si>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</si>
  <si>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</si>
  <si>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</si>
  <si>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</si>
  <si>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</si>
  <si>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</si>
  <si>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</si>
  <si>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</si>
  <si>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</si>
  <si>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</si>
  <si>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</si>
  <si>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</si>
  <si>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</si>
  <si>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</si>
  <si>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</si>
  <si>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</si>
  <si>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</si>
  <si>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</si>
  <si>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</si>
  <si>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</si>
  <si>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</si>
  <si>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</si>
  <si>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</si>
  <si>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</si>
  <si>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</si>
  <si>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</si>
  <si>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</si>
  <si>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</si>
  <si>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</si>
  <si>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</si>
  <si>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</si>
  <si>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</si>
  <si>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</si>
  <si>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</si>
  <si>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</si>
  <si>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</si>
  <si>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</si>
  <si>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</si>
  <si>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</si>
  <si>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</si>
  <si>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</si>
  <si>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</si>
  <si>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</si>
  <si>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</si>
  <si>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</si>
  <si>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</si>
  <si>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</si>
  <si>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</si>
  <si>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</si>
  <si>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</si>
  <si>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</si>
  <si>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</si>
  <si>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</si>
  <si>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</si>
  <si>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</si>
  <si>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</si>
  <si>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</si>
  <si>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</si>
  <si>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</si>
  <si>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</si>
  <si>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</si>
  <si>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</si>
  <si>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</si>
  <si>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</si>
  <si>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</si>
  <si>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</si>
  <si>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</si>
  <si>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</si>
  <si>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</si>
  <si>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</si>
  <si>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</si>
  <si>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</si>
  <si>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</si>
  <si>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</si>
  <si>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</si>
  <si>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</si>
  <si>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</si>
  <si>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</si>
  <si>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</si>
  <si>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</si>
  <si>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</si>
  <si>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</si>
  <si>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</si>
  <si>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</si>
  <si>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</si>
  <si>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</si>
  <si>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</si>
  <si>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</si>
  <si>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</si>
  <si>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</si>
  <si>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</si>
  <si>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</si>
  <si>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</si>
  <si>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</si>
  <si>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</si>
  <si>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</si>
  <si>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</si>
  <si>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</si>
  <si>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</si>
  <si>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</si>
  <si>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</si>
  <si>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</si>
  <si>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</si>
  <si>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</si>
  <si>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</si>
  <si>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</si>
  <si>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</si>
  <si>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</si>
  <si>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</si>
  <si>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</si>
  <si>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</si>
  <si>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</si>
  <si>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</si>
  <si>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</si>
  <si>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</si>
  <si>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</si>
  <si>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</si>
  <si>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</si>
  <si>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</si>
  <si>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</si>
  <si>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</si>
  <si>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</si>
  <si>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</si>
  <si>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</si>
  <si>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</si>
  <si>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</si>
  <si>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</si>
  <si>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</si>
  <si>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</si>
  <si>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</si>
  <si>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</si>
  <si>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</si>
  <si>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</si>
  <si>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</si>
  <si>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</si>
  <si>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</si>
  <si>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</si>
  <si>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</si>
  <si>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</si>
  <si>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</si>
  <si>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</si>
  <si>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</si>
  <si>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</si>
  <si>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</si>
  <si>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</si>
  <si>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</si>
  <si>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</si>
  <si>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</si>
  <si>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</si>
  <si>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</si>
  <si>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</si>
  <si>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</si>
  <si>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</si>
  <si>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</si>
  <si>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</si>
  <si>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</si>
  <si>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</si>
  <si>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</si>
  <si>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</si>
  <si>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</si>
  <si>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</si>
  <si>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</si>
  <si>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</si>
  <si>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</si>
  <si>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</si>
  <si>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</si>
  <si>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</si>
  <si>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</si>
  <si>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</si>
  <si>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</si>
  <si>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</si>
  <si>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</si>
  <si>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</si>
  <si>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</si>
  <si>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</si>
  <si>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</si>
  <si>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</si>
  <si>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</si>
  <si>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</si>
  <si>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</si>
  <si>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</si>
  <si>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</si>
  <si>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</si>
  <si>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</si>
  <si>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</si>
  <si>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</si>
  <si>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</si>
  <si>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</si>
  <si>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</si>
  <si>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</si>
  <si>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</si>
  <si>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</si>
  <si>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</si>
  <si>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</si>
  <si>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</si>
  <si>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</si>
  <si>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</si>
  <si>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</si>
  <si>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</si>
  <si>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</si>
  <si>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</si>
  <si>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</si>
  <si>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</si>
  <si>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</si>
  <si>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</si>
  <si>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</si>
  <si>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</si>
  <si>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</si>
  <si>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</si>
  <si>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</si>
  <si>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</si>
  <si>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</si>
  <si>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</si>
  <si>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</si>
  <si>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</si>
  <si>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</si>
  <si>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</si>
  <si>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</si>
  <si>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</si>
  <si>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</si>
  <si>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</si>
  <si>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</si>
  <si>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</si>
  <si>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</si>
  <si>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</si>
  <si>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</si>
  <si>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</si>
  <si>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</si>
  <si>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</si>
  <si>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</si>
  <si>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</si>
  <si>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</si>
  <si>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</si>
  <si>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</si>
  <si>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</si>
  <si>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</si>
  <si>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</si>
  <si>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</si>
  <si>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</si>
  <si>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</si>
  <si>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</si>
  <si>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</si>
  <si>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</si>
  <si>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</si>
  <si>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</si>
  <si>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</si>
  <si>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</si>
  <si>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</si>
  <si>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</si>
  <si>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</si>
  <si>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</si>
  <si>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</si>
  <si>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</si>
  <si>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</si>
  <si>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</si>
  <si>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</si>
  <si>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</si>
  <si>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</si>
  <si>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</si>
  <si>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</si>
  <si>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</si>
  <si>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</si>
  <si>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</si>
  <si>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</si>
  <si>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</si>
  <si>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</si>
  <si>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</si>
  <si>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</si>
  <si>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</si>
  <si>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</si>
  <si>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</si>
  <si>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</si>
  <si>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</si>
  <si>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</si>
  <si>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</si>
  <si>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</si>
  <si>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</si>
  <si>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</si>
  <si>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</si>
  <si>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</si>
  <si>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</si>
  <si>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</si>
  <si>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</si>
  <si>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</si>
  <si>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</si>
  <si>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</si>
  <si>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</si>
  <si>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</si>
  <si>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</si>
  <si>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</si>
  <si>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</si>
  <si>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</si>
  <si>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</si>
  <si>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</si>
  <si>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</si>
  <si>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</si>
  <si>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</si>
  <si>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</si>
  <si>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</si>
  <si>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</si>
  <si>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</si>
  <si>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</si>
  <si>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</si>
  <si>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</si>
  <si>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</si>
  <si>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</si>
  <si>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</si>
  <si>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</si>
  <si>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</si>
  <si>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</si>
  <si>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</si>
  <si>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</si>
  <si>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</si>
  <si>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</si>
  <si>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</si>
  <si>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</si>
  <si>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</si>
  <si>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</si>
  <si>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</si>
  <si>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</si>
  <si>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</si>
  <si>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</si>
  <si>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</si>
  <si>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</si>
  <si>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</si>
  <si>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</si>
  <si>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</si>
  <si>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</si>
  <si>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</si>
  <si>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</si>
  <si>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</si>
  <si>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</si>
  <si>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</si>
  <si>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</si>
  <si>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</si>
  <si>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</si>
  <si>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</si>
  <si>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</si>
  <si>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</si>
  <si>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</si>
  <si>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</si>
  <si>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</si>
  <si>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</si>
  <si>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</si>
  <si>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</si>
  <si>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</si>
  <si>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</si>
  <si>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</si>
  <si>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</si>
  <si>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</si>
  <si>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</si>
  <si>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</si>
  <si>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</si>
  <si>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</si>
  <si>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</si>
  <si>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</si>
  <si>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</si>
  <si>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</si>
  <si>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</si>
  <si>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</si>
  <si>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</si>
  <si>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</si>
  <si>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</si>
  <si>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</si>
  <si>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</si>
  <si>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</si>
  <si>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</si>
  <si>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</si>
  <si>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</si>
  <si>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</si>
  <si>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</si>
  <si>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</si>
  <si>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</si>
  <si>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</si>
  <si>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</si>
  <si>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</si>
  <si>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</si>
  <si>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</si>
  <si>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</si>
  <si>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</si>
  <si>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</si>
  <si>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</si>
  <si>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</si>
  <si>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</si>
  <si>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</si>
  <si>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</si>
  <si>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</si>
  <si>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</si>
  <si>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</si>
  <si>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</si>
  <si>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</si>
  <si>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</si>
  <si>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</si>
  <si>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</si>
  <si>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</si>
  <si>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</si>
  <si>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</si>
  <si>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</si>
  <si>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</si>
  <si>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</si>
  <si>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</si>
  <si>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</si>
  <si>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</si>
  <si>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</si>
  <si>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</si>
  <si>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</si>
  <si>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</si>
  <si>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</si>
  <si>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</si>
  <si>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</si>
  <si>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</si>
  <si>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</si>
  <si>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</si>
  <si>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</si>
  <si>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</si>
  <si>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</si>
  <si>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</si>
  <si>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</si>
  <si>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</si>
  <si>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</si>
  <si>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</si>
  <si>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</si>
  <si>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</si>
  <si>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</si>
  <si>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</si>
  <si>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</si>
  <si>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</si>
  <si>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</si>
  <si>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</si>
  <si>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</si>
  <si>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</si>
  <si>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</si>
  <si>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</si>
  <si>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</si>
  <si>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</si>
  <si>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</si>
  <si>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</si>
  <si>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</si>
  <si>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</si>
  <si>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</si>
  <si>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</si>
  <si>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</si>
  <si>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</si>
  <si>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</si>
  <si>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</si>
  <si>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</si>
  <si>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</si>
  <si>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</si>
  <si>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</si>
  <si>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</si>
  <si>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</si>
  <si>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</si>
  <si>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</si>
  <si>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</si>
  <si>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</si>
  <si>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</si>
  <si>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</si>
  <si>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</si>
  <si>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</si>
  <si>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</si>
  <si>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</si>
  <si>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</si>
  <si>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</si>
  <si>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</si>
  <si>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</si>
  <si>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</si>
  <si>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</si>
  <si>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</si>
  <si>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</si>
  <si>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</si>
  <si>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</si>
  <si>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</si>
  <si>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</si>
  <si>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</si>
  <si>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</si>
  <si>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</si>
  <si>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</si>
  <si>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</si>
  <si>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</si>
  <si>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</si>
  <si>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</si>
  <si>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</si>
  <si>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</si>
  <si>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</si>
  <si>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</si>
  <si>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</si>
  <si>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</si>
  <si>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</si>
  <si>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</si>
  <si>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</si>
  <si>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</si>
  <si>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</si>
  <si>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</si>
  <si>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</si>
  <si>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</si>
  <si>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</si>
  <si>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</si>
  <si>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</si>
  <si>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</si>
  <si>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</si>
  <si>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</si>
  <si>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</si>
  <si>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</si>
  <si>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</si>
  <si>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</si>
  <si>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</si>
  <si>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</si>
  <si>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</si>
  <si>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</si>
  <si>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</si>
  <si>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</si>
  <si>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</si>
  <si>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</si>
  <si>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</si>
  <si>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</si>
  <si>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</si>
  <si>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</si>
  <si>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</si>
  <si>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</si>
  <si>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</si>
  <si>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</si>
  <si>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</si>
  <si>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</si>
  <si>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</si>
  <si>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</si>
  <si>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</si>
  <si>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</si>
  <si>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</si>
  <si>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</si>
  <si>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</si>
  <si>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</si>
  <si>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</si>
  <si>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</si>
  <si>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</si>
  <si>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</si>
  <si>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</si>
  <si>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</si>
  <si>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</si>
  <si>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</si>
  <si>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</si>
  <si>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</si>
  <si>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</si>
  <si>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</si>
  <si>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</si>
  <si>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</si>
  <si>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</si>
  <si>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</si>
  <si>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</si>
  <si>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</si>
  <si>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</si>
  <si>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</si>
  <si>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</si>
  <si>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</si>
  <si>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</si>
  <si>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</si>
  <si>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</si>
  <si>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</si>
  <si>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</si>
  <si>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</si>
  <si>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</si>
  <si>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</si>
  <si>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</si>
  <si>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</si>
  <si>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</si>
  <si>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</si>
  <si>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</si>
  <si>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</si>
  <si>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</si>
  <si>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</si>
  <si>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</si>
  <si>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</si>
  <si>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</si>
  <si>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</si>
  <si>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</si>
  <si>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</si>
  <si>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</si>
  <si>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</si>
  <si>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</si>
  <si>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</si>
  <si>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</si>
  <si>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</si>
  <si>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</si>
  <si>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</si>
  <si>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</si>
  <si>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</si>
  <si>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</si>
  <si>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</si>
  <si>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</si>
  <si>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</si>
  <si>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</si>
  <si>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</si>
  <si>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</si>
  <si>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</si>
  <si>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</si>
  <si>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</si>
  <si>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</si>
  <si>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</si>
  <si>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</si>
  <si>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</si>
  <si>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</si>
  <si>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</si>
  <si>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</si>
  <si>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</si>
  <si>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</si>
  <si>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</si>
  <si>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</si>
  <si>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</si>
  <si>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</si>
  <si>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</si>
  <si>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</si>
  <si>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</si>
  <si>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</si>
  <si>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</si>
  <si>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</si>
  <si>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</si>
  <si>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</si>
  <si>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</si>
  <si>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</si>
  <si>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</si>
  <si>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</si>
  <si>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</si>
  <si>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</si>
  <si>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</si>
  <si>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</si>
  <si>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</si>
  <si>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</si>
  <si>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</si>
  <si>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</si>
  <si>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</si>
  <si>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</si>
  <si>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</si>
  <si>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</si>
  <si>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</si>
  <si>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</si>
  <si>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</si>
  <si>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</si>
  <si>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</si>
  <si>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</si>
  <si>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</si>
  <si>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</si>
  <si>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</si>
  <si>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</si>
  <si>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</si>
  <si>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</si>
  <si>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</si>
  <si>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</si>
  <si>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</si>
  <si>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</si>
  <si>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</si>
  <si>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</si>
  <si>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</si>
  <si>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</si>
  <si>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</si>
  <si>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</si>
  <si>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</si>
  <si>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</si>
  <si>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</si>
  <si>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</si>
  <si>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</si>
  <si>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</si>
  <si>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</si>
  <si>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</si>
  <si>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</si>
  <si>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</si>
  <si>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</si>
  <si>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</si>
  <si>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</si>
  <si>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</si>
  <si>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</si>
  <si>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</si>
  <si>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</si>
  <si>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</si>
  <si>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</si>
  <si>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</si>
  <si>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</si>
  <si>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</si>
  <si>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</si>
  <si>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</si>
  <si>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</si>
  <si>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</si>
  <si>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</si>
  <si>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</si>
  <si>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</si>
  <si>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</si>
  <si>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</si>
  <si>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</si>
  <si>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</si>
  <si>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</si>
  <si>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</si>
  <si>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</si>
  <si>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</si>
  <si>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</si>
  <si>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</si>
  <si>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</si>
  <si>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</si>
  <si>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</si>
  <si>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</si>
  <si>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</si>
  <si>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</si>
  <si>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</si>
  <si>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</si>
  <si>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</si>
  <si>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</si>
  <si>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</si>
  <si>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</si>
  <si>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</si>
  <si>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</si>
  <si>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</si>
  <si>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</si>
  <si>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</si>
  <si>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</si>
  <si>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</si>
  <si>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</si>
  <si>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</si>
  <si>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</si>
  <si>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</si>
  <si>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</si>
  <si>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</si>
  <si>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</si>
  <si>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</si>
  <si>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</si>
  <si>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</si>
  <si>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</si>
  <si>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</si>
  <si>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</si>
  <si>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</si>
  <si>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</si>
  <si>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</si>
  <si>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</si>
  <si>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</si>
  <si>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</si>
  <si>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</si>
  <si>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</si>
  <si>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</si>
  <si>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</si>
  <si>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</si>
  <si>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</si>
  <si>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</si>
  <si>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</si>
  <si>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</si>
  <si>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</si>
  <si>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</si>
  <si>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</si>
  <si>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</si>
  <si>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</si>
  <si>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</si>
  <si>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</si>
  <si>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</si>
  <si>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</si>
  <si>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</si>
  <si>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</si>
  <si>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</si>
  <si>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</si>
  <si>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</si>
  <si>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</si>
  <si>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</si>
  <si>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</si>
  <si>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</si>
  <si>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</si>
  <si>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</si>
  <si>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</si>
  <si>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</si>
  <si>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</si>
  <si>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</si>
  <si>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</si>
  <si>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</si>
  <si>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</si>
  <si>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</si>
  <si>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</si>
  <si>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</si>
  <si>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</si>
  <si>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</si>
  <si>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</si>
  <si>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</si>
  <si>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</si>
  <si>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</si>
  <si>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</si>
  <si>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</si>
  <si>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</si>
  <si>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</si>
  <si>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</si>
  <si>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</si>
  <si>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</si>
  <si>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</si>
  <si>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</si>
  <si>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</si>
  <si>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</si>
  <si>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</si>
  <si>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</si>
  <si>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</si>
  <si>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</si>
  <si>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</si>
  <si>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</si>
  <si>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</si>
  <si>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</si>
  <si>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</si>
  <si>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</si>
  <si>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</si>
  <si>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</si>
  <si>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</si>
  <si>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</si>
  <si>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</si>
  <si>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</si>
  <si>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</si>
  <si>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</si>
  <si>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</si>
  <si>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</si>
  <si>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</si>
  <si>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</si>
  <si>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</si>
  <si>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</si>
  <si>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</si>
  <si>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</si>
  <si>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</si>
  <si>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</si>
  <si>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</si>
  <si>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</si>
  <si>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</si>
  <si>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</si>
  <si>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</si>
  <si>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</si>
  <si>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</si>
  <si>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</si>
  <si>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</si>
  <si>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</si>
  <si>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</si>
  <si>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</si>
  <si>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</si>
  <si>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</si>
  <si>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</si>
  <si>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</si>
  <si>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</si>
  <si>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</si>
  <si>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</si>
  <si>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</si>
  <si>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</si>
  <si>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</si>
  <si>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</si>
  <si>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</si>
  <si>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</si>
  <si>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</si>
  <si>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</si>
  <si>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</si>
  <si>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</si>
  <si>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</si>
  <si>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</si>
  <si>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</si>
  <si>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</si>
  <si>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</si>
  <si>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</si>
  <si>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</si>
  <si>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</si>
  <si>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</si>
  <si>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</si>
  <si>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</si>
  <si>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</si>
  <si>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</si>
  <si>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</si>
  <si>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</si>
  <si>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</si>
  <si>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</si>
  <si>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</si>
  <si>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</si>
  <si>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</si>
  <si>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</si>
  <si>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</si>
  <si>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</si>
  <si>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</si>
  <si>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</si>
  <si>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</si>
  <si>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</si>
  <si>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</si>
  <si>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</si>
  <si>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</si>
  <si>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</si>
  <si>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</si>
  <si>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</si>
  <si>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</si>
  <si>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</si>
  <si>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</si>
  <si>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</si>
  <si>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</si>
  <si>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</si>
  <si>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</si>
  <si>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</si>
  <si>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</si>
  <si>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</si>
  <si>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</si>
  <si>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</si>
  <si>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</si>
  <si>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</si>
  <si>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</si>
  <si>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</si>
  <si>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</si>
  <si>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</si>
  <si>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</si>
  <si>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</si>
  <si>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</si>
  <si>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</si>
  <si>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</si>
  <si>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</si>
  <si>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</si>
  <si>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</si>
  <si>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</si>
  <si>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</si>
  <si>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</si>
  <si>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</si>
  <si>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</si>
  <si>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</si>
  <si>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</si>
  <si>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</si>
  <si>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</si>
  <si>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</si>
  <si>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</si>
  <si>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</si>
  <si>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</si>
  <si>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</si>
  <si>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</si>
  <si>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</si>
  <si>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</si>
  <si>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</si>
  <si>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</si>
  <si>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</si>
  <si>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</si>
  <si>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</si>
  <si>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</si>
  <si>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</si>
  <si>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</si>
  <si>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</si>
  <si>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</si>
  <si>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</si>
  <si>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</si>
  <si>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</si>
  <si>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</si>
  <si>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</si>
  <si>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</si>
  <si>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</si>
  <si>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</si>
  <si>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</si>
  <si>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</si>
  <si>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</si>
  <si>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</si>
  <si>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</si>
  <si>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</si>
  <si>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</si>
  <si>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</si>
  <si>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</si>
  <si>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</si>
  <si>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</si>
  <si>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</si>
  <si>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</si>
  <si>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</si>
  <si>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</si>
  <si>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</si>
  <si>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</si>
  <si>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</si>
  <si>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</si>
  <si>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</si>
  <si>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</si>
  <si>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</si>
  <si>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</si>
  <si>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</si>
  <si>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</si>
  <si>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</si>
  <si>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</si>
  <si>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</si>
  <si>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</si>
  <si>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</si>
  <si>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</si>
  <si>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</si>
  <si>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</si>
  <si>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</si>
  <si>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</si>
  <si>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</si>
  <si>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</si>
  <si>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</si>
  <si>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</si>
  <si>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</si>
  <si>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</si>
  <si>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</si>
  <si>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</si>
  <si>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</si>
  <si>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</si>
  <si>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</si>
  <si>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</si>
  <si>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</si>
  <si>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</si>
  <si>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</si>
  <si>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</si>
  <si>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</si>
  <si>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</si>
  <si>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</si>
  <si>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</si>
  <si>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</si>
  <si>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</si>
  <si>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</si>
  <si>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</si>
  <si>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</si>
  <si>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</si>
  <si>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</si>
  <si>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</si>
  <si>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</si>
  <si>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</si>
  <si>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</si>
  <si>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</si>
  <si>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</si>
  <si>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</si>
  <si>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</si>
  <si>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</si>
  <si>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</si>
  <si>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</si>
  <si>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</si>
  <si>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</si>
  <si>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</si>
  <si>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</si>
  <si>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</si>
  <si>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</si>
  <si>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</si>
  <si>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</si>
  <si>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</si>
  <si>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</si>
  <si>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</si>
  <si>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</si>
  <si>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</si>
  <si>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</si>
  <si>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</si>
  <si>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</si>
  <si>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</si>
  <si>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</si>
  <si>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</si>
  <si>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</si>
  <si>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</si>
  <si>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</si>
  <si>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</si>
  <si>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</si>
  <si>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</si>
  <si>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</si>
  <si>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</si>
  <si>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</si>
  <si>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</si>
  <si>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</si>
  <si>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</si>
  <si>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</si>
  <si>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</si>
  <si>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</si>
  <si>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</si>
  <si>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</si>
  <si>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</si>
  <si>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</si>
  <si>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</si>
  <si>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</si>
  <si>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</si>
  <si>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</si>
  <si>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</si>
  <si>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</si>
  <si>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</si>
  <si>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</si>
  <si>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</si>
  <si>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</si>
  <si>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</si>
  <si>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</si>
  <si>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</si>
  <si>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</si>
  <si>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</si>
  <si>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</si>
  <si>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</si>
  <si>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</si>
  <si>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</si>
  <si>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</si>
  <si>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</si>
  <si>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</si>
  <si>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</si>
  <si>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</si>
  <si>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</si>
  <si>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</si>
  <si>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</si>
  <si>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</si>
  <si>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</si>
  <si>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</si>
  <si>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</si>
  <si>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</si>
  <si>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</si>
  <si>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</si>
  <si>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</si>
  <si>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</si>
  <si>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</si>
  <si>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</si>
  <si>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</si>
  <si>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</si>
  <si>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</si>
  <si>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</si>
  <si>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</si>
  <si>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</si>
  <si>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</si>
  <si>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</si>
  <si>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</si>
  <si>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</si>
  <si>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</si>
  <si>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</si>
  <si>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</si>
  <si>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</si>
  <si>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</si>
  <si>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</si>
  <si>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</si>
  <si>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</si>
  <si>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</si>
  <si>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</si>
  <si>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</si>
  <si>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</si>
  <si>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</si>
  <si>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</si>
  <si>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</si>
  <si>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</si>
  <si>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</si>
  <si>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</si>
  <si>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</si>
  <si>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</si>
  <si>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</si>
  <si>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</si>
  <si>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</si>
  <si>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</si>
  <si>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</si>
  <si>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</si>
  <si>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</si>
  <si>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</si>
  <si>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</si>
  <si>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</si>
  <si>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</si>
  <si>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</si>
  <si>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</si>
  <si>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</si>
  <si>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</si>
  <si>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</si>
  <si>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</si>
  <si>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</si>
  <si>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</si>
  <si>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</si>
  <si>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</si>
  <si>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</si>
  <si>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</si>
  <si>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</si>
  <si>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</si>
  <si>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</si>
  <si>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</si>
  <si>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</si>
  <si>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</si>
  <si>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</si>
  <si>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</si>
  <si>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</si>
  <si>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</si>
  <si>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</si>
  <si>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</si>
  <si>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</si>
  <si>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</si>
  <si>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</si>
  <si>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</si>
  <si>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</si>
  <si>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</si>
  <si>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</si>
  <si>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</si>
  <si>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</si>
  <si>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</si>
  <si>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</si>
  <si>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</si>
  <si>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</si>
  <si>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</si>
  <si>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</si>
  <si>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</si>
  <si>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</si>
  <si>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</si>
  <si>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</si>
  <si>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</si>
  <si>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</si>
  <si>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</si>
  <si>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</si>
  <si>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</si>
  <si>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</si>
  <si>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</si>
  <si>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</si>
  <si>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</si>
  <si>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</si>
  <si>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</si>
  <si>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</si>
  <si>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</si>
  <si>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</si>
  <si>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</si>
  <si>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</si>
  <si>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</si>
  <si>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</si>
  <si>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</si>
  <si>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</si>
  <si>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</si>
  <si>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</si>
  <si>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</si>
  <si>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</si>
  <si>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</si>
  <si>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</si>
  <si>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</si>
  <si>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</si>
  <si>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</si>
  <si>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</si>
  <si>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</si>
  <si>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</si>
  <si>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</si>
  <si>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</si>
  <si>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</si>
  <si>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</si>
  <si>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</si>
  <si>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</si>
  <si>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</si>
  <si>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</si>
  <si>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</si>
  <si>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</si>
  <si>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</si>
  <si>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</si>
  <si>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</si>
  <si>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</si>
  <si>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</si>
  <si>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</si>
  <si>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</si>
  <si>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</si>
  <si>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</si>
  <si>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</si>
  <si>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</si>
  <si>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</si>
  <si>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</si>
  <si>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</si>
  <si>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</si>
  <si>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</si>
  <si>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</si>
  <si>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</si>
  <si>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</si>
  <si>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</si>
  <si>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</si>
  <si>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</si>
  <si>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</si>
  <si>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</si>
  <si>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</si>
  <si>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</si>
  <si>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</si>
  <si>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</si>
  <si>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</si>
  <si>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</si>
  <si>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</si>
  <si>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</si>
  <si>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</si>
  <si>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</si>
  <si>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</si>
  <si>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</si>
  <si>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</si>
  <si>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</si>
  <si>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</si>
  <si>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</si>
  <si>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</si>
  <si>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</si>
  <si>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</si>
  <si>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</si>
  <si>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</si>
  <si>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</si>
  <si>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</si>
  <si>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</si>
  <si>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</si>
  <si>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</si>
  <si>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</si>
  <si>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</si>
  <si>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</si>
  <si>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</si>
  <si>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</si>
  <si>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</si>
  <si>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</si>
  <si>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</si>
  <si>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</si>
  <si>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</si>
  <si>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</si>
  <si>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</si>
  <si>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</si>
  <si>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</si>
  <si>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</si>
  <si>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</si>
  <si>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</si>
  <si>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</si>
  <si>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</si>
  <si>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</si>
  <si>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</si>
  <si>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</si>
  <si>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</si>
  <si>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</si>
  <si>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</si>
  <si>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</si>
  <si>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</si>
  <si>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</si>
  <si>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</si>
  <si>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</si>
  <si>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</si>
  <si>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</si>
  <si>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</si>
  <si>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</si>
  <si>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</si>
  <si>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</si>
  <si>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</si>
  <si>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</si>
  <si>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</si>
  <si>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</si>
  <si>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</si>
  <si>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</si>
  <si>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</si>
  <si>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</si>
  <si>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</si>
  <si>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</si>
  <si>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</si>
  <si>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</si>
  <si>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</si>
  <si>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</si>
  <si>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</si>
  <si>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</si>
  <si>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</si>
  <si>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</si>
  <si>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</si>
  <si>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</si>
  <si>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</si>
  <si>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</si>
  <si>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</si>
  <si>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</si>
  <si>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</si>
  <si>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</si>
  <si>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</si>
  <si>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</si>
  <si>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</si>
  <si>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</si>
  <si>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</si>
  <si>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</si>
  <si>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</si>
  <si>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</si>
  <si>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</si>
  <si>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</si>
  <si>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</si>
  <si>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</si>
  <si>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</si>
  <si>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</si>
  <si>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</si>
  <si>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</si>
  <si>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</si>
  <si>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</si>
  <si>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</si>
  <si>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</si>
  <si>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</si>
  <si>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</si>
  <si>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</si>
  <si>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</si>
  <si>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</si>
  <si>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</si>
  <si>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</si>
  <si>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</si>
  <si>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</si>
  <si>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</si>
  <si>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</si>
  <si>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</si>
  <si>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</si>
  <si>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</si>
  <si>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</si>
  <si>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</si>
  <si>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</si>
  <si>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</si>
  <si>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</si>
  <si>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</si>
  <si>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</si>
  <si>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</si>
  <si>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</si>
  <si>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</si>
  <si>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</si>
  <si>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</si>
  <si>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</si>
  <si>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</si>
  <si>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</si>
  <si>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</si>
  <si>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</si>
  <si>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</si>
  <si>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</si>
  <si>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</si>
  <si>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</si>
  <si>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</si>
  <si>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</si>
  <si>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</si>
  <si>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</si>
  <si>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</si>
  <si>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</si>
  <si>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</si>
  <si>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</si>
  <si>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</si>
  <si>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</si>
  <si>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</si>
  <si>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</si>
  <si>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</si>
  <si>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</si>
  <si>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</si>
  <si>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</si>
  <si>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</si>
  <si>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</si>
  <si>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</si>
  <si>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</si>
  <si>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</si>
  <si>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</si>
  <si>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</si>
  <si>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</si>
  <si>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</si>
  <si>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</si>
  <si>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</si>
  <si>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</si>
  <si>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</si>
  <si>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</si>
  <si>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</si>
  <si>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</si>
  <si>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</si>
  <si>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</si>
  <si>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</si>
  <si>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</si>
  <si>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</si>
  <si>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</si>
  <si>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</si>
  <si>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</si>
  <si>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</si>
  <si>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</si>
  <si>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</si>
  <si>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</si>
  <si>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</si>
  <si>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</si>
  <si>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</si>
  <si>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</si>
  <si>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</si>
  <si>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</si>
  <si>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</si>
  <si>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</si>
  <si>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</si>
  <si>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</si>
  <si>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</si>
  <si>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</si>
  <si>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</si>
  <si>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</si>
  <si>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</si>
  <si>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</si>
  <si>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</si>
  <si>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</si>
  <si>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</si>
  <si>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</si>
  <si>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</si>
  <si>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</si>
  <si>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</si>
  <si>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</si>
  <si>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</si>
  <si>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</si>
  <si>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</si>
  <si>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</si>
  <si>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</si>
  <si>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</si>
  <si>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</si>
  <si>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</si>
  <si>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</si>
  <si>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</si>
  <si>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</si>
  <si>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</si>
  <si>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</si>
  <si>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</si>
  <si>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</si>
  <si>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</si>
  <si>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</si>
  <si>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</si>
  <si>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</si>
  <si>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</si>
  <si>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</si>
  <si>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</si>
  <si>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</si>
  <si>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</si>
  <si>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</si>
  <si>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</si>
  <si>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</si>
  <si>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</si>
  <si>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</si>
  <si>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</si>
  <si>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</si>
  <si>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</si>
  <si>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</si>
  <si>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</si>
  <si>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</si>
  <si>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</si>
  <si>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</si>
  <si>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</si>
  <si>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</si>
  <si>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</si>
  <si>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</si>
  <si>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</si>
  <si>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</si>
  <si>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</si>
  <si>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</si>
  <si>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</si>
  <si>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</si>
  <si>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</si>
  <si>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</si>
  <si>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</si>
  <si>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</si>
  <si>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</si>
  <si>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</si>
  <si>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</si>
  <si>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</si>
  <si>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</si>
  <si>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</si>
  <si>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</si>
  <si>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</si>
  <si>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</si>
  <si>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</si>
  <si>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</si>
  <si>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</si>
  <si>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</si>
  <si>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</si>
  <si>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</si>
  <si>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</si>
  <si>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</si>
  <si>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</si>
  <si>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</si>
  <si>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</si>
  <si>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</si>
  <si>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</si>
  <si>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</si>
  <si>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</si>
  <si>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</si>
  <si>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</si>
  <si>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</si>
  <si>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</si>
  <si>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</si>
  <si>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</si>
  <si>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</si>
  <si>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</si>
  <si>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</si>
  <si>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</si>
  <si>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</si>
  <si>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</si>
  <si>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</si>
  <si>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</si>
  <si>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</si>
  <si>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</si>
  <si>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</si>
  <si>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</si>
  <si>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</si>
  <si>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</si>
  <si>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</si>
  <si>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</si>
  <si>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</si>
  <si>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</si>
  <si>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</si>
  <si>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</si>
  <si>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</si>
  <si>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</si>
  <si>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</si>
  <si>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</si>
  <si>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</si>
  <si>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</si>
  <si>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</si>
  <si>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</si>
  <si>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</si>
  <si>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</si>
  <si>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</si>
  <si>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</si>
  <si>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</si>
  <si>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</si>
  <si>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</si>
  <si>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</si>
  <si>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</si>
  <si>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</si>
  <si>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</si>
  <si>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</si>
  <si>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</si>
  <si>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</si>
  <si>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</si>
  <si>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</si>
  <si>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</si>
  <si>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</si>
  <si>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</si>
  <si>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</si>
  <si>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</si>
  <si>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</si>
  <si>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</si>
  <si>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</si>
  <si>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</si>
  <si>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</si>
  <si>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</si>
  <si>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</si>
  <si>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</si>
  <si>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</si>
  <si>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</si>
  <si>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</si>
  <si>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</si>
  <si>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</si>
  <si>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</si>
  <si>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</si>
  <si>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</si>
  <si>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</si>
  <si>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</si>
  <si>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</si>
  <si>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</si>
  <si>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</si>
  <si>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</si>
  <si>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</si>
  <si>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</si>
  <si>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</si>
  <si>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</si>
  <si>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</si>
  <si>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</si>
  <si>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</si>
  <si>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</si>
  <si>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</si>
  <si>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</si>
  <si>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</si>
  <si>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</si>
  <si>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</si>
  <si>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</si>
  <si>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</si>
  <si>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</si>
  <si>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</si>
  <si>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</si>
  <si>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</si>
  <si>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</si>
  <si>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</si>
  <si>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</si>
  <si>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</si>
  <si>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</si>
  <si>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</si>
  <si>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</si>
  <si>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</si>
  <si>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</si>
  <si>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</si>
  <si>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</si>
  <si>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</si>
  <si>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</si>
  <si>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</si>
  <si>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</si>
  <si>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</si>
  <si>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</si>
  <si>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</si>
  <si>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</si>
  <si>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</si>
  <si>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</si>
  <si>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</si>
  <si>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</si>
  <si>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</si>
  <si>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</si>
  <si>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</si>
  <si>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</si>
  <si>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</si>
  <si>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</si>
  <si>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</si>
  <si>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</si>
  <si>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</si>
  <si>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</si>
  <si>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</si>
  <si>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</si>
  <si>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</si>
  <si>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</si>
  <si>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</si>
  <si>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</si>
  <si>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</si>
  <si>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</si>
  <si>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</si>
  <si>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</si>
  <si>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</si>
  <si>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</si>
  <si>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</si>
  <si>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</si>
  <si>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</si>
  <si>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</si>
  <si>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</si>
  <si>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</si>
  <si>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</si>
  <si>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</si>
  <si>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</si>
  <si>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</si>
  <si>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</si>
  <si>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</si>
  <si>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</si>
  <si>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</si>
  <si>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</si>
  <si>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</si>
  <si>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</si>
  <si>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</si>
  <si>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</si>
  <si>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</si>
  <si>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</si>
  <si>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</si>
  <si>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</si>
  <si>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</si>
  <si>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</si>
  <si>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</si>
  <si>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</si>
  <si>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</si>
  <si>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</si>
  <si>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</si>
  <si>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</si>
  <si>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</si>
  <si>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</si>
  <si>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</si>
  <si>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</si>
  <si>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</si>
  <si>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</si>
  <si>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</si>
  <si>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</si>
  <si>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</si>
  <si>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</si>
  <si>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</si>
  <si>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</si>
  <si>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</si>
  <si>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</si>
  <si>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</si>
  <si>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</si>
  <si>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</si>
  <si>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</si>
  <si>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</si>
  <si>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</si>
  <si>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</si>
  <si>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</si>
  <si>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</si>
  <si>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</si>
  <si>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</si>
  <si>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</si>
  <si>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</si>
  <si>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</si>
  <si>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</si>
  <si>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</si>
  <si>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</si>
  <si>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</si>
  <si>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</si>
  <si>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</si>
  <si>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</si>
  <si>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</si>
  <si>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</si>
  <si>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</si>
  <si>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</si>
  <si>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</si>
  <si>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</si>
  <si>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</si>
  <si>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</si>
  <si>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</si>
  <si>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</si>
  <si>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</si>
  <si>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</si>
  <si>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</si>
  <si>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</si>
  <si>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</si>
  <si>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</si>
  <si>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</si>
  <si>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</si>
  <si>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</si>
  <si>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</si>
  <si>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</si>
  <si>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</si>
  <si>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</si>
  <si>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</si>
  <si>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</si>
  <si>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</si>
  <si>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</si>
  <si>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</si>
  <si>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</si>
  <si>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</si>
  <si>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</si>
  <si>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</si>
  <si>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</si>
  <si>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</si>
  <si>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</si>
  <si>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</si>
  <si>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</si>
  <si>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</si>
  <si>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</si>
  <si>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</si>
  <si>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</si>
  <si>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</si>
  <si>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</si>
  <si>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</si>
  <si>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</si>
  <si>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</si>
  <si>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</si>
  <si>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</si>
  <si>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</si>
  <si>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</si>
  <si>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</si>
  <si>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</si>
  <si>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</si>
  <si>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</si>
  <si>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</si>
  <si>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</si>
  <si>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</si>
  <si>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</si>
  <si>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</si>
  <si>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</si>
  <si>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</si>
  <si>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</si>
  <si>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</si>
  <si>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</si>
  <si>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</si>
  <si>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</si>
  <si>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</si>
  <si>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</si>
  <si>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</si>
  <si>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</si>
  <si>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</si>
  <si>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</si>
  <si>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</si>
  <si>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</si>
  <si>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</si>
  <si>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</si>
  <si>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</si>
  <si>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</si>
  <si>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</si>
  <si>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</si>
  <si>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</si>
  <si>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</si>
  <si>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</si>
  <si>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</si>
  <si>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</si>
  <si>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</si>
  <si>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</si>
  <si>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</si>
  <si>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</si>
  <si>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</si>
  <si>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</si>
  <si>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</si>
  <si>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</si>
  <si>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</si>
  <si>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</si>
  <si>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</si>
  <si>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</si>
  <si>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</si>
  <si>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</si>
  <si>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</si>
  <si>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</si>
  <si>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</si>
  <si>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</si>
  <si>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</si>
  <si>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</si>
  <si>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</si>
  <si>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</si>
  <si>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</si>
  <si>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</si>
  <si>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</si>
  <si>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</si>
  <si>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</si>
  <si>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</si>
  <si>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</si>
  <si>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</si>
  <si>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</si>
  <si>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</si>
  <si>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</si>
  <si>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</si>
  <si>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</si>
  <si>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</si>
  <si>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</si>
  <si>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</si>
  <si>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</si>
  <si>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</si>
  <si>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</si>
  <si>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</si>
  <si>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</si>
  <si>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</si>
  <si>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</si>
  <si>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</si>
  <si>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</si>
  <si>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</si>
  <si>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</si>
  <si>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</si>
  <si>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</si>
  <si>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</si>
  <si>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</si>
  <si>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</si>
  <si>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</si>
  <si>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</si>
  <si>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</si>
  <si>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</si>
  <si>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</si>
  <si>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</si>
  <si>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</si>
  <si>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</si>
  <si>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</si>
  <si>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</si>
  <si>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</si>
  <si>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</si>
  <si>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</si>
  <si>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</si>
  <si>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</si>
  <si>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</si>
  <si>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</si>
  <si>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</si>
  <si>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</si>
  <si>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</si>
  <si>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</si>
  <si>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</si>
  <si>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</si>
  <si>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</si>
  <si>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</si>
  <si>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</si>
  <si>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</si>
  <si>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</si>
  <si>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</si>
  <si>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</si>
  <si>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</si>
  <si>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</si>
  <si>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</si>
  <si>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</si>
  <si>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</si>
  <si>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</si>
  <si>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</si>
  <si>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</si>
  <si>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</si>
  <si>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</si>
  <si>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</si>
  <si>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</si>
  <si>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</si>
  <si>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</si>
  <si>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</si>
  <si>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</si>
  <si>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</si>
  <si>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</si>
  <si>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</si>
  <si>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</si>
  <si>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</si>
  <si>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</si>
  <si>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</si>
  <si>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</si>
  <si>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</si>
  <si>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</si>
  <si>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</si>
  <si>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</si>
  <si>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</si>
  <si>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</si>
  <si>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</si>
  <si>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</si>
  <si>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</si>
  <si>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</si>
  <si>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</si>
  <si>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</si>
  <si>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</si>
  <si>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</si>
  <si>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</si>
  <si>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</si>
  <si>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</si>
  <si>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</si>
  <si>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</si>
  <si>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</si>
  <si>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</si>
  <si>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</si>
  <si>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</si>
  <si>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</si>
  <si>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</si>
  <si>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</si>
  <si>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</si>
  <si>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</si>
  <si>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</si>
  <si>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</si>
  <si>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</si>
  <si>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</si>
  <si>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</si>
  <si>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</si>
  <si>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</si>
  <si>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</si>
  <si>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</si>
  <si>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</si>
  <si>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</si>
  <si>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</si>
  <si>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</si>
  <si>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</si>
  <si>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</si>
  <si>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</si>
  <si>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</si>
  <si>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</si>
  <si>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</si>
  <si>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</si>
  <si>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</si>
  <si>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</si>
  <si>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</si>
  <si>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</si>
  <si>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</si>
  <si>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</si>
  <si>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</si>
  <si>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</si>
  <si>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</si>
  <si>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</si>
  <si>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</si>
  <si>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</si>
  <si>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</si>
  <si>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</si>
  <si>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</si>
  <si>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</si>
  <si>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</si>
  <si>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</si>
  <si>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</si>
  <si>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</si>
  <si>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</si>
  <si>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</si>
  <si>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</si>
  <si>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</si>
  <si>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</si>
  <si>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</si>
  <si>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</si>
  <si>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</si>
  <si>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</si>
  <si>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</si>
  <si>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</si>
  <si>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</si>
  <si>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</si>
  <si>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</si>
  <si>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</si>
  <si>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</si>
  <si>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</si>
  <si>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</si>
  <si>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</si>
  <si>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</si>
  <si>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</si>
  <si>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</si>
  <si>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</si>
  <si>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</si>
  <si>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</si>
  <si>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</si>
  <si>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</si>
  <si>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</si>
  <si>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</si>
  <si>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</si>
  <si>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</si>
  <si>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</si>
  <si>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</si>
  <si>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</si>
  <si>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</si>
  <si>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</si>
  <si>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</si>
  <si>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</si>
  <si>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</si>
  <si>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</si>
  <si>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</si>
  <si>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</si>
  <si>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</si>
  <si>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</si>
  <si>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</si>
  <si>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</si>
  <si>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</si>
  <si>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</si>
  <si>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</si>
  <si>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</si>
  <si>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</si>
  <si>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</si>
  <si>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</si>
  <si>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</si>
  <si>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</si>
  <si>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</si>
  <si>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</si>
  <si>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</si>
  <si>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</si>
  <si>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</si>
  <si>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</si>
  <si>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</si>
  <si>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</si>
  <si>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</si>
  <si>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</si>
  <si>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</si>
  <si>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</si>
  <si>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</si>
  <si>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</si>
  <si>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</si>
  <si>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</si>
  <si>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</si>
  <si>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</si>
  <si>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</si>
  <si>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</si>
  <si>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</si>
  <si>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</si>
  <si>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</si>
  <si>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</si>
  <si>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</si>
  <si>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</si>
  <si>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</si>
  <si>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</si>
  <si>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</si>
  <si>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</si>
  <si>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</si>
  <si>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</si>
  <si>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</si>
  <si>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</si>
  <si>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</si>
  <si>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</si>
  <si>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</si>
  <si>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</si>
  <si>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</si>
  <si>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</si>
  <si>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</si>
  <si>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</si>
  <si>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</si>
  <si>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</si>
  <si>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</si>
  <si>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</si>
  <si>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</si>
  <si>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</si>
  <si>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</si>
  <si>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</si>
  <si>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</si>
  <si>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</si>
  <si>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</si>
  <si>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</si>
  <si>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</si>
  <si>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</si>
  <si>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</si>
  <si>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</si>
  <si>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</si>
  <si>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</si>
  <si>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</si>
  <si>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</si>
  <si>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</si>
  <si>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</si>
  <si>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</si>
  <si>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</si>
  <si>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</si>
  <si>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</si>
  <si>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</si>
  <si>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</si>
  <si>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</si>
  <si>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</si>
  <si>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</si>
  <si>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</si>
  <si>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</si>
  <si>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</si>
  <si>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</si>
  <si>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</si>
  <si>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</si>
  <si>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</si>
  <si>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</si>
  <si>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</si>
  <si>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</si>
  <si>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</si>
  <si>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</si>
  <si>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</si>
  <si>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</si>
  <si>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</si>
  <si>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</si>
  <si>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</si>
  <si>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</si>
  <si>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</si>
  <si>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</si>
  <si>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</si>
  <si>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</si>
  <si>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</si>
  <si>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</si>
  <si>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</si>
  <si>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</si>
  <si>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</si>
  <si>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</si>
  <si>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</si>
  <si>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</si>
  <si>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</si>
  <si>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</si>
  <si>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</si>
  <si>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</si>
  <si>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</si>
  <si>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</si>
  <si>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</si>
  <si>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</si>
  <si>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</si>
  <si>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</si>
  <si>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</si>
  <si>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</si>
  <si>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</si>
  <si>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</si>
  <si>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</si>
  <si>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</si>
  <si>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</si>
  <si>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</si>
  <si>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</si>
  <si>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</si>
  <si>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</si>
  <si>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</si>
  <si>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</si>
  <si>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</si>
  <si>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</si>
  <si>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</si>
  <si>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</si>
  <si>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</si>
  <si>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</si>
  <si>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</si>
  <si>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</si>
  <si>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</si>
  <si>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</si>
  <si>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</si>
  <si>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</si>
  <si>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</si>
  <si>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</si>
  <si>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</si>
  <si>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</si>
  <si>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</si>
  <si>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</si>
  <si>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</si>
  <si>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</si>
  <si>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</si>
  <si>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</si>
  <si>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</si>
  <si>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</si>
  <si>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</si>
  <si>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</si>
  <si>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</si>
  <si>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</si>
  <si>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</si>
  <si>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</si>
  <si>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</si>
  <si>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</si>
  <si>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</si>
  <si>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</si>
  <si>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</si>
  <si>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</si>
  <si>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</si>
  <si>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</si>
  <si>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</si>
  <si>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</si>
  <si>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</si>
  <si>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</si>
  <si>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</si>
  <si>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</si>
  <si>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</si>
  <si>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</si>
  <si>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</si>
  <si>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</si>
  <si>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</si>
  <si>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</si>
  <si>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</si>
  <si>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</si>
  <si>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</si>
  <si>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</si>
  <si>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</si>
  <si>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</si>
  <si>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</si>
  <si>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</si>
  <si>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</si>
  <si>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</si>
  <si>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</si>
  <si>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</si>
  <si>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</si>
  <si>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</si>
  <si>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</si>
  <si>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</si>
  <si>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</si>
  <si>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</si>
  <si>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</si>
  <si>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</si>
  <si>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</si>
  <si>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</si>
  <si>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</si>
  <si>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</si>
  <si>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</si>
  <si>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</si>
  <si>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</si>
  <si>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</si>
  <si>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</si>
  <si>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</si>
  <si>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</si>
  <si>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</si>
  <si>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</si>
  <si>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</si>
  <si>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</si>
  <si>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</si>
  <si>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</si>
  <si>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</si>
  <si>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</si>
  <si>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</si>
  <si>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</si>
  <si>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</si>
  <si>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</si>
  <si>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</si>
  <si>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</si>
  <si>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</si>
  <si>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</si>
  <si>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</si>
  <si>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</si>
  <si>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</si>
  <si>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</si>
  <si>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</si>
  <si>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</si>
  <si>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</si>
  <si>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</si>
  <si>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</si>
  <si>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</si>
  <si>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</si>
  <si>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</si>
  <si>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</si>
  <si>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</si>
  <si>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</si>
  <si>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</si>
  <si>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</si>
  <si>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</si>
  <si>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</si>
  <si>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</si>
  <si>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</si>
  <si>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</si>
  <si>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</si>
  <si>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</si>
  <si>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</si>
  <si>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</si>
  <si>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</si>
  <si>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</si>
  <si>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</si>
  <si>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</si>
  <si>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</si>
  <si>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</si>
  <si>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</si>
  <si>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</si>
  <si>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</si>
  <si>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</si>
  <si>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</si>
  <si>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</si>
  <si>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</si>
  <si>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</si>
  <si>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</si>
  <si>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</si>
  <si>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</si>
  <si>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</si>
  <si>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</si>
  <si>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</si>
  <si>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</si>
  <si>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</si>
  <si>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</si>
  <si>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</si>
  <si>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</si>
  <si>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</si>
  <si>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</si>
  <si>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</si>
  <si>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</si>
  <si>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</si>
  <si>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</si>
  <si>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</si>
  <si>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</si>
  <si>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</si>
  <si>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</si>
  <si>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</si>
  <si>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</si>
  <si>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</si>
  <si>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</si>
  <si>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</si>
  <si>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</si>
  <si>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</si>
  <si>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</si>
  <si>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</si>
  <si>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</si>
  <si>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</si>
  <si>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</si>
  <si>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</si>
  <si>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</si>
  <si>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</si>
  <si>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</si>
  <si>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</si>
  <si>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</si>
  <si>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</si>
  <si>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</si>
  <si>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</si>
  <si>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</si>
  <si>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</si>
  <si>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</si>
  <si>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</si>
  <si>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</si>
  <si>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</si>
  <si>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</si>
  <si>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</si>
  <si>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</si>
  <si>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</si>
  <si>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</si>
  <si>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</si>
  <si>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</si>
  <si>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</si>
  <si>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</si>
  <si>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</si>
  <si>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</si>
  <si>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</si>
  <si>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</si>
  <si>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</si>
  <si>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</si>
  <si>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</si>
  <si>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</si>
  <si>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</si>
  <si>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</si>
  <si>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</si>
  <si>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</si>
  <si>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</si>
  <si>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</si>
  <si>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</si>
  <si>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</si>
  <si>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</si>
  <si>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</si>
  <si>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</si>
  <si>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</si>
  <si>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</si>
  <si>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</si>
  <si>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</si>
  <si>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</si>
  <si>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</si>
  <si>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</si>
  <si>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</si>
  <si>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</si>
  <si>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</si>
  <si>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</si>
  <si>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</si>
  <si>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</si>
  <si>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</si>
  <si>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</si>
  <si>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</si>
  <si>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</si>
  <si>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</si>
  <si>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</si>
  <si>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</si>
  <si>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</si>
  <si>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</si>
  <si>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</si>
  <si>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</si>
  <si>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</si>
  <si>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</si>
  <si>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</si>
  <si>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</si>
  <si>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</si>
  <si>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</si>
  <si>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</si>
  <si>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</si>
  <si>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</si>
  <si>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</si>
  <si>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</si>
  <si>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</si>
  <si>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</si>
  <si>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</si>
  <si>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</si>
  <si>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</si>
  <si>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</si>
  <si>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</si>
  <si>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</si>
  <si>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</si>
  <si>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</si>
  <si>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</si>
  <si>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</si>
  <si>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</si>
  <si>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</si>
  <si>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</si>
  <si>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</si>
  <si>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</si>
  <si>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</si>
  <si>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</si>
  <si>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</si>
  <si>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</si>
  <si>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</si>
  <si>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</si>
  <si>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</si>
  <si>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</si>
  <si>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</si>
  <si>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</si>
  <si>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</si>
  <si>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</si>
  <si>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</si>
  <si>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</si>
  <si>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</si>
  <si>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</si>
  <si>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</si>
  <si>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</si>
  <si>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</si>
  <si>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</si>
  <si>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</si>
  <si>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</si>
  <si>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</si>
  <si>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</si>
  <si>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</si>
  <si>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</si>
  <si>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</si>
  <si>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</si>
  <si>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</si>
  <si>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</si>
  <si>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</si>
  <si>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</si>
  <si>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</si>
  <si>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</si>
  <si>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</si>
  <si>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</si>
  <si>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</si>
  <si>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</si>
  <si>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</si>
  <si>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</si>
  <si>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</si>
  <si>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</si>
  <si>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</si>
  <si>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</si>
  <si>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</si>
  <si>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</si>
  <si>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</si>
  <si>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</si>
  <si>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</si>
  <si>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</si>
  <si>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</si>
  <si>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</si>
  <si>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</si>
  <si>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</si>
  <si>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</si>
  <si>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</si>
  <si>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</si>
  <si>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</si>
  <si>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</si>
  <si>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</si>
  <si>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</si>
  <si>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</si>
  <si>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</si>
  <si>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</si>
  <si>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</si>
  <si>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</si>
  <si>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</si>
  <si>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</si>
  <si>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</si>
  <si>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</si>
  <si>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</si>
  <si>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</si>
  <si>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</si>
  <si>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</si>
  <si>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</si>
  <si>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</si>
  <si>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</si>
  <si>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</si>
  <si>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</si>
  <si>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</si>
  <si>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</si>
  <si>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</si>
  <si>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</si>
  <si>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</si>
  <si>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</si>
  <si>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</si>
  <si>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</si>
  <si>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</si>
  <si>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</si>
  <si>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</si>
  <si>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</si>
  <si>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</si>
  <si>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</si>
  <si>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</si>
  <si>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</si>
  <si>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</si>
  <si>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</si>
  <si>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</si>
  <si>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</si>
  <si>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</si>
  <si>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</si>
  <si>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</si>
  <si>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</si>
  <si>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</si>
  <si>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</si>
  <si>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</si>
  <si>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</si>
  <si>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</si>
  <si>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</si>
  <si>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</si>
  <si>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</si>
  <si>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</si>
  <si>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</si>
  <si>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</si>
  <si>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</si>
  <si>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</si>
  <si>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</si>
  <si>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</si>
  <si>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</si>
  <si>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</si>
  <si>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</si>
  <si>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</si>
  <si>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</si>
  <si>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</si>
  <si>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</si>
  <si>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</si>
  <si>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</si>
  <si>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</si>
  <si>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</si>
  <si>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</si>
  <si>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</si>
  <si>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</si>
  <si>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</si>
  <si>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</si>
  <si>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</si>
  <si>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</si>
  <si>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</si>
  <si>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</si>
  <si>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</si>
  <si>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</si>
  <si>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</si>
  <si>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</si>
  <si>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</si>
  <si>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</si>
  <si>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</si>
  <si>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</si>
  <si>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</si>
  <si>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</si>
  <si>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</si>
  <si>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</si>
  <si>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</si>
  <si>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</si>
  <si>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</si>
  <si>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</si>
  <si>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</si>
  <si>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</si>
  <si>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</si>
  <si>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</si>
  <si>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</si>
  <si>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</si>
  <si>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</si>
  <si>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</si>
  <si>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</si>
  <si>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</si>
  <si>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</si>
  <si>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</si>
  <si>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</si>
  <si>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</si>
  <si>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</si>
  <si>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</si>
  <si>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</si>
  <si>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</si>
  <si>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</si>
  <si>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</si>
  <si>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</si>
  <si>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</si>
  <si>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</si>
  <si>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</si>
  <si>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</si>
  <si>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</si>
  <si>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</si>
  <si>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</si>
  <si>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</si>
  <si>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</si>
  <si>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</si>
  <si>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</si>
  <si>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</si>
  <si>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</si>
  <si>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</si>
  <si>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</si>
  <si>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</si>
  <si>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</si>
  <si>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</si>
  <si>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</si>
  <si>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</si>
  <si>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</si>
  <si>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</si>
  <si>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</si>
  <si>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</si>
  <si>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</si>
  <si>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</si>
  <si>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</si>
  <si>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</si>
  <si>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</si>
  <si>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</si>
  <si>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</si>
  <si>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</si>
  <si>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</si>
  <si>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</si>
  <si>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</si>
  <si>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</si>
  <si>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</si>
  <si>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</si>
  <si>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</si>
  <si>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</si>
  <si>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</si>
  <si>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</si>
  <si>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</si>
  <si>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</si>
  <si>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</si>
  <si>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</si>
  <si>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</si>
  <si>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</si>
  <si>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</si>
  <si>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</si>
  <si>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</si>
  <si>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</si>
  <si>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</si>
  <si>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</si>
  <si>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</si>
  <si>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</si>
  <si>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</si>
  <si>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</si>
  <si>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</si>
  <si>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</si>
  <si>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</si>
  <si>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</si>
  <si>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</si>
  <si>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</si>
  <si>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</si>
  <si>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</si>
  <si>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</si>
  <si>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</si>
  <si>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</si>
  <si>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</si>
  <si>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</si>
  <si>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</si>
  <si>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</si>
  <si>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</si>
  <si>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</si>
  <si>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</si>
  <si>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</si>
  <si>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</si>
  <si>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</si>
  <si>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</si>
  <si>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</si>
  <si>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</si>
  <si>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</si>
  <si>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</si>
  <si>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</si>
  <si>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</si>
  <si>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</si>
  <si>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</si>
  <si>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</si>
  <si>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</si>
  <si>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</si>
  <si>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</si>
  <si>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</si>
  <si>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</si>
  <si>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</si>
  <si>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</si>
  <si>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</si>
  <si>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</si>
  <si>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</si>
  <si>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</si>
  <si>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</si>
  <si>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</si>
  <si>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</si>
  <si>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</si>
  <si>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</si>
  <si>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</si>
  <si>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</si>
  <si>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</si>
  <si>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</si>
  <si>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</si>
  <si>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</si>
  <si>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</si>
  <si>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</si>
  <si>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</si>
  <si>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</si>
  <si>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</si>
  <si>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</si>
  <si>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</si>
  <si>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</si>
  <si>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</si>
  <si>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</si>
  <si>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</si>
  <si>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</si>
  <si>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</si>
  <si>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</si>
  <si>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</si>
  <si>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</si>
  <si>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</si>
  <si>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</si>
  <si>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</si>
  <si>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</si>
  <si>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</si>
  <si>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</si>
  <si>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</si>
  <si>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</si>
  <si>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</si>
  <si>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</si>
  <si>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</si>
  <si>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</si>
  <si>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</si>
  <si>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</si>
  <si>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</si>
  <si>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</si>
  <si>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</si>
  <si>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</si>
  <si>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</si>
  <si>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</si>
  <si>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</si>
  <si>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</si>
  <si>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</si>
  <si>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</si>
  <si>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</si>
  <si>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</si>
  <si>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</si>
  <si>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</si>
  <si>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</si>
  <si>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</si>
  <si>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</si>
  <si>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</si>
  <si>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</si>
  <si>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</si>
  <si>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</si>
  <si>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</si>
  <si>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</si>
  <si>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</si>
  <si>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</si>
  <si>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</si>
  <si>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</si>
  <si>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</si>
  <si>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</si>
  <si>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</si>
  <si>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</si>
  <si>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</si>
  <si>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</si>
  <si>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</si>
  <si>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</si>
  <si>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</si>
  <si>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</si>
  <si>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</si>
  <si>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</si>
  <si>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</si>
  <si>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</si>
  <si>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</si>
  <si>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</si>
  <si>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</si>
  <si>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</si>
  <si>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</si>
  <si>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</si>
  <si>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</si>
  <si>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</si>
  <si>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</si>
  <si>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</si>
  <si>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</si>
  <si>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</si>
  <si>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</si>
  <si>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</si>
  <si>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</si>
  <si>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</si>
  <si>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</si>
  <si>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</si>
  <si>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</si>
  <si>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</si>
  <si>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</si>
  <si>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</si>
  <si>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</si>
  <si>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</si>
  <si>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</si>
  <si>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</si>
  <si>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</si>
  <si>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</si>
  <si>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</si>
  <si>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</si>
  <si>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</si>
  <si>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</si>
  <si>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</si>
  <si>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</si>
  <si>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</si>
  <si>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</si>
  <si>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</si>
  <si>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</si>
  <si>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</si>
  <si>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</si>
  <si>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</si>
  <si>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</si>
  <si>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</si>
  <si>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</si>
  <si>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</si>
  <si>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</si>
  <si>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</si>
  <si>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</si>
  <si>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</si>
  <si>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</si>
  <si>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</si>
  <si>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</si>
  <si>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</si>
  <si>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</si>
  <si>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</si>
  <si>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</si>
  <si>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</si>
  <si>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</si>
  <si>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</si>
  <si>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</si>
  <si>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</si>
  <si>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</si>
  <si>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</si>
  <si>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</si>
  <si>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</si>
  <si>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</si>
  <si>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</si>
  <si>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</si>
  <si>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</si>
  <si>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</si>
  <si>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</si>
  <si>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</si>
  <si>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</si>
  <si>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</si>
  <si>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</si>
  <si>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</si>
  <si>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</si>
  <si>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</si>
  <si>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</si>
  <si>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</si>
  <si>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</si>
  <si>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</si>
  <si>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</si>
  <si>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</si>
  <si>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</si>
  <si>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</si>
  <si>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</si>
  <si>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</si>
  <si>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</si>
  <si>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</si>
  <si>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</si>
  <si>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</si>
  <si>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</si>
  <si>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</si>
  <si>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</si>
  <si>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</si>
  <si>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</si>
  <si>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</si>
  <si>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</si>
  <si>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</si>
  <si>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</si>
  <si>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</si>
  <si>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</si>
  <si>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</si>
  <si>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</si>
  <si>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</si>
  <si>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</si>
  <si>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</si>
  <si>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</si>
  <si>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</si>
  <si>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</si>
  <si>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</si>
  <si>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</si>
  <si>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</si>
  <si>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</si>
  <si>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</si>
  <si>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</si>
  <si>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</si>
  <si>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</si>
  <si>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</si>
  <si>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</si>
  <si>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</si>
  <si>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</si>
  <si>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</si>
  <si>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</si>
  <si>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</si>
  <si>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</si>
  <si>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</si>
  <si>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</si>
  <si>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</si>
  <si>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</si>
  <si>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</si>
  <si>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</si>
  <si>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</si>
  <si>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</si>
  <si>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</si>
  <si>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</si>
  <si>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</si>
  <si>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</si>
  <si>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</si>
  <si>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</si>
  <si>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</si>
  <si>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</si>
  <si>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</si>
  <si>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</si>
  <si>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</si>
  <si>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</si>
  <si>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</si>
  <si>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</si>
  <si>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</si>
  <si>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</si>
  <si>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</si>
  <si>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</si>
  <si>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</si>
  <si>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</si>
  <si>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</si>
  <si>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</si>
  <si>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</si>
  <si>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</si>
  <si>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</si>
  <si>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</si>
  <si>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</si>
  <si>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</si>
  <si>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</si>
  <si>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</si>
  <si>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</si>
  <si>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</si>
  <si>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</si>
  <si>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</si>
  <si>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</si>
  <si>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</si>
  <si>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</si>
  <si>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</si>
  <si>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</si>
  <si>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</si>
  <si>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</si>
  <si>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</si>
  <si>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</si>
  <si>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</si>
  <si>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</si>
  <si>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</si>
  <si>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</si>
  <si>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</si>
  <si>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</si>
  <si>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</si>
  <si>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</si>
  <si>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</si>
  <si>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</si>
  <si>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</si>
  <si>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</si>
  <si>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</si>
  <si>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</si>
  <si>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</si>
  <si>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</si>
  <si>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</si>
  <si>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</si>
  <si>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</si>
  <si>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</si>
  <si>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</si>
  <si>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</si>
  <si>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</si>
  <si>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</si>
  <si>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</si>
  <si>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</si>
  <si>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</si>
  <si>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</si>
  <si>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</si>
  <si>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</si>
  <si>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</si>
  <si>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</si>
  <si>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</si>
  <si>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</si>
  <si>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</si>
  <si>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</si>
  <si>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</si>
  <si>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</si>
  <si>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</si>
  <si>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</si>
  <si>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</si>
  <si>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</si>
  <si>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</si>
  <si>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</si>
  <si>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</si>
  <si>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</si>
  <si>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</si>
  <si>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</si>
  <si>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</si>
  <si>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</si>
  <si>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</si>
  <si>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</si>
  <si>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</si>
  <si>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</si>
  <si>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</si>
  <si>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</si>
  <si>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</si>
  <si>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</si>
  <si>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</si>
  <si>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</si>
  <si>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</si>
  <si>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</si>
  <si>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</si>
  <si>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</si>
  <si>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</si>
  <si>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</si>
  <si>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</si>
  <si>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</si>
  <si>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</si>
  <si>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</si>
  <si>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</si>
  <si>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</si>
  <si>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</si>
  <si>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</si>
  <si>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</si>
  <si>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</si>
  <si>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</si>
  <si>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</si>
  <si>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</si>
  <si>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</si>
  <si>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</si>
  <si>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</si>
  <si>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</si>
  <si>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</si>
  <si>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</si>
  <si>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</si>
  <si>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</si>
  <si>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</si>
  <si>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</si>
  <si>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</si>
  <si>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</si>
  <si>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</si>
  <si>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</si>
  <si>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</si>
  <si>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</si>
  <si>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</si>
  <si>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</si>
  <si>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</si>
  <si>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</si>
  <si>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</si>
  <si>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</si>
  <si>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</si>
  <si>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</si>
  <si>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</si>
  <si>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</si>
  <si>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</si>
  <si>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</si>
  <si>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</si>
  <si>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</si>
  <si>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</si>
  <si>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</si>
  <si>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</si>
  <si>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</si>
  <si>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</si>
  <si>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</si>
  <si>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</si>
  <si>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</si>
  <si>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</si>
  <si>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</si>
  <si>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</si>
  <si>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</si>
  <si>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</si>
  <si>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</si>
  <si>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</si>
  <si>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</si>
  <si>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</si>
  <si>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</si>
  <si>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</si>
  <si>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</si>
  <si>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</si>
  <si>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</si>
  <si>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</si>
  <si>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</si>
  <si>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</si>
  <si>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</si>
  <si>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</si>
  <si>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</si>
  <si>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</si>
  <si>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</si>
  <si>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</si>
  <si>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</si>
  <si>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</si>
  <si>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</si>
  <si>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</si>
  <si>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</si>
  <si>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</si>
  <si>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</si>
  <si>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</si>
  <si>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</si>
  <si>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</si>
  <si>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</si>
  <si>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</si>
  <si>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</si>
  <si>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</si>
  <si>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</si>
  <si>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</si>
  <si>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</si>
  <si>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</si>
  <si>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</si>
  <si>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</si>
  <si>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</si>
  <si>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</si>
  <si>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</si>
  <si>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</si>
  <si>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</si>
  <si>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</si>
  <si>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</si>
  <si>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</si>
  <si>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</si>
  <si>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</si>
  <si>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</si>
  <si>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</si>
  <si>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</si>
  <si>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</si>
  <si>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</si>
  <si>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</si>
  <si>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</si>
  <si>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</si>
  <si>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</si>
  <si>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</si>
  <si>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</si>
  <si>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</si>
  <si>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</si>
  <si>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</si>
  <si>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</si>
  <si>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</si>
  <si>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</si>
  <si>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</si>
  <si>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</si>
  <si>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</si>
  <si>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</si>
  <si>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</si>
  <si>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</si>
  <si>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</si>
  <si>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</si>
  <si>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</si>
  <si>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</si>
  <si>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</si>
  <si>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</si>
  <si>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</si>
  <si>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</si>
  <si>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</si>
  <si>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</si>
  <si>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</si>
  <si>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</si>
  <si>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</si>
  <si>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</si>
  <si>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</si>
  <si>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</si>
  <si>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</si>
  <si>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</si>
  <si>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</si>
  <si>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</si>
  <si>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</si>
  <si>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</si>
  <si>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</si>
  <si>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</si>
  <si>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</si>
  <si>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</si>
  <si>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</si>
  <si>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</si>
  <si>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</si>
  <si>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</si>
  <si>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</si>
  <si>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</si>
  <si>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</si>
  <si>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</si>
  <si>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</si>
  <si>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</si>
  <si>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</si>
  <si>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</si>
  <si>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</si>
  <si>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</si>
  <si>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</si>
  <si>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</si>
  <si>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</si>
  <si>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</si>
  <si>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</si>
  <si>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</si>
  <si>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</si>
  <si>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</si>
  <si>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</si>
  <si>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</si>
  <si>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</si>
  <si>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</si>
  <si>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</si>
  <si>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</si>
  <si>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</si>
  <si>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</si>
  <si>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</si>
  <si>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</si>
  <si>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</si>
  <si>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</si>
  <si>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</si>
  <si>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</si>
  <si>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</si>
  <si>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</si>
  <si>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</si>
  <si>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</si>
  <si>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</si>
  <si>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</si>
  <si>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</si>
  <si>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</si>
  <si>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</si>
  <si>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</si>
  <si>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</si>
  <si>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</si>
  <si>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</si>
  <si>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</si>
  <si>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</si>
  <si>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</si>
  <si>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</si>
  <si>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</si>
  <si>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</si>
  <si>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</si>
  <si>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</si>
  <si>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</si>
  <si>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</si>
  <si>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</si>
  <si>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</si>
  <si>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</si>
  <si>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</si>
  <si>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</si>
  <si>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</si>
  <si>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</si>
  <si>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</si>
  <si>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</si>
  <si>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</si>
  <si>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</si>
  <si>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</si>
  <si>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</si>
  <si>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</si>
  <si>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</si>
  <si>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</si>
  <si>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</si>
  <si>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</si>
  <si>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</si>
  <si>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</si>
  <si>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</si>
  <si>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</si>
  <si>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</si>
  <si>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</si>
  <si>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</si>
  <si>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</si>
  <si>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</si>
  <si>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</si>
  <si>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</si>
  <si>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</si>
  <si>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</si>
  <si>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</si>
  <si>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</si>
  <si>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</si>
  <si>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</si>
  <si>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</si>
  <si>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</si>
  <si>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</si>
  <si>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</si>
  <si>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</si>
  <si>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</si>
  <si>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</si>
  <si>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</si>
  <si>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</si>
  <si>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</si>
  <si>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</si>
  <si>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</si>
  <si>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</si>
  <si>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</si>
  <si>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</si>
  <si>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</si>
  <si>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</si>
  <si>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</si>
  <si>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</si>
  <si>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</si>
  <si>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</si>
  <si>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</si>
  <si>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</si>
  <si>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</si>
  <si>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</si>
  <si>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</si>
  <si>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</si>
  <si>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</si>
  <si>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</si>
  <si>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</si>
  <si>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</si>
  <si>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</si>
  <si>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</si>
  <si>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</si>
  <si>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</si>
  <si>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</si>
  <si>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</si>
  <si>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</si>
  <si>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</si>
  <si>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</si>
  <si>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</si>
  <si>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</si>
  <si>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</si>
  <si>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</si>
  <si>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</si>
  <si>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</si>
  <si>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</si>
  <si>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</si>
  <si>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</si>
  <si>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</si>
  <si>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</si>
  <si>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</si>
  <si>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</si>
  <si>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</si>
  <si>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</si>
  <si>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</si>
  <si>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</si>
  <si>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</si>
  <si>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</si>
  <si>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</si>
  <si>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</si>
  <si>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</si>
  <si>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</si>
  <si>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</si>
  <si>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</si>
  <si>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</si>
  <si>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</si>
  <si>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</si>
  <si>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</si>
  <si>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</si>
  <si>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</si>
  <si>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</si>
  <si>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</si>
  <si>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</si>
  <si>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</si>
  <si>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</si>
  <si>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</si>
  <si>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</si>
  <si>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</si>
  <si>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</si>
  <si>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</si>
  <si>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</si>
  <si>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</si>
  <si>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</si>
  <si>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</si>
  <si>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</si>
  <si>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</si>
  <si>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</si>
  <si>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</si>
  <si>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</si>
  <si>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</si>
  <si>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</si>
  <si>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</si>
  <si>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</si>
  <si>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</si>
  <si>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</si>
  <si>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</si>
  <si>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</si>
  <si>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</si>
  <si>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</si>
  <si>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</si>
  <si>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</si>
  <si>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</si>
  <si>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</si>
  <si>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</si>
  <si>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</si>
  <si>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</si>
  <si>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</si>
  <si>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</si>
  <si>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</si>
  <si>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</si>
  <si>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</si>
  <si>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</si>
  <si>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</si>
  <si>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</si>
  <si>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</si>
  <si>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</si>
  <si>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</si>
  <si>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</si>
  <si>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</si>
  <si>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</si>
  <si>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</si>
  <si>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</si>
  <si>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</si>
  <si>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</si>
  <si>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</si>
  <si>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</si>
  <si>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</si>
  <si>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</si>
  <si>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</si>
  <si>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</si>
  <si>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</si>
  <si>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</si>
  <si>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</si>
  <si>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</si>
  <si>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</si>
  <si>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</si>
  <si>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</si>
  <si>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</si>
  <si>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</si>
  <si>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</si>
  <si>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</si>
  <si>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</si>
  <si>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</si>
  <si>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</si>
  <si>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</si>
  <si>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</si>
  <si>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</si>
  <si>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</si>
  <si>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</si>
  <si>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</si>
  <si>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</si>
  <si>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</si>
  <si>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</si>
  <si>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</si>
  <si>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</si>
  <si>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</si>
  <si>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</si>
  <si>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</si>
  <si>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</si>
  <si>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</si>
  <si>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</si>
  <si>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</si>
  <si>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</si>
  <si>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</si>
  <si>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</si>
  <si>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</si>
  <si>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</si>
  <si>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</si>
  <si>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</si>
  <si>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</si>
  <si>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</si>
  <si>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</si>
  <si>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</si>
  <si>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</si>
  <si>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</si>
  <si>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</si>
  <si>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</si>
  <si>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</si>
  <si>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</si>
  <si>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</si>
  <si>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</si>
  <si>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</si>
  <si>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</si>
  <si>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</si>
  <si>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</si>
  <si>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</si>
  <si>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</si>
  <si>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</si>
  <si>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</si>
  <si>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</si>
  <si>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</si>
  <si>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</si>
  <si>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</si>
  <si>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</si>
  <si>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</si>
  <si>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</si>
  <si>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</si>
  <si>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</si>
  <si>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</si>
  <si>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</si>
  <si>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</si>
  <si>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</si>
  <si>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</si>
  <si>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</si>
  <si>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</si>
  <si>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</si>
  <si>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</si>
  <si>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</si>
  <si>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</si>
  <si>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</si>
  <si>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</si>
  <si>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</si>
  <si>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</si>
  <si>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</si>
  <si>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</si>
  <si>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</si>
  <si>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</si>
  <si>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</si>
  <si>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</si>
  <si>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</si>
  <si>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</si>
  <si>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</si>
  <si>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</si>
  <si>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</si>
  <si>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</si>
  <si>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</si>
  <si>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</si>
  <si>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</si>
  <si>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</si>
  <si>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</si>
  <si>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</si>
  <si>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</si>
  <si>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</si>
  <si>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</si>
  <si>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</si>
  <si>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</si>
  <si>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</si>
  <si>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</si>
  <si>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</si>
  <si>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</si>
  <si>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</si>
  <si>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</si>
  <si>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</si>
  <si>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</si>
  <si>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</si>
  <si>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</si>
  <si>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</si>
  <si>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</si>
  <si>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</si>
  <si>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</si>
  <si>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</si>
  <si>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</si>
  <si>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</si>
  <si>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</si>
  <si>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</si>
  <si>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</si>
  <si>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</si>
  <si>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</si>
  <si>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</si>
  <si>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</si>
  <si>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</si>
  <si>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</si>
  <si>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</si>
  <si>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</si>
  <si>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</si>
  <si>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</si>
  <si>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</si>
  <si>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</si>
  <si>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</si>
  <si>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</si>
  <si>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</si>
  <si>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</si>
  <si>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</si>
  <si>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</si>
  <si>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</si>
  <si>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</si>
  <si>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</si>
  <si>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</si>
  <si>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</si>
  <si>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</si>
  <si>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</si>
  <si>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</si>
  <si>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</si>
  <si>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</si>
  <si>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</si>
  <si>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</si>
  <si>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</si>
  <si>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</si>
  <si>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</si>
  <si>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</si>
  <si>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</si>
  <si>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</si>
  <si>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</si>
  <si>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</si>
  <si>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</si>
  <si>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</si>
  <si>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</si>
  <si>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</si>
  <si>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</si>
  <si>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</si>
  <si>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</si>
  <si>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</si>
  <si>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</si>
  <si>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</si>
  <si>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</si>
  <si>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</si>
  <si>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</si>
  <si>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</si>
  <si>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</si>
  <si>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</si>
  <si>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</si>
  <si>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</si>
  <si>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</si>
  <si>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</si>
  <si>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</si>
  <si>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</si>
  <si>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</si>
  <si>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</si>
  <si>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</si>
  <si>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</si>
  <si>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</si>
  <si>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</si>
  <si>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</si>
  <si>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</si>
  <si>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</si>
  <si>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</si>
  <si>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</si>
  <si>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</si>
  <si>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</si>
  <si>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</si>
  <si>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</si>
  <si>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</si>
  <si>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</si>
  <si>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</si>
  <si>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</si>
  <si>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</si>
  <si>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</si>
  <si>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</si>
  <si>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</si>
  <si>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</si>
  <si>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</si>
  <si>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</si>
  <si>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</si>
  <si>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</si>
  <si>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</si>
  <si>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</si>
  <si>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</si>
  <si>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</si>
  <si>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</si>
  <si>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</si>
  <si>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</si>
  <si>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</si>
  <si>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</si>
  <si>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</si>
  <si>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</si>
  <si>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</si>
  <si>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</si>
  <si>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</si>
  <si>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</si>
  <si>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</si>
  <si>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</si>
  <si>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</si>
  <si>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</si>
  <si>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</si>
  <si>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</si>
  <si>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</si>
  <si>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</si>
  <si>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</si>
  <si>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</si>
  <si>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</si>
  <si>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</si>
  <si>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</si>
  <si>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</si>
  <si>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</si>
  <si>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</si>
  <si>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</si>
  <si>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</si>
  <si>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</si>
  <si>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</si>
  <si>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</si>
  <si>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</si>
  <si>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</si>
  <si>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</si>
  <si>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</si>
  <si>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</si>
  <si>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</si>
  <si>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</si>
  <si>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</si>
  <si>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</si>
  <si>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</si>
  <si>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</si>
  <si>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</si>
  <si>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</si>
  <si>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</si>
  <si>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</si>
  <si>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</si>
  <si>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</si>
  <si>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</si>
  <si>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</si>
  <si>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</si>
  <si>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</si>
  <si>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</si>
  <si>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</si>
  <si>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</si>
  <si>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</si>
  <si>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</si>
  <si>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</si>
  <si>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</si>
  <si>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</si>
  <si>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</si>
  <si>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</si>
  <si>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</si>
  <si>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</si>
  <si>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</si>
  <si>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</si>
  <si>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</si>
  <si>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</si>
  <si>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</si>
  <si>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</si>
  <si>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</si>
  <si>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</si>
  <si>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</si>
  <si>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</si>
  <si>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</si>
  <si>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</si>
  <si>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</si>
  <si>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</si>
  <si>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</si>
  <si>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</si>
  <si>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</si>
  <si>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</si>
  <si>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</si>
  <si>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</si>
  <si>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</si>
  <si>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</si>
  <si>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</si>
  <si>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</si>
  <si>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</si>
  <si>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</si>
  <si>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</si>
  <si>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</si>
  <si>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</si>
  <si>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</si>
  <si>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</si>
  <si>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</si>
  <si>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</si>
  <si>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</si>
  <si>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</si>
  <si>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</si>
  <si>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</si>
  <si>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</si>
  <si>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</si>
  <si>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</si>
  <si>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</si>
  <si>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</si>
  <si>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</si>
  <si>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</si>
  <si>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</si>
  <si>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</si>
  <si>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</si>
  <si>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</si>
  <si>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</si>
  <si>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</si>
  <si>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</si>
  <si>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</si>
  <si>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</si>
  <si>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</si>
  <si>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</si>
  <si>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</si>
  <si>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</si>
  <si>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</si>
  <si>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</si>
  <si>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</si>
  <si>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</si>
  <si>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</si>
  <si>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</si>
  <si>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</si>
  <si>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</si>
  <si>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</si>
  <si>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</si>
  <si>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</si>
  <si>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</si>
  <si>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</si>
  <si>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</si>
  <si>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</si>
  <si>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</si>
  <si>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</si>
  <si>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</si>
  <si>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</si>
  <si>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</si>
  <si>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</si>
  <si>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</si>
  <si>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</si>
  <si>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</si>
  <si>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</si>
  <si>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</si>
  <si>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</si>
  <si>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</si>
  <si>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</si>
  <si>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</si>
  <si>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</si>
  <si>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</si>
  <si>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</si>
  <si>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</si>
  <si>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</si>
  <si>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</si>
  <si>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</si>
  <si>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</si>
  <si>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</si>
  <si>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</si>
  <si>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</si>
  <si>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</si>
  <si>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</si>
  <si>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</si>
  <si>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</si>
  <si>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</si>
  <si>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</si>
  <si>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</si>
  <si>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</si>
  <si>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</si>
  <si>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</si>
  <si>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</si>
  <si>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</si>
  <si>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</si>
  <si>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</si>
  <si>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</si>
  <si>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</si>
  <si>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</si>
  <si>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</si>
  <si>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</si>
  <si>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</si>
  <si>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</si>
  <si>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</si>
  <si>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</si>
  <si>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</si>
  <si>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</si>
  <si>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</si>
  <si>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</si>
  <si>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</si>
  <si>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</si>
  <si>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</si>
  <si>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</si>
  <si>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</si>
  <si>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</si>
  <si>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</si>
  <si>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</si>
  <si>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</si>
  <si>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</si>
  <si>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</si>
  <si>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</si>
  <si>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</si>
  <si>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</si>
  <si>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</si>
  <si>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</si>
  <si>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</si>
  <si>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</si>
  <si>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</si>
  <si>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</si>
  <si>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</si>
  <si>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</si>
  <si>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</si>
  <si>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</si>
  <si>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</si>
  <si>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</si>
  <si>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</si>
  <si>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</si>
  <si>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</si>
  <si>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</si>
  <si>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</si>
  <si>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</si>
  <si>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</si>
  <si>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</si>
  <si>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</si>
  <si>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</si>
  <si>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</si>
  <si>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</si>
  <si>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</si>
  <si>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</si>
  <si>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</si>
  <si>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</si>
  <si>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</si>
  <si>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</si>
  <si>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</si>
  <si>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</si>
  <si>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</si>
  <si>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</si>
  <si>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</si>
  <si>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</si>
  <si>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</si>
  <si>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</si>
  <si>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</si>
  <si>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</si>
  <si>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</si>
  <si>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</si>
  <si>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</si>
  <si>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</si>
  <si>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</si>
  <si>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</si>
  <si>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</si>
  <si>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</si>
  <si>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</si>
  <si>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</si>
  <si>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</si>
  <si>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</si>
  <si>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</si>
  <si>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</si>
  <si>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</si>
  <si>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</si>
  <si>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</si>
  <si>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</si>
  <si>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</si>
  <si>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</si>
  <si>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</si>
  <si>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</si>
  <si>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</si>
  <si>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</si>
  <si>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</si>
  <si>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</si>
  <si>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</si>
  <si>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</si>
  <si>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</si>
  <si>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</si>
  <si>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</si>
  <si>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</si>
  <si>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</si>
  <si>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</si>
  <si>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</si>
  <si>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</si>
  <si>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</si>
  <si>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</si>
  <si>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</si>
  <si>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</si>
  <si>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</si>
  <si>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</si>
  <si>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</si>
  <si>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</si>
  <si>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</si>
  <si>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</si>
  <si>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</si>
  <si>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</si>
  <si>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</si>
  <si>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</si>
  <si>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</si>
  <si>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</si>
  <si>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</si>
  <si>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</si>
  <si>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</si>
  <si>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</si>
  <si>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</si>
  <si>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</si>
  <si>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</si>
  <si>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</si>
  <si>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</si>
  <si>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</si>
  <si>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</si>
  <si>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</si>
  <si>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</si>
  <si>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</si>
  <si>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</si>
  <si>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</si>
  <si>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</si>
  <si>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</si>
  <si>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</si>
  <si>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</si>
  <si>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</si>
  <si>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</si>
  <si>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</si>
  <si>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</si>
  <si>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</si>
  <si>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</si>
  <si>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</si>
  <si>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</si>
  <si>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</si>
  <si>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</si>
  <si>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</si>
  <si>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</si>
  <si>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</si>
  <si>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</si>
  <si>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</si>
  <si>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</si>
  <si>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</si>
  <si>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</si>
  <si>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</si>
  <si>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</si>
  <si>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</si>
  <si>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</si>
  <si>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</si>
  <si>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</si>
  <si>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</si>
  <si>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</si>
  <si>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</si>
  <si>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</si>
  <si>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</si>
  <si>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</si>
  <si>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</si>
  <si>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</si>
  <si>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</si>
  <si>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</si>
  <si>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</si>
  <si>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</si>
  <si>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</si>
  <si>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</si>
  <si>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</si>
  <si>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</si>
  <si>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</si>
  <si>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</si>
  <si>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</si>
  <si>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</si>
  <si>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</si>
  <si>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</si>
  <si>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</si>
  <si>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</si>
  <si>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</si>
  <si>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</si>
  <si>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</si>
  <si>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</si>
  <si>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</si>
  <si>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</si>
  <si>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</si>
  <si>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</si>
  <si>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</si>
  <si>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</si>
  <si>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</si>
  <si>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</si>
  <si>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</si>
  <si>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</si>
  <si>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</si>
  <si>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</si>
  <si>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</si>
  <si>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</si>
  <si>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</si>
  <si>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</si>
  <si>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</si>
  <si>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</si>
  <si>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</si>
  <si>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</si>
  <si>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</si>
  <si>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</si>
  <si>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</si>
  <si>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</si>
  <si>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</si>
  <si>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</si>
  <si>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</si>
  <si>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</si>
  <si>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</si>
  <si>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</si>
  <si>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</si>
  <si>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</si>
  <si>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</si>
  <si>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</si>
  <si>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</si>
  <si>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</si>
  <si>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</si>
  <si>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</si>
  <si>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</si>
  <si>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</si>
  <si>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</si>
  <si>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</si>
  <si>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</si>
  <si>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</si>
  <si>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</si>
  <si>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</si>
  <si>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</si>
  <si>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</si>
  <si>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</si>
  <si>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</si>
  <si>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</si>
  <si>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</si>
  <si>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</si>
  <si>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</si>
  <si>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</si>
  <si>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</si>
  <si>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</si>
  <si>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</si>
  <si>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</si>
  <si>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</si>
  <si>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</si>
  <si>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</si>
  <si>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</si>
  <si>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</si>
  <si>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</si>
  <si>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</si>
  <si>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</si>
  <si>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</si>
  <si>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</si>
  <si>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</si>
  <si>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</si>
  <si>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</si>
  <si>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</si>
  <si>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</si>
  <si>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</si>
  <si>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</si>
  <si>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</si>
  <si>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</si>
  <si>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</si>
  <si>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</si>
  <si>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</si>
  <si>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</si>
  <si>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</si>
  <si>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</si>
  <si>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</si>
  <si>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</si>
  <si>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</si>
  <si>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</si>
  <si>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</si>
  <si>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</si>
  <si>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</si>
  <si>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</si>
  <si>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</si>
  <si>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</si>
  <si>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</si>
  <si>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</si>
  <si>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</si>
  <si>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</si>
  <si>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</si>
  <si>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</si>
  <si>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</si>
  <si>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</si>
  <si>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</si>
  <si>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</si>
  <si>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</si>
  <si>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</si>
  <si>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</si>
  <si>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</si>
  <si>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</si>
  <si>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</si>
  <si>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</si>
  <si>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</si>
  <si>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</si>
  <si>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</si>
  <si>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</si>
  <si>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</si>
  <si>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</si>
  <si>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</si>
  <si>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</si>
  <si>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</si>
  <si>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</si>
  <si>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</si>
  <si>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</si>
  <si>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</si>
  <si>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</si>
  <si>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</si>
  <si>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</si>
  <si>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</si>
  <si>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</si>
  <si>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</si>
  <si>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</si>
  <si>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</si>
  <si>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</si>
  <si>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</si>
  <si>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</si>
  <si>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</si>
  <si>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</si>
  <si>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</si>
  <si>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</si>
  <si>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</si>
  <si>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</si>
  <si>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</si>
  <si>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</si>
  <si>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</si>
  <si>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</si>
  <si>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</si>
  <si>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</si>
  <si>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</si>
  <si>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</si>
  <si>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</si>
  <si>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</si>
  <si>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</si>
  <si>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</si>
  <si>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</si>
  <si>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</si>
  <si>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</si>
  <si>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</si>
  <si>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</si>
  <si>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</si>
  <si>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</si>
  <si>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</si>
  <si>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</si>
  <si>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</si>
  <si>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</si>
  <si>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</si>
  <si>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</si>
  <si>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</si>
  <si>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</si>
  <si>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</si>
  <si>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</si>
  <si>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</si>
  <si>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</si>
  <si>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</si>
  <si>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</si>
  <si>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</si>
  <si>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</si>
  <si>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</si>
  <si>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</si>
  <si>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</si>
  <si>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</si>
  <si>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</si>
  <si>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</si>
  <si>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</si>
  <si>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</si>
  <si>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</si>
  <si>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</si>
  <si>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</si>
  <si>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</si>
  <si>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</si>
  <si>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</si>
  <si>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</si>
  <si>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</si>
  <si>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</si>
  <si>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</si>
  <si>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</si>
  <si>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</si>
  <si>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</si>
  <si>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</si>
  <si>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</si>
  <si>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</si>
  <si>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</si>
  <si>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</si>
  <si>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</si>
  <si>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</si>
  <si>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</si>
  <si>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</si>
  <si>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</si>
  <si>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</si>
  <si>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</si>
  <si>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</si>
  <si>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</si>
  <si>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</si>
  <si>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</si>
  <si>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</si>
  <si>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</si>
  <si>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</si>
  <si>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</si>
  <si>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</si>
  <si>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</si>
  <si>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</si>
  <si>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</si>
  <si>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</si>
  <si>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</si>
  <si>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</si>
  <si>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</si>
  <si>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</si>
  <si>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</si>
  <si>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</si>
  <si>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</si>
  <si>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</si>
  <si>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</si>
  <si>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</si>
  <si>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</si>
  <si>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</si>
  <si>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</si>
  <si>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</si>
  <si>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</si>
  <si>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</si>
  <si>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</si>
  <si>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</si>
  <si>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</si>
  <si>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</si>
  <si>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</si>
  <si>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</si>
  <si>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</si>
  <si>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</si>
  <si>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</si>
  <si>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</si>
  <si>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</si>
  <si>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</si>
  <si>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</si>
  <si>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</si>
  <si>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</si>
  <si>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</si>
  <si>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</si>
  <si>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</si>
  <si>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</si>
  <si>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</si>
  <si>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</si>
  <si>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</si>
  <si>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</si>
  <si>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</si>
  <si>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</si>
  <si>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</si>
  <si>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</si>
  <si>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</si>
  <si>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</si>
  <si>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</si>
  <si>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</si>
  <si>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</si>
  <si>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</si>
  <si>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</si>
  <si>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</si>
  <si>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</si>
  <si>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</si>
  <si>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</si>
  <si>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</si>
  <si>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</si>
  <si>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</si>
  <si>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</si>
  <si>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</si>
  <si>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</si>
  <si>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</si>
  <si>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</si>
  <si>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</si>
  <si>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</si>
  <si>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</si>
  <si>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</si>
  <si>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</si>
  <si>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</si>
  <si>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</si>
  <si>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</si>
  <si>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</si>
  <si>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</si>
  <si>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</si>
  <si>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</si>
  <si>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</si>
  <si>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</si>
  <si>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</si>
  <si>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</si>
  <si>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</si>
  <si>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</si>
  <si>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</si>
  <si>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</si>
  <si>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</si>
  <si>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</si>
  <si>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</si>
  <si>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</si>
  <si>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</si>
  <si>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</si>
  <si>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</si>
  <si>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</si>
  <si>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</si>
  <si>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</si>
  <si>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</si>
  <si>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</si>
  <si>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</si>
  <si>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</si>
  <si>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</si>
  <si>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</si>
  <si>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</si>
  <si>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</si>
  <si>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</si>
  <si>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</si>
  <si>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</si>
  <si>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</si>
  <si>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</si>
  <si>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</si>
  <si>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</si>
  <si>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</si>
  <si>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</si>
  <si>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</si>
  <si>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</si>
  <si>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</si>
  <si>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</si>
  <si>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</si>
  <si>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</si>
  <si>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</si>
  <si>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</si>
  <si>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</si>
  <si>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</si>
  <si>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</si>
  <si>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</si>
  <si>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</si>
  <si>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</si>
  <si>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</si>
  <si>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</si>
  <si>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</si>
  <si>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</si>
  <si>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</si>
  <si>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</si>
  <si>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</si>
  <si>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</si>
  <si>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</si>
  <si>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</si>
  <si>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</si>
  <si>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</si>
  <si>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</si>
  <si>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</si>
  <si>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</si>
  <si>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</si>
  <si>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</si>
  <si>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</si>
  <si>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</si>
  <si>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</si>
  <si>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</si>
  <si>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</si>
  <si>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</si>
  <si>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</si>
  <si>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</si>
  <si>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</si>
  <si>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</si>
  <si>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</si>
  <si>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</si>
  <si>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</si>
  <si>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</si>
  <si>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</si>
  <si>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</si>
  <si>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</si>
  <si>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</si>
  <si>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</si>
  <si>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</si>
  <si>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</si>
  <si>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</si>
  <si>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</si>
  <si>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</si>
  <si>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</si>
  <si>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</si>
  <si>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</si>
  <si>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</si>
  <si>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</si>
  <si>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</si>
  <si>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</si>
  <si>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</si>
  <si>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</si>
  <si>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</si>
  <si>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</si>
  <si>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</si>
  <si>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</si>
  <si>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</si>
  <si>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</si>
  <si>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</si>
  <si>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</si>
  <si>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</si>
  <si>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</si>
  <si>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</si>
  <si>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</si>
  <si>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</si>
  <si>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</si>
  <si>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</si>
  <si>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</si>
  <si>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</si>
  <si>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</si>
  <si>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</si>
  <si>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</si>
  <si>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</si>
  <si>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</si>
  <si>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</si>
  <si>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</si>
  <si>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</si>
  <si>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</si>
  <si>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</si>
  <si>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</si>
  <si>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</si>
  <si>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</si>
  <si>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</si>
  <si>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</si>
  <si>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</si>
  <si>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</si>
  <si>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</si>
  <si>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</si>
  <si>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</si>
  <si>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</si>
  <si>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</si>
  <si>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</si>
  <si>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</si>
  <si>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</si>
  <si>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</si>
  <si>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</si>
  <si>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</si>
  <si>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</si>
  <si>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</si>
  <si>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</si>
  <si>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</si>
  <si>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</si>
  <si>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</si>
  <si>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</si>
  <si>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</si>
  <si>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</si>
  <si>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</si>
  <si>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Feb</t>
  </si>
  <si>
    <t>Mar</t>
  </si>
  <si>
    <t>Apr</t>
  </si>
  <si>
    <t>May</t>
  </si>
  <si>
    <t>Jun</t>
  </si>
  <si>
    <t>Jul</t>
  </si>
  <si>
    <t>Aug</t>
  </si>
  <si>
    <t>Sep</t>
  </si>
  <si>
    <t>Oct</t>
  </si>
  <si>
    <t>Nov</t>
  </si>
  <si>
    <t>Dec</t>
  </si>
  <si>
    <t>Sum of Profit</t>
  </si>
  <si>
    <t>Month</t>
  </si>
  <si>
    <t>Sum of Quantity</t>
  </si>
  <si>
    <t>Count of Order ID</t>
  </si>
  <si>
    <t>Sum of Profit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</si>
</sst>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quot;K&quot;"/>
    <numFmt numFmtId="165" formatCode="&quot;$&quot;#,##0.00"/>
    <numFmt numFmtId="168" formatCode="00.00\ &quot;%&quot;"/>
    <numFmt numFmtId="169" formatCode="[Green]\▲0.00%;[Red]\▼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ptos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0">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5" xfId="0" applyNumberFormat="1" applyBorder="1"/>
    <xf numFmtId="0" fontId="0" fillId="0" borderId="2" xfId="0" applyBorder="1" applyAlignment="1">
      <alignment horizontal="left"/>
    </xf>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4" fontId="0" fillId="0" borderId="1" xfId="0" applyNumberFormat="1" applyBorder="1"/>
    <xf numFmtId="164" fontId="0" fillId="0" borderId="8" xfId="0" applyNumberFormat="1" applyBorder="1"/>
    <xf numFmtId="164" fontId="0" fillId="0" borderId="2" xfId="0" applyNumberFormat="1" applyBorder="1"/>
    <xf numFmtId="164" fontId="0" fillId="0" borderId="9" xfId="0" applyNumberFormat="1" applyBorder="1"/>
    <xf numFmtId="0" fontId="1" fillId="0" borderId="0" xfId="0" applyFont="1"/>
    <xf numFmtId="0" fontId="1" fillId="0" borderId="0" xfId="0" applyFont="1" applyFill="1" applyBorder="1"/>
    <xf numFmtId="164"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0" xfId="0" applyNumberFormat="1"/>
    <xf numFmtId="168" fontId="0" fillId="0" borderId="0" xfId="0" applyNumberForma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9" fontId="5" fillId="0" borderId="0" xfId="0" applyNumberFormat="1" applyFont="1"/>
  </cellXfs>
  <cellStyles count="1">
    <cellStyle name="Normal" xfId="0" builtinId="0"/>
  </cellStyles>
  <dxfs count="25">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4"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shboard" pivot="0" table="0" count="10" xr9:uid="{16234925-FA6B-4755-8EB7-771688D91442}">
      <tableStyleElement type="wholeTable" dxfId="20"/>
      <tableStyleElement type="headerRow" dxfId="19"/>
    </tableStyle>
    <tableStyle name="Data-style" pivot="0" count="3" xr9:uid="{00000000-0011-0000-FFFF-FFFF00000000}">
      <tableStyleElement type="headerRow" dxfId="24"/>
      <tableStyleElement type="firstRowStripe" dxfId="23"/>
      <tableStyleElement type="secondRowStripe" dxfId="22"/>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Sales.xlsx]Sales vs Profits!PivotTable1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Profits'!$C$3</c:f>
              <c:strCache>
                <c:ptCount val="1"/>
                <c:pt idx="0">
                  <c:v>Sum of Profit</c:v>
                </c:pt>
              </c:strCache>
            </c:strRef>
          </c:tx>
          <c:spPr>
            <a:solidFill>
              <a:schemeClr val="accent2"/>
            </a:solidFill>
            <a:ln>
              <a:noFill/>
            </a:ln>
            <a:effectLst/>
          </c:spPr>
          <c:cat>
            <c:strRef>
              <c:f>'Sales vs Profits'!$A$4:$A$15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'Sales vs Profits'!$C$4:$C$15</c:f>
              <c:numCache>
                <c:formatCode>"$"\ 0.00,\ "K"</c:formatCode>
                <c:ptCount val="11"/>
                <c:pt idx="0">
                  <c:v>10.5336</c:v>
                </c:pt>
                <c:pt idx="1">
                  <c:v>277.72249999999997</c:v>
                </c:pt>
                <c:pt idx="2">
                  <c:v>-143.90010000000012</c:v>
                </c:pt>
                <c:pt idx="3">
                  <c:v>169.73989999999992</c:v>
                </c:pt>
                <c:pt idx="4">
                  <c:v>164.71520000000004</c:v>
                </c:pt>
                <c:pt idx="5">
                  <c:v>239.00539999999995</c:v>
                </c:pt>
                <c:pt idx="6">
                  <c:v>-77.444099999999978</c:v>
                </c:pt>
                <c:pt idx="7">
                  <c:v>1081.3909999999998</c:v>
                </c:pt>
                <c:pt idx="8">
                  <c:v>328.58439999999996</c:v>
                </c:pt>
                <c:pt idx="9">
                  <c:v>1827.3286999999996</c:v>
                </c:pt>
                <c:pt idx="10">
                  <c:v>1157.0413999999998</c:v>
                </c:pt>
              </c:numCache>
            </c:numRef>
          </c:val>
          <c:extLst>
            <c:ext xmlns:c16="http://schemas.microsoft.com/office/drawing/2014/chart" uri="{C3380CC4-5D6E-409C-BE32-E72D297353CC}">
              <c16:uniqueId val="{00000001-8C5A-4247-9ED3-FCFBC04FACD1}"/>
            </c:ext>
          </c:extLst>
        </c:ser>
        <c:dLbls>
          <c:showLegendKey val="0"/>
          <c:showVal val="0"/>
          <c:showCatName val="0"/>
          <c:showSerName val="0"/>
          <c:showPercent val="0"/>
          <c:showBubbleSize val="0"/>
        </c:dLbls>
        <c:axId val="231927056"/>
        <c:axId val="231926576"/>
      </c:areaChart>
      <c:barChart>
        <c:barDir val="col"/>
        <c:grouping val="clustered"/>
        <c:varyColors val="0"/>
        <c:ser>
          <c:idx val="0"/>
          <c:order val="0"/>
          <c:tx>
            <c:strRef>
              <c:f>'Sales vs Profits'!$B$3</c:f>
              <c:strCache>
                <c:ptCount val="1"/>
                <c:pt idx="0">
                  <c:v>Sum of Sales</c:v>
                </c:pt>
              </c:strCache>
            </c:strRef>
          </c:tx>
          <c:spPr>
            <a:solidFill>
              <a:schemeClr val="accent1"/>
            </a:solidFill>
            <a:ln>
              <a:noFill/>
            </a:ln>
            <a:effectLst/>
          </c:spPr>
          <c:invertIfNegative val="0"/>
          <c:cat>
            <c:strRef>
              <c:f>'Sales vs Profits'!$A$4:$A$15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'Sales vs Profits'!$B$4:$B$15</c:f>
              <c:numCache>
                <c:formatCode>"$"\ 0.00,\ "K"</c:formatCode>
                <c:ptCount val="11"/>
                <c:pt idx="0">
                  <c:v>37.776000000000003</c:v>
                </c:pt>
                <c:pt idx="1">
                  <c:v>825.06000000000006</c:v>
                </c:pt>
                <c:pt idx="2">
                  <c:v>2049.752</c:v>
                </c:pt>
                <c:pt idx="3">
                  <c:v>723.24800000000005</c:v>
                </c:pt>
                <c:pt idx="4">
                  <c:v>756.84800000000007</c:v>
                </c:pt>
                <c:pt idx="5">
                  <c:v>859.56600000000014</c:v>
                </c:pt>
                <c:pt idx="6">
                  <c:v>1452.134</c:v>
                </c:pt>
                <c:pt idx="7">
                  <c:v>4365.4039999999995</c:v>
                </c:pt>
                <c:pt idx="8">
                  <c:v>2089.098</c:v>
                </c:pt>
                <c:pt idx="9">
                  <c:v>7912.0259999999989</c:v>
                </c:pt>
                <c:pt idx="10">
                  <c:v>5510.84</c:v>
                </c:pt>
              </c:numCache>
            </c:numRef>
          </c:val>
          <c:extLst>
            <c:ext xmlns:c16="http://schemas.microsoft.com/office/drawing/2014/chart" uri="{C3380CC4-5D6E-409C-BE32-E72D297353CC}">
              <c16:uniqueId val="{00000000-8C5A-4247-9ED3-FCFBC04FACD1}"/>
            </c:ext>
          </c:extLst>
        </c:ser>
        <c:dLbls>
          <c:showLegendKey val="0"/>
          <c:showVal val="0"/>
          <c:showCatName val="0"/>
          <c:showSerName val="0"/>
          <c:showPercent val="0"/>
          <c:showBubbleSize val="0"/>
        </c:dLbls>
        <c:gapWidth val="219"/>
        <c:overlap val="-27"/>
        <c:axId val="231907376"/>
        <c:axId val="231916496"/>
      </c:barChart>
      <c:catAx>
        <c:axId val="23190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16496"/>
        <c:crosses val="autoZero"/>
        <c:auto val="1"/>
        <c:lblAlgn val="ctr"/>
        <c:lblOffset val="100"/>
        <c:noMultiLvlLbl val="0"/>
      </c:catAx>
      <c:valAx>
        <c:axId val="231916496"/>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07376"/>
        <c:crosses val="autoZero"/>
        <c:crossBetween val="between"/>
      </c:valAx>
      <c:valAx>
        <c:axId val="23192657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27056"/>
        <c:crosses val="max"/>
        <c:crossBetween val="between"/>
      </c:valAx>
      <c:catAx>
        <c:axId val="231927056"/>
        <c:scaling>
          <c:orientation val="minMax"/>
        </c:scaling>
        <c:delete val="1"/>
        <c:axPos val="b"/>
        <c:numFmt formatCode="General" sourceLinked="1"/>
        <c:majorTickMark val="out"/>
        <c:minorTickMark val="none"/>
        <c:tickLblPos val="nextTo"/>
        <c:crossAx val="23192657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Sales.xlsx]Category by Percent!PivotTable5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by Percent'!$B$3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Percent'!$A$4:$A$7</c:f>
              <c:strCache>
                <c:ptCount val="3"/>
                <c:pt idx="0">
                  <c:v>Furniture</c:v>
                </c:pt>
                <c:pt idx="1">
                  <c:v>Office Supplies</c:v>
                </c:pt>
                <c:pt idx="2">
                  <c:v>Technology</c:v>
                </c:pt>
              </c:strCache>
            </c:strRef>
          </c:cat>
          <c:val>
            <c:numRef>
              <c:f>'Category by Percent'!$B$4:$B$7</c:f>
              <c:numCache>
                <c:formatCode>0.00%</c:formatCode>
                <c:ptCount val="3"/>
                <c:pt idx="0">
                  <c:v>0.35815600115447616</c:v>
                </c:pt>
                <c:pt idx="1">
                  <c:v>0.27150181823982106</c:v>
                </c:pt>
                <c:pt idx="2">
                  <c:v>0.37034218060570268</c:v>
                </c:pt>
              </c:numCache>
            </c:numRef>
          </c:val>
          <c:extLst>
            <c:ext xmlns:c16="http://schemas.microsoft.com/office/drawing/2014/chart" uri="{C3380CC4-5D6E-409C-BE32-E72D297353CC}">
              <c16:uniqueId val="{00000000-F284-4916-ABC6-4D0C1F993C6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Sales.xlsx]Top 5 Sub Categories!PivotTable9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Categories'!$B$3</c:f>
              <c:strCache>
                <c:ptCount val="1"/>
                <c:pt idx="0">
                  <c:v>Total</c:v>
                </c:pt>
              </c:strCache>
            </c:strRef>
          </c:tx>
          <c:spPr>
            <a:solidFill>
              <a:schemeClr val="accent1"/>
            </a:solidFill>
            <a:ln>
              <a:noFill/>
            </a:ln>
            <a:effectLst/>
          </c:spPr>
          <c:invertIfNegative val="0"/>
          <c:cat>
            <c:strRef>
              <c:f>'Top 5 Sub Categories'!$A$4:$A$9</c:f>
              <c:strCache>
                <c:ptCount val="5"/>
                <c:pt idx="0">
                  <c:v>Bookcases</c:v>
                </c:pt>
                <c:pt idx="1">
                  <c:v>Storage</c:v>
                </c:pt>
                <c:pt idx="2">
                  <c:v>Phones</c:v>
                </c:pt>
                <c:pt idx="3">
                  <c:v>Accessories</c:v>
                </c:pt>
                <c:pt idx="4">
                  <c:v>Chairs</c:v>
                </c:pt>
              </c:strCache>
            </c:strRef>
          </c:cat>
          <c:val>
            <c:numRef>
              <c:f>'Top 5 Sub Categories'!$B$4:$B$9</c:f>
              <c:numCache>
                <c:formatCode>General</c:formatCode>
                <c:ptCount val="5"/>
                <c:pt idx="0">
                  <c:v>2350.8780000000002</c:v>
                </c:pt>
                <c:pt idx="1">
                  <c:v>2553.8759999999997</c:v>
                </c:pt>
                <c:pt idx="2">
                  <c:v>2739.03</c:v>
                </c:pt>
                <c:pt idx="3">
                  <c:v>3983.43</c:v>
                </c:pt>
                <c:pt idx="4">
                  <c:v>4103.098</c:v>
                </c:pt>
              </c:numCache>
            </c:numRef>
          </c:val>
          <c:extLst>
            <c:ext xmlns:c16="http://schemas.microsoft.com/office/drawing/2014/chart" uri="{C3380CC4-5D6E-409C-BE32-E72D297353CC}">
              <c16:uniqueId val="{00000000-0720-4B81-8DD4-657BABFCFF30}"/>
            </c:ext>
          </c:extLst>
        </c:ser>
        <c:dLbls>
          <c:showLegendKey val="0"/>
          <c:showVal val="0"/>
          <c:showCatName val="0"/>
          <c:showSerName val="0"/>
          <c:showPercent val="0"/>
          <c:showBubbleSize val="0"/>
        </c:dLbls>
        <c:gapWidth val="182"/>
        <c:axId val="450061120"/>
        <c:axId val="552443936"/>
      </c:barChart>
      <c:catAx>
        <c:axId val="45006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443936"/>
        <c:crosses val="autoZero"/>
        <c:auto val="1"/>
        <c:lblAlgn val="ctr"/>
        <c:lblOffset val="100"/>
        <c:noMultiLvlLbl val="0"/>
      </c:catAx>
      <c:valAx>
        <c:axId val="5524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06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76165803108807E-2"/>
          <c:y val="0.13636379905010623"/>
          <c:w val="0.88601036269430056"/>
          <c:h val="0.66666626898862924"/>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KPIs!$B$4:$B$15</c:f>
              <c:numCache>
                <c:formatCode>General</c:formatCode>
                <c:ptCount val="11"/>
                <c:pt idx="0">
                  <c:v>37.776000000000003</c:v>
                </c:pt>
                <c:pt idx="1">
                  <c:v>825.06000000000006</c:v>
                </c:pt>
                <c:pt idx="2">
                  <c:v>2049.752</c:v>
                </c:pt>
                <c:pt idx="3">
                  <c:v>723.24800000000005</c:v>
                </c:pt>
                <c:pt idx="4">
                  <c:v>756.84800000000007</c:v>
                </c:pt>
                <c:pt idx="5">
                  <c:v>859.56600000000014</c:v>
                </c:pt>
                <c:pt idx="6">
                  <c:v>1452.134</c:v>
                </c:pt>
                <c:pt idx="7">
                  <c:v>4365.4039999999995</c:v>
                </c:pt>
                <c:pt idx="8">
                  <c:v>2089.098</c:v>
                </c:pt>
                <c:pt idx="9">
                  <c:v>7912.0259999999989</c:v>
                </c:pt>
                <c:pt idx="10">
                  <c:v>5510.84</c:v>
                </c:pt>
              </c:numCache>
            </c:numRef>
          </c:val>
          <c:smooth val="0"/>
          <c:extLst>
            <c:ext xmlns:c16="http://schemas.microsoft.com/office/drawing/2014/chart" uri="{C3380CC4-5D6E-409C-BE32-E72D297353CC}">
              <c16:uniqueId val="{00000000-1D8C-4B93-87B3-4826ACD68298}"/>
            </c:ext>
          </c:extLst>
        </c:ser>
        <c:dLbls>
          <c:showLegendKey val="0"/>
          <c:showVal val="0"/>
          <c:showCatName val="0"/>
          <c:showSerName val="0"/>
          <c:showPercent val="0"/>
          <c:showBubbleSize val="0"/>
        </c:dLbls>
        <c:smooth val="0"/>
        <c:axId val="448941200"/>
        <c:axId val="448940720"/>
      </c:lineChart>
      <c:catAx>
        <c:axId val="448941200"/>
        <c:scaling>
          <c:orientation val="minMax"/>
        </c:scaling>
        <c:delete val="1"/>
        <c:axPos val="b"/>
        <c:numFmt formatCode="General" sourceLinked="1"/>
        <c:majorTickMark val="none"/>
        <c:minorTickMark val="none"/>
        <c:tickLblPos val="nextTo"/>
        <c:crossAx val="448940720"/>
        <c:crosses val="autoZero"/>
        <c:auto val="1"/>
        <c:lblAlgn val="ctr"/>
        <c:lblOffset val="100"/>
        <c:noMultiLvlLbl val="0"/>
      </c:catAx>
      <c:valAx>
        <c:axId val="448940720"/>
        <c:scaling>
          <c:orientation val="minMax"/>
        </c:scaling>
        <c:delete val="1"/>
        <c:axPos val="l"/>
        <c:numFmt formatCode="General" sourceLinked="1"/>
        <c:majorTickMark val="none"/>
        <c:minorTickMark val="none"/>
        <c:tickLblPos val="nextTo"/>
        <c:crossAx val="44894120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KPIs!$E$4:$E$15</c:f>
              <c:numCache>
                <c:formatCode>General</c:formatCode>
                <c:ptCount val="11"/>
                <c:pt idx="0">
                  <c:v>10.5336</c:v>
                </c:pt>
                <c:pt idx="1">
                  <c:v>277.72249999999997</c:v>
                </c:pt>
                <c:pt idx="2">
                  <c:v>-143.90010000000012</c:v>
                </c:pt>
                <c:pt idx="3">
                  <c:v>169.73989999999992</c:v>
                </c:pt>
                <c:pt idx="4">
                  <c:v>164.71520000000004</c:v>
                </c:pt>
                <c:pt idx="5">
                  <c:v>239.00539999999995</c:v>
                </c:pt>
                <c:pt idx="6">
                  <c:v>-77.444099999999978</c:v>
                </c:pt>
                <c:pt idx="7">
                  <c:v>1081.3909999999998</c:v>
                </c:pt>
                <c:pt idx="8">
                  <c:v>328.58439999999996</c:v>
                </c:pt>
                <c:pt idx="9">
                  <c:v>1827.3286999999996</c:v>
                </c:pt>
                <c:pt idx="10">
                  <c:v>1157.0413999999998</c:v>
                </c:pt>
              </c:numCache>
            </c:numRef>
          </c:val>
          <c:smooth val="0"/>
          <c:extLst>
            <c:ext xmlns:c16="http://schemas.microsoft.com/office/drawing/2014/chart" uri="{C3380CC4-5D6E-409C-BE32-E72D297353CC}">
              <c16:uniqueId val="{00000000-CE69-4AB4-9DA8-BC6AD839B366}"/>
            </c:ext>
          </c:extLst>
        </c:ser>
        <c:dLbls>
          <c:showLegendKey val="0"/>
          <c:showVal val="0"/>
          <c:showCatName val="0"/>
          <c:showSerName val="0"/>
          <c:showPercent val="0"/>
          <c:showBubbleSize val="0"/>
        </c:dLbls>
        <c:smooth val="0"/>
        <c:axId val="462093536"/>
        <c:axId val="462094496"/>
      </c:lineChart>
      <c:catAx>
        <c:axId val="462093536"/>
        <c:scaling>
          <c:orientation val="minMax"/>
        </c:scaling>
        <c:delete val="1"/>
        <c:axPos val="b"/>
        <c:numFmt formatCode="General" sourceLinked="1"/>
        <c:majorTickMark val="none"/>
        <c:minorTickMark val="none"/>
        <c:tickLblPos val="nextTo"/>
        <c:crossAx val="462094496"/>
        <c:crosses val="autoZero"/>
        <c:auto val="1"/>
        <c:lblAlgn val="ctr"/>
        <c:lblOffset val="100"/>
        <c:noMultiLvlLbl val="0"/>
      </c:catAx>
      <c:valAx>
        <c:axId val="462094496"/>
        <c:scaling>
          <c:orientation val="minMax"/>
        </c:scaling>
        <c:delete val="1"/>
        <c:axPos val="l"/>
        <c:numFmt formatCode="General" sourceLinked="1"/>
        <c:majorTickMark val="none"/>
        <c:minorTickMark val="none"/>
        <c:tickLblPos val="nextTo"/>
        <c:crossAx val="46209353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KPIs!$H$4:$H$15</c:f>
              <c:numCache>
                <c:formatCode>General</c:formatCode>
                <c:ptCount val="11"/>
                <c:pt idx="0">
                  <c:v>8</c:v>
                </c:pt>
                <c:pt idx="1">
                  <c:v>13</c:v>
                </c:pt>
                <c:pt idx="2">
                  <c:v>56</c:v>
                </c:pt>
                <c:pt idx="3">
                  <c:v>46</c:v>
                </c:pt>
                <c:pt idx="4">
                  <c:v>53</c:v>
                </c:pt>
                <c:pt idx="5">
                  <c:v>32</c:v>
                </c:pt>
                <c:pt idx="6">
                  <c:v>32</c:v>
                </c:pt>
                <c:pt idx="7">
                  <c:v>62</c:v>
                </c:pt>
                <c:pt idx="8">
                  <c:v>40</c:v>
                </c:pt>
                <c:pt idx="9">
                  <c:v>70</c:v>
                </c:pt>
                <c:pt idx="10">
                  <c:v>71</c:v>
                </c:pt>
              </c:numCache>
            </c:numRef>
          </c:val>
          <c:smooth val="0"/>
          <c:extLst>
            <c:ext xmlns:c16="http://schemas.microsoft.com/office/drawing/2014/chart" uri="{C3380CC4-5D6E-409C-BE32-E72D297353CC}">
              <c16:uniqueId val="{00000000-892F-455D-BA35-9B1168ABBCCD}"/>
            </c:ext>
          </c:extLst>
        </c:ser>
        <c:dLbls>
          <c:showLegendKey val="0"/>
          <c:showVal val="0"/>
          <c:showCatName val="0"/>
          <c:showSerName val="0"/>
          <c:showPercent val="0"/>
          <c:showBubbleSize val="0"/>
        </c:dLbls>
        <c:smooth val="0"/>
        <c:axId val="557602048"/>
        <c:axId val="557598208"/>
      </c:lineChart>
      <c:catAx>
        <c:axId val="557602048"/>
        <c:scaling>
          <c:orientation val="minMax"/>
        </c:scaling>
        <c:delete val="1"/>
        <c:axPos val="b"/>
        <c:numFmt formatCode="General" sourceLinked="1"/>
        <c:majorTickMark val="none"/>
        <c:minorTickMark val="none"/>
        <c:tickLblPos val="nextTo"/>
        <c:crossAx val="557598208"/>
        <c:crosses val="autoZero"/>
        <c:auto val="1"/>
        <c:lblAlgn val="ctr"/>
        <c:lblOffset val="100"/>
        <c:noMultiLvlLbl val="0"/>
      </c:catAx>
      <c:valAx>
        <c:axId val="557598208"/>
        <c:scaling>
          <c:orientation val="minMax"/>
        </c:scaling>
        <c:delete val="1"/>
        <c:axPos val="l"/>
        <c:numFmt formatCode="General" sourceLinked="1"/>
        <c:majorTickMark val="none"/>
        <c:minorTickMark val="none"/>
        <c:tickLblPos val="nextTo"/>
        <c:crossAx val="55760204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KPIs!$K$4:$K$15</c:f>
              <c:numCache>
                <c:formatCode>General</c:formatCode>
                <c:ptCount val="11"/>
                <c:pt idx="0">
                  <c:v>2</c:v>
                </c:pt>
                <c:pt idx="1">
                  <c:v>5</c:v>
                </c:pt>
                <c:pt idx="2">
                  <c:v>17</c:v>
                </c:pt>
                <c:pt idx="3">
                  <c:v>11</c:v>
                </c:pt>
                <c:pt idx="4">
                  <c:v>15</c:v>
                </c:pt>
                <c:pt idx="5">
                  <c:v>9</c:v>
                </c:pt>
                <c:pt idx="6">
                  <c:v>12</c:v>
                </c:pt>
                <c:pt idx="7">
                  <c:v>18</c:v>
                </c:pt>
                <c:pt idx="8">
                  <c:v>9</c:v>
                </c:pt>
                <c:pt idx="9">
                  <c:v>18</c:v>
                </c:pt>
                <c:pt idx="10">
                  <c:v>19</c:v>
                </c:pt>
              </c:numCache>
            </c:numRef>
          </c:val>
          <c:smooth val="0"/>
          <c:extLst>
            <c:ext xmlns:c16="http://schemas.microsoft.com/office/drawing/2014/chart" uri="{C3380CC4-5D6E-409C-BE32-E72D297353CC}">
              <c16:uniqueId val="{00000000-3F14-4FD8-A077-D35922190CBD}"/>
            </c:ext>
          </c:extLst>
        </c:ser>
        <c:dLbls>
          <c:showLegendKey val="0"/>
          <c:showVal val="0"/>
          <c:showCatName val="0"/>
          <c:showSerName val="0"/>
          <c:showPercent val="0"/>
          <c:showBubbleSize val="0"/>
        </c:dLbls>
        <c:smooth val="0"/>
        <c:axId val="552799584"/>
        <c:axId val="552800064"/>
      </c:lineChart>
      <c:catAx>
        <c:axId val="552799584"/>
        <c:scaling>
          <c:orientation val="minMax"/>
        </c:scaling>
        <c:delete val="1"/>
        <c:axPos val="b"/>
        <c:numFmt formatCode="General" sourceLinked="1"/>
        <c:majorTickMark val="none"/>
        <c:minorTickMark val="none"/>
        <c:tickLblPos val="nextTo"/>
        <c:crossAx val="552800064"/>
        <c:crosses val="autoZero"/>
        <c:auto val="1"/>
        <c:lblAlgn val="ctr"/>
        <c:lblOffset val="100"/>
        <c:noMultiLvlLbl val="0"/>
      </c:catAx>
      <c:valAx>
        <c:axId val="552800064"/>
        <c:scaling>
          <c:orientation val="minMax"/>
        </c:scaling>
        <c:delete val="1"/>
        <c:axPos val="l"/>
        <c:numFmt formatCode="General" sourceLinked="1"/>
        <c:majorTickMark val="none"/>
        <c:minorTickMark val="none"/>
        <c:tickLblPos val="nextTo"/>
        <c:crossAx val="552799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Sales.xlsx]KPIs!PivotTable14</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KPIs!$N$4:$N$15</c:f>
              <c:numCache>
                <c:formatCode>General</c:formatCode>
                <c:ptCount val="11"/>
                <c:pt idx="0">
                  <c:v>27.884371029224901</c:v>
                </c:pt>
                <c:pt idx="1">
                  <c:v>33.660885268950132</c:v>
                </c:pt>
                <c:pt idx="2">
                  <c:v>-7.0203663662726097</c:v>
                </c:pt>
                <c:pt idx="3">
                  <c:v>23.469114328694985</c:v>
                </c:pt>
                <c:pt idx="4">
                  <c:v>21.763313109105134</c:v>
                </c:pt>
                <c:pt idx="5">
                  <c:v>27.805357587433647</c:v>
                </c:pt>
                <c:pt idx="6">
                  <c:v>-5.3331235271676016</c:v>
                </c:pt>
                <c:pt idx="7">
                  <c:v>24.771842422831885</c:v>
                </c:pt>
                <c:pt idx="8">
                  <c:v>15.728529729098394</c:v>
                </c:pt>
                <c:pt idx="9">
                  <c:v>23.095585125731386</c:v>
                </c:pt>
                <c:pt idx="10">
                  <c:v>20.995735677319608</c:v>
                </c:pt>
              </c:numCache>
            </c:numRef>
          </c:val>
          <c:smooth val="0"/>
          <c:extLst>
            <c:ext xmlns:c16="http://schemas.microsoft.com/office/drawing/2014/chart" uri="{C3380CC4-5D6E-409C-BE32-E72D297353CC}">
              <c16:uniqueId val="{00000000-AF5D-408A-9DFA-85F1C112FA43}"/>
            </c:ext>
          </c:extLst>
        </c:ser>
        <c:dLbls>
          <c:showLegendKey val="0"/>
          <c:showVal val="0"/>
          <c:showCatName val="0"/>
          <c:showSerName val="0"/>
          <c:showPercent val="0"/>
          <c:showBubbleSize val="0"/>
        </c:dLbls>
        <c:smooth val="0"/>
        <c:axId val="421572080"/>
        <c:axId val="421572560"/>
      </c:lineChart>
      <c:catAx>
        <c:axId val="421572080"/>
        <c:scaling>
          <c:orientation val="minMax"/>
        </c:scaling>
        <c:delete val="1"/>
        <c:axPos val="b"/>
        <c:numFmt formatCode="General" sourceLinked="1"/>
        <c:majorTickMark val="none"/>
        <c:minorTickMark val="none"/>
        <c:tickLblPos val="nextTo"/>
        <c:crossAx val="421572560"/>
        <c:crosses val="autoZero"/>
        <c:auto val="1"/>
        <c:lblAlgn val="ctr"/>
        <c:lblOffset val="100"/>
        <c:noMultiLvlLbl val="0"/>
      </c:catAx>
      <c:valAx>
        <c:axId val="421572560"/>
        <c:scaling>
          <c:orientation val="minMax"/>
        </c:scaling>
        <c:delete val="1"/>
        <c:axPos val="l"/>
        <c:numFmt formatCode="General" sourceLinked="1"/>
        <c:majorTickMark val="none"/>
        <c:minorTickMark val="none"/>
        <c:tickLblPos val="nextTo"/>
        <c:crossAx val="421572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76165803108807E-2"/>
          <c:y val="0.13636379905010623"/>
          <c:w val="0.88601036269430056"/>
          <c:h val="0.66666626898862924"/>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KPIs!$B$4:$B$15</c:f>
              <c:numCache>
                <c:formatCode>General</c:formatCode>
                <c:ptCount val="11"/>
                <c:pt idx="0">
                  <c:v>37.776000000000003</c:v>
                </c:pt>
                <c:pt idx="1">
                  <c:v>825.06000000000006</c:v>
                </c:pt>
                <c:pt idx="2">
                  <c:v>2049.752</c:v>
                </c:pt>
                <c:pt idx="3">
                  <c:v>723.24800000000005</c:v>
                </c:pt>
                <c:pt idx="4">
                  <c:v>756.84800000000007</c:v>
                </c:pt>
                <c:pt idx="5">
                  <c:v>859.56600000000014</c:v>
                </c:pt>
                <c:pt idx="6">
                  <c:v>1452.134</c:v>
                </c:pt>
                <c:pt idx="7">
                  <c:v>4365.4039999999995</c:v>
                </c:pt>
                <c:pt idx="8">
                  <c:v>2089.098</c:v>
                </c:pt>
                <c:pt idx="9">
                  <c:v>7912.0259999999989</c:v>
                </c:pt>
                <c:pt idx="10">
                  <c:v>5510.84</c:v>
                </c:pt>
              </c:numCache>
            </c:numRef>
          </c:val>
          <c:smooth val="0"/>
          <c:extLst>
            <c:ext xmlns:c16="http://schemas.microsoft.com/office/drawing/2014/chart" uri="{C3380CC4-5D6E-409C-BE32-E72D297353CC}">
              <c16:uniqueId val="{00000000-2930-471C-A893-03C2EFEF350C}"/>
            </c:ext>
          </c:extLst>
        </c:ser>
        <c:dLbls>
          <c:showLegendKey val="0"/>
          <c:showVal val="0"/>
          <c:showCatName val="0"/>
          <c:showSerName val="0"/>
          <c:showPercent val="0"/>
          <c:showBubbleSize val="0"/>
        </c:dLbls>
        <c:smooth val="0"/>
        <c:axId val="448941200"/>
        <c:axId val="448940720"/>
      </c:lineChart>
      <c:catAx>
        <c:axId val="448941200"/>
        <c:scaling>
          <c:orientation val="minMax"/>
        </c:scaling>
        <c:delete val="1"/>
        <c:axPos val="b"/>
        <c:numFmt formatCode="General" sourceLinked="1"/>
        <c:majorTickMark val="none"/>
        <c:minorTickMark val="none"/>
        <c:tickLblPos val="nextTo"/>
        <c:crossAx val="448940720"/>
        <c:crosses val="autoZero"/>
        <c:auto val="1"/>
        <c:lblAlgn val="ctr"/>
        <c:lblOffset val="100"/>
        <c:noMultiLvlLbl val="0"/>
      </c:catAx>
      <c:valAx>
        <c:axId val="448940720"/>
        <c:scaling>
          <c:orientation val="minMax"/>
        </c:scaling>
        <c:delete val="1"/>
        <c:axPos val="l"/>
        <c:numFmt formatCode="General" sourceLinked="1"/>
        <c:majorTickMark val="none"/>
        <c:minorTickMark val="none"/>
        <c:tickLblPos val="nextTo"/>
        <c:crossAx val="44894120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KPIs!$E$4:$E$15</c:f>
              <c:numCache>
                <c:formatCode>General</c:formatCode>
                <c:ptCount val="11"/>
                <c:pt idx="0">
                  <c:v>10.5336</c:v>
                </c:pt>
                <c:pt idx="1">
                  <c:v>277.72249999999997</c:v>
                </c:pt>
                <c:pt idx="2">
                  <c:v>-143.90010000000012</c:v>
                </c:pt>
                <c:pt idx="3">
                  <c:v>169.73989999999992</c:v>
                </c:pt>
                <c:pt idx="4">
                  <c:v>164.71520000000004</c:v>
                </c:pt>
                <c:pt idx="5">
                  <c:v>239.00539999999995</c:v>
                </c:pt>
                <c:pt idx="6">
                  <c:v>-77.444099999999978</c:v>
                </c:pt>
                <c:pt idx="7">
                  <c:v>1081.3909999999998</c:v>
                </c:pt>
                <c:pt idx="8">
                  <c:v>328.58439999999996</c:v>
                </c:pt>
                <c:pt idx="9">
                  <c:v>1827.3286999999996</c:v>
                </c:pt>
                <c:pt idx="10">
                  <c:v>1157.0413999999998</c:v>
                </c:pt>
              </c:numCache>
            </c:numRef>
          </c:val>
          <c:smooth val="0"/>
          <c:extLst>
            <c:ext xmlns:c16="http://schemas.microsoft.com/office/drawing/2014/chart" uri="{C3380CC4-5D6E-409C-BE32-E72D297353CC}">
              <c16:uniqueId val="{00000000-DBFB-43F4-935F-5B91C53ADCF3}"/>
            </c:ext>
          </c:extLst>
        </c:ser>
        <c:dLbls>
          <c:showLegendKey val="0"/>
          <c:showVal val="0"/>
          <c:showCatName val="0"/>
          <c:showSerName val="0"/>
          <c:showPercent val="0"/>
          <c:showBubbleSize val="0"/>
        </c:dLbls>
        <c:smooth val="0"/>
        <c:axId val="462093536"/>
        <c:axId val="462094496"/>
      </c:lineChart>
      <c:catAx>
        <c:axId val="462093536"/>
        <c:scaling>
          <c:orientation val="minMax"/>
        </c:scaling>
        <c:delete val="1"/>
        <c:axPos val="b"/>
        <c:numFmt formatCode="General" sourceLinked="1"/>
        <c:majorTickMark val="none"/>
        <c:minorTickMark val="none"/>
        <c:tickLblPos val="nextTo"/>
        <c:crossAx val="462094496"/>
        <c:crosses val="autoZero"/>
        <c:auto val="1"/>
        <c:lblAlgn val="ctr"/>
        <c:lblOffset val="100"/>
        <c:noMultiLvlLbl val="0"/>
      </c:catAx>
      <c:valAx>
        <c:axId val="462094496"/>
        <c:scaling>
          <c:orientation val="minMax"/>
        </c:scaling>
        <c:delete val="1"/>
        <c:axPos val="l"/>
        <c:numFmt formatCode="General" sourceLinked="1"/>
        <c:majorTickMark val="none"/>
        <c:minorTickMark val="none"/>
        <c:tickLblPos val="nextTo"/>
        <c:crossAx val="46209353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KPIs!$H$4:$H$15</c:f>
              <c:numCache>
                <c:formatCode>General</c:formatCode>
                <c:ptCount val="11"/>
                <c:pt idx="0">
                  <c:v>8</c:v>
                </c:pt>
                <c:pt idx="1">
                  <c:v>13</c:v>
                </c:pt>
                <c:pt idx="2">
                  <c:v>56</c:v>
                </c:pt>
                <c:pt idx="3">
                  <c:v>46</c:v>
                </c:pt>
                <c:pt idx="4">
                  <c:v>53</c:v>
                </c:pt>
                <c:pt idx="5">
                  <c:v>32</c:v>
                </c:pt>
                <c:pt idx="6">
                  <c:v>32</c:v>
                </c:pt>
                <c:pt idx="7">
                  <c:v>62</c:v>
                </c:pt>
                <c:pt idx="8">
                  <c:v>40</c:v>
                </c:pt>
                <c:pt idx="9">
                  <c:v>70</c:v>
                </c:pt>
                <c:pt idx="10">
                  <c:v>71</c:v>
                </c:pt>
              </c:numCache>
            </c:numRef>
          </c:val>
          <c:smooth val="0"/>
          <c:extLst>
            <c:ext xmlns:c16="http://schemas.microsoft.com/office/drawing/2014/chart" uri="{C3380CC4-5D6E-409C-BE32-E72D297353CC}">
              <c16:uniqueId val="{00000000-3232-4515-830B-4559BDE9B231}"/>
            </c:ext>
          </c:extLst>
        </c:ser>
        <c:dLbls>
          <c:showLegendKey val="0"/>
          <c:showVal val="0"/>
          <c:showCatName val="0"/>
          <c:showSerName val="0"/>
          <c:showPercent val="0"/>
          <c:showBubbleSize val="0"/>
        </c:dLbls>
        <c:smooth val="0"/>
        <c:axId val="557602048"/>
        <c:axId val="557598208"/>
      </c:lineChart>
      <c:catAx>
        <c:axId val="557602048"/>
        <c:scaling>
          <c:orientation val="minMax"/>
        </c:scaling>
        <c:delete val="1"/>
        <c:axPos val="b"/>
        <c:numFmt formatCode="General" sourceLinked="1"/>
        <c:majorTickMark val="none"/>
        <c:minorTickMark val="none"/>
        <c:tickLblPos val="nextTo"/>
        <c:crossAx val="557598208"/>
        <c:crosses val="autoZero"/>
        <c:auto val="1"/>
        <c:lblAlgn val="ctr"/>
        <c:lblOffset val="100"/>
        <c:noMultiLvlLbl val="0"/>
      </c:catAx>
      <c:valAx>
        <c:axId val="557598208"/>
        <c:scaling>
          <c:orientation val="minMax"/>
        </c:scaling>
        <c:delete val="1"/>
        <c:axPos val="l"/>
        <c:numFmt formatCode="General" sourceLinked="1"/>
        <c:majorTickMark val="none"/>
        <c:minorTickMark val="none"/>
        <c:tickLblPos val="nextTo"/>
        <c:crossAx val="55760204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KPIs!$K$4:$K$15</c:f>
              <c:numCache>
                <c:formatCode>General</c:formatCode>
                <c:ptCount val="11"/>
                <c:pt idx="0">
                  <c:v>2</c:v>
                </c:pt>
                <c:pt idx="1">
                  <c:v>5</c:v>
                </c:pt>
                <c:pt idx="2">
                  <c:v>17</c:v>
                </c:pt>
                <c:pt idx="3">
                  <c:v>11</c:v>
                </c:pt>
                <c:pt idx="4">
                  <c:v>15</c:v>
                </c:pt>
                <c:pt idx="5">
                  <c:v>9</c:v>
                </c:pt>
                <c:pt idx="6">
                  <c:v>12</c:v>
                </c:pt>
                <c:pt idx="7">
                  <c:v>18</c:v>
                </c:pt>
                <c:pt idx="8">
                  <c:v>9</c:v>
                </c:pt>
                <c:pt idx="9">
                  <c:v>18</c:v>
                </c:pt>
                <c:pt idx="10">
                  <c:v>19</c:v>
                </c:pt>
              </c:numCache>
            </c:numRef>
          </c:val>
          <c:smooth val="0"/>
          <c:extLst>
            <c:ext xmlns:c16="http://schemas.microsoft.com/office/drawing/2014/chart" uri="{C3380CC4-5D6E-409C-BE32-E72D297353CC}">
              <c16:uniqueId val="{00000000-CAC5-41B6-AB41-5CFC89EEBE92}"/>
            </c:ext>
          </c:extLst>
        </c:ser>
        <c:dLbls>
          <c:showLegendKey val="0"/>
          <c:showVal val="0"/>
          <c:showCatName val="0"/>
          <c:showSerName val="0"/>
          <c:showPercent val="0"/>
          <c:showBubbleSize val="0"/>
        </c:dLbls>
        <c:smooth val="0"/>
        <c:axId val="552799584"/>
        <c:axId val="552800064"/>
      </c:lineChart>
      <c:catAx>
        <c:axId val="552799584"/>
        <c:scaling>
          <c:orientation val="minMax"/>
        </c:scaling>
        <c:delete val="1"/>
        <c:axPos val="b"/>
        <c:numFmt formatCode="General" sourceLinked="1"/>
        <c:majorTickMark val="none"/>
        <c:minorTickMark val="none"/>
        <c:tickLblPos val="nextTo"/>
        <c:crossAx val="552800064"/>
        <c:crosses val="autoZero"/>
        <c:auto val="1"/>
        <c:lblAlgn val="ctr"/>
        <c:lblOffset val="100"/>
        <c:noMultiLvlLbl val="0"/>
      </c:catAx>
      <c:valAx>
        <c:axId val="552800064"/>
        <c:scaling>
          <c:orientation val="minMax"/>
        </c:scaling>
        <c:delete val="1"/>
        <c:axPos val="l"/>
        <c:numFmt formatCode="General" sourceLinked="1"/>
        <c:majorTickMark val="none"/>
        <c:minorTickMark val="none"/>
        <c:tickLblPos val="nextTo"/>
        <c:crossAx val="552799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Sales.xlsx]KPIs!PivotTable14</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KPIs!$N$4:$N$15</c:f>
              <c:numCache>
                <c:formatCode>General</c:formatCode>
                <c:ptCount val="11"/>
                <c:pt idx="0">
                  <c:v>27.884371029224901</c:v>
                </c:pt>
                <c:pt idx="1">
                  <c:v>33.660885268950132</c:v>
                </c:pt>
                <c:pt idx="2">
                  <c:v>-7.0203663662726097</c:v>
                </c:pt>
                <c:pt idx="3">
                  <c:v>23.469114328694985</c:v>
                </c:pt>
                <c:pt idx="4">
                  <c:v>21.763313109105134</c:v>
                </c:pt>
                <c:pt idx="5">
                  <c:v>27.805357587433647</c:v>
                </c:pt>
                <c:pt idx="6">
                  <c:v>-5.3331235271676016</c:v>
                </c:pt>
                <c:pt idx="7">
                  <c:v>24.771842422831885</c:v>
                </c:pt>
                <c:pt idx="8">
                  <c:v>15.728529729098394</c:v>
                </c:pt>
                <c:pt idx="9">
                  <c:v>23.095585125731386</c:v>
                </c:pt>
                <c:pt idx="10">
                  <c:v>20.995735677319608</c:v>
                </c:pt>
              </c:numCache>
            </c:numRef>
          </c:val>
          <c:smooth val="0"/>
          <c:extLst>
            <c:ext xmlns:c16="http://schemas.microsoft.com/office/drawing/2014/chart" uri="{C3380CC4-5D6E-409C-BE32-E72D297353CC}">
              <c16:uniqueId val="{00000000-8CCD-462D-956C-4DFA43DA3674}"/>
            </c:ext>
          </c:extLst>
        </c:ser>
        <c:dLbls>
          <c:showLegendKey val="0"/>
          <c:showVal val="0"/>
          <c:showCatName val="0"/>
          <c:showSerName val="0"/>
          <c:showPercent val="0"/>
          <c:showBubbleSize val="0"/>
        </c:dLbls>
        <c:smooth val="0"/>
        <c:axId val="421572080"/>
        <c:axId val="421572560"/>
      </c:lineChart>
      <c:catAx>
        <c:axId val="421572080"/>
        <c:scaling>
          <c:orientation val="minMax"/>
        </c:scaling>
        <c:delete val="1"/>
        <c:axPos val="b"/>
        <c:numFmt formatCode="General" sourceLinked="1"/>
        <c:majorTickMark val="none"/>
        <c:minorTickMark val="none"/>
        <c:tickLblPos val="nextTo"/>
        <c:crossAx val="421572560"/>
        <c:crosses val="autoZero"/>
        <c:auto val="1"/>
        <c:lblAlgn val="ctr"/>
        <c:lblOffset val="100"/>
        <c:noMultiLvlLbl val="0"/>
      </c:catAx>
      <c:valAx>
        <c:axId val="421572560"/>
        <c:scaling>
          <c:orientation val="minMax"/>
        </c:scaling>
        <c:delete val="1"/>
        <c:axPos val="l"/>
        <c:numFmt formatCode="General" sourceLinked="1"/>
        <c:majorTickMark val="none"/>
        <c:minorTickMark val="none"/>
        <c:tickLblPos val="nextTo"/>
        <c:crossAx val="421572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Sales.xlsx]Sales vs Profits!PivotTable1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Profits'!$C$3</c:f>
              <c:strCache>
                <c:ptCount val="1"/>
                <c:pt idx="0">
                  <c:v>Sum of Profit</c:v>
                </c:pt>
              </c:strCache>
            </c:strRef>
          </c:tx>
          <c:spPr>
            <a:solidFill>
              <a:schemeClr val="accent1"/>
            </a:solidFill>
            <a:ln>
              <a:noFill/>
            </a:ln>
            <a:effectLst/>
          </c:spPr>
          <c:cat>
            <c:strRef>
              <c:f>'Sales vs Profits'!$A$4:$A$15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'Sales vs Profits'!$C$4:$C$15</c:f>
              <c:numCache>
                <c:formatCode>"$"\ 0.00,\ "K"</c:formatCode>
                <c:ptCount val="11"/>
                <c:pt idx="0">
                  <c:v>10.5336</c:v>
                </c:pt>
                <c:pt idx="1">
                  <c:v>277.72249999999997</c:v>
                </c:pt>
                <c:pt idx="2">
                  <c:v>-143.90010000000012</c:v>
                </c:pt>
                <c:pt idx="3">
                  <c:v>169.73989999999992</c:v>
                </c:pt>
                <c:pt idx="4">
                  <c:v>164.71520000000004</c:v>
                </c:pt>
                <c:pt idx="5">
                  <c:v>239.00539999999995</c:v>
                </c:pt>
                <c:pt idx="6">
                  <c:v>-77.444099999999978</c:v>
                </c:pt>
                <c:pt idx="7">
                  <c:v>1081.3909999999998</c:v>
                </c:pt>
                <c:pt idx="8">
                  <c:v>328.58439999999996</c:v>
                </c:pt>
                <c:pt idx="9">
                  <c:v>1827.3286999999996</c:v>
                </c:pt>
                <c:pt idx="10">
                  <c:v>1157.0413999999998</c:v>
                </c:pt>
              </c:numCache>
            </c:numRef>
          </c:val>
          <c:extLst>
            <c:ext xmlns:c16="http://schemas.microsoft.com/office/drawing/2014/chart" uri="{C3380CC4-5D6E-409C-BE32-E72D297353CC}">
              <c16:uniqueId val="{00000000-DA0A-4CD9-A796-C4E3003A548E}"/>
            </c:ext>
          </c:extLst>
        </c:ser>
        <c:dLbls>
          <c:showLegendKey val="0"/>
          <c:showVal val="0"/>
          <c:showCatName val="0"/>
          <c:showSerName val="0"/>
          <c:showPercent val="0"/>
          <c:showBubbleSize val="0"/>
        </c:dLbls>
        <c:axId val="231927056"/>
        <c:axId val="231926576"/>
      </c:areaChart>
      <c:barChart>
        <c:barDir val="col"/>
        <c:grouping val="clustered"/>
        <c:varyColors val="0"/>
        <c:ser>
          <c:idx val="0"/>
          <c:order val="0"/>
          <c:tx>
            <c:strRef>
              <c:f>'Sales vs Profits'!$B$3</c:f>
              <c:strCache>
                <c:ptCount val="1"/>
                <c:pt idx="0">
                  <c:v>Sum of Sales</c:v>
                </c:pt>
              </c:strCache>
            </c:strRef>
          </c:tx>
          <c:spPr>
            <a:solidFill>
              <a:schemeClr val="bg1"/>
            </a:solidFill>
            <a:ln>
              <a:noFill/>
            </a:ln>
            <a:effectLst/>
          </c:spPr>
          <c:invertIfNegative val="0"/>
          <c:cat>
            <c:strRef>
              <c:f>'Sales vs Profits'!$A$4:$A$15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'Sales vs Profits'!$B$4:$B$15</c:f>
              <c:numCache>
                <c:formatCode>"$"\ 0.00,\ "K"</c:formatCode>
                <c:ptCount val="11"/>
                <c:pt idx="0">
                  <c:v>37.776000000000003</c:v>
                </c:pt>
                <c:pt idx="1">
                  <c:v>825.06000000000006</c:v>
                </c:pt>
                <c:pt idx="2">
                  <c:v>2049.752</c:v>
                </c:pt>
                <c:pt idx="3">
                  <c:v>723.24800000000005</c:v>
                </c:pt>
                <c:pt idx="4">
                  <c:v>756.84800000000007</c:v>
                </c:pt>
                <c:pt idx="5">
                  <c:v>859.56600000000014</c:v>
                </c:pt>
                <c:pt idx="6">
                  <c:v>1452.134</c:v>
                </c:pt>
                <c:pt idx="7">
                  <c:v>4365.4039999999995</c:v>
                </c:pt>
                <c:pt idx="8">
                  <c:v>2089.098</c:v>
                </c:pt>
                <c:pt idx="9">
                  <c:v>7912.0259999999989</c:v>
                </c:pt>
                <c:pt idx="10">
                  <c:v>5510.84</c:v>
                </c:pt>
              </c:numCache>
            </c:numRef>
          </c:val>
          <c:extLst>
            <c:ext xmlns:c16="http://schemas.microsoft.com/office/drawing/2014/chart" uri="{C3380CC4-5D6E-409C-BE32-E72D297353CC}">
              <c16:uniqueId val="{00000001-DA0A-4CD9-A796-C4E3003A548E}"/>
            </c:ext>
          </c:extLst>
        </c:ser>
        <c:dLbls>
          <c:showLegendKey val="0"/>
          <c:showVal val="0"/>
          <c:showCatName val="0"/>
          <c:showSerName val="0"/>
          <c:showPercent val="0"/>
          <c:showBubbleSize val="0"/>
        </c:dLbls>
        <c:gapWidth val="50"/>
        <c:overlap val="-27"/>
        <c:axId val="231907376"/>
        <c:axId val="231916496"/>
      </c:barChart>
      <c:catAx>
        <c:axId val="23190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1916496"/>
        <c:crosses val="autoZero"/>
        <c:auto val="1"/>
        <c:lblAlgn val="ctr"/>
        <c:lblOffset val="100"/>
        <c:noMultiLvlLbl val="0"/>
      </c:catAx>
      <c:valAx>
        <c:axId val="231916496"/>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1907376"/>
        <c:crosses val="autoZero"/>
        <c:crossBetween val="between"/>
      </c:valAx>
      <c:valAx>
        <c:axId val="231926576"/>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1927056"/>
        <c:crosses val="max"/>
        <c:crossBetween val="between"/>
      </c:valAx>
      <c:catAx>
        <c:axId val="231927056"/>
        <c:scaling>
          <c:orientation val="minMax"/>
        </c:scaling>
        <c:delete val="1"/>
        <c:axPos val="b"/>
        <c:numFmt formatCode="General" sourceLinked="1"/>
        <c:majorTickMark val="out"/>
        <c:minorTickMark val="none"/>
        <c:tickLblPos val="nextTo"/>
        <c:crossAx val="2319265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bg2">
            <a:lumMod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Sales.xlsx]Category by Percent!PivotTable5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0.12249568070102253"/>
              <c:y val="-9.093440045420869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w="19050">
            <a:solidFill>
              <a:schemeClr val="lt1"/>
            </a:solidFill>
          </a:ln>
          <a:effectLst/>
        </c:spPr>
        <c:dLbl>
          <c:idx val="0"/>
          <c:layout>
            <c:manualLayout>
              <c:x val="-0.25264734144585899"/>
              <c:y val="6.95380709355713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19050">
            <a:solidFill>
              <a:schemeClr val="lt1"/>
            </a:solidFill>
          </a:ln>
          <a:effectLst/>
        </c:spPr>
        <c:dLbl>
          <c:idx val="0"/>
          <c:layout>
            <c:manualLayout>
              <c:x val="-0.11866769067911559"/>
              <c:y val="-0.139076141871142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by Percent'!$B$3</c:f>
              <c:strCache>
                <c:ptCount val="1"/>
                <c:pt idx="0">
                  <c:v>Total</c:v>
                </c:pt>
              </c:strCache>
            </c:strRef>
          </c:tx>
          <c:explosion val="1"/>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1D72-42C6-842B-580D6D0D89DD}"/>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1D72-42C6-842B-580D6D0D89DD}"/>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1D72-42C6-842B-580D6D0D89DD}"/>
              </c:ext>
            </c:extLst>
          </c:dPt>
          <c:dLbls>
            <c:dLbl>
              <c:idx val="0"/>
              <c:layout>
                <c:manualLayout>
                  <c:x val="0.12249568070102253"/>
                  <c:y val="-9.09344004542086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72-42C6-842B-580D6D0D89DD}"/>
                </c:ext>
              </c:extLst>
            </c:dLbl>
            <c:dLbl>
              <c:idx val="1"/>
              <c:layout>
                <c:manualLayout>
                  <c:x val="-0.25264734144585899"/>
                  <c:y val="6.9538070935571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72-42C6-842B-580D6D0D89DD}"/>
                </c:ext>
              </c:extLst>
            </c:dLbl>
            <c:dLbl>
              <c:idx val="2"/>
              <c:layout>
                <c:manualLayout>
                  <c:x val="-0.11866769067911559"/>
                  <c:y val="-0.13907614187114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D72-42C6-842B-580D6D0D89D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Percent'!$A$4:$A$7</c:f>
              <c:strCache>
                <c:ptCount val="3"/>
                <c:pt idx="0">
                  <c:v>Furniture</c:v>
                </c:pt>
                <c:pt idx="1">
                  <c:v>Office Supplies</c:v>
                </c:pt>
                <c:pt idx="2">
                  <c:v>Technology</c:v>
                </c:pt>
              </c:strCache>
            </c:strRef>
          </c:cat>
          <c:val>
            <c:numRef>
              <c:f>'Category by Percent'!$B$4:$B$7</c:f>
              <c:numCache>
                <c:formatCode>0.00%</c:formatCode>
                <c:ptCount val="3"/>
                <c:pt idx="0">
                  <c:v>0.35815600115447616</c:v>
                </c:pt>
                <c:pt idx="1">
                  <c:v>0.27150181823982106</c:v>
                </c:pt>
                <c:pt idx="2">
                  <c:v>0.37034218060570268</c:v>
                </c:pt>
              </c:numCache>
            </c:numRef>
          </c:val>
          <c:extLst>
            <c:ext xmlns:c16="http://schemas.microsoft.com/office/drawing/2014/chart" uri="{C3380CC4-5D6E-409C-BE32-E72D297353CC}">
              <c16:uniqueId val="{00000006-1D72-42C6-842B-580D6D0D89D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bg2">
            <a:lumMod val="50000"/>
          </a:schemeClr>
        </a:gs>
      </a:gsLst>
      <a:lin ang="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Sales.xlsx]Top 5 Sub Categories!PivotTable9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Categories'!$B$3</c:f>
              <c:strCache>
                <c:ptCount val="1"/>
                <c:pt idx="0">
                  <c:v>Total</c:v>
                </c:pt>
              </c:strCache>
            </c:strRef>
          </c:tx>
          <c:spPr>
            <a:solidFill>
              <a:schemeClr val="bg2"/>
            </a:solidFill>
            <a:ln>
              <a:noFill/>
            </a:ln>
            <a:effectLst/>
          </c:spPr>
          <c:invertIfNegative val="0"/>
          <c:cat>
            <c:strRef>
              <c:f>'Top 5 Sub Categories'!$A$4:$A$9</c:f>
              <c:strCache>
                <c:ptCount val="5"/>
                <c:pt idx="0">
                  <c:v>Bookcases</c:v>
                </c:pt>
                <c:pt idx="1">
                  <c:v>Storage</c:v>
                </c:pt>
                <c:pt idx="2">
                  <c:v>Phones</c:v>
                </c:pt>
                <c:pt idx="3">
                  <c:v>Accessories</c:v>
                </c:pt>
                <c:pt idx="4">
                  <c:v>Chairs</c:v>
                </c:pt>
              </c:strCache>
            </c:strRef>
          </c:cat>
          <c:val>
            <c:numRef>
              <c:f>'Top 5 Sub Categories'!$B$4:$B$9</c:f>
              <c:numCache>
                <c:formatCode>General</c:formatCode>
                <c:ptCount val="5"/>
                <c:pt idx="0">
                  <c:v>2350.8780000000002</c:v>
                </c:pt>
                <c:pt idx="1">
                  <c:v>2553.8759999999997</c:v>
                </c:pt>
                <c:pt idx="2">
                  <c:v>2739.03</c:v>
                </c:pt>
                <c:pt idx="3">
                  <c:v>3983.43</c:v>
                </c:pt>
                <c:pt idx="4">
                  <c:v>4103.098</c:v>
                </c:pt>
              </c:numCache>
            </c:numRef>
          </c:val>
          <c:extLst>
            <c:ext xmlns:c16="http://schemas.microsoft.com/office/drawing/2014/chart" uri="{C3380CC4-5D6E-409C-BE32-E72D297353CC}">
              <c16:uniqueId val="{00000000-09DB-4093-8DFB-F6C786461266}"/>
            </c:ext>
          </c:extLst>
        </c:ser>
        <c:dLbls>
          <c:showLegendKey val="0"/>
          <c:showVal val="0"/>
          <c:showCatName val="0"/>
          <c:showSerName val="0"/>
          <c:showPercent val="0"/>
          <c:showBubbleSize val="0"/>
        </c:dLbls>
        <c:gapWidth val="50"/>
        <c:axId val="450061120"/>
        <c:axId val="552443936"/>
      </c:barChart>
      <c:catAx>
        <c:axId val="45006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2443936"/>
        <c:crosses val="autoZero"/>
        <c:auto val="1"/>
        <c:lblAlgn val="ctr"/>
        <c:lblOffset val="100"/>
        <c:noMultiLvlLbl val="0"/>
      </c:catAx>
      <c:valAx>
        <c:axId val="5524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5006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bg2">
            <a:lumMod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66CDFC2C-2CC2-4524-9C23-1D1E2E5C50A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8909543E-0CF1-4D2A-9410-E507034790EC}">
          <cx:tx>
            <cx:txData>
              <cx:f>_xlchart.v5.6</cx:f>
              <cx:v>Sales</cx:v>
            </cx:txData>
          </cx:tx>
          <cx:dataId val="0"/>
          <cx:layoutPr>
            <cx:geography cultureLanguage="en-US" cultureRegion="US" attribution="Powered by Bing">
              <cx:geoCache provider="{E9337A44-BEBE-4D9F-B70C-5C5E7DAFC167}">
                <cx:binary>1HvZctzGtuWvKPTckHNO5I3rjmigqjiKGiipLb0gKInGjAQSifHre0FF+YhlHcmn2/1gPrCChSF3
7nHttZP//Wn+r0/V/Z17MtdV0//Xp/nXp5n37X/98kv/Kbuv7/pndf7J2d7+7p99svUv9vff80/3
v3x2d1PepL8wQsUvn7I75+/np//zv/G29N5e2093PrfNq+HeLa/v+6Hy/Q+ufffSk7vPdd7s8t67
/JOnvz59fueW6q75/PTJfeNzv7xZ2vtfnz666+mTX07f9ad1n1QQzQ+f8SwPnxnJNJfm6ZPKNunD
14FWzzShzHAjzJcf/nXNm7saz/0VSb7Icff5s7vve2zly+e3Tz6SGxd2T598skPjN32lUN2vT982
ub///OTW3/n7/umTvLfx8YbYbsK/vf2y218ea/x//vfJF9j/yTffGOVUWT+79CebxLZp7j/5/NPg
v6ro/90sgj6TWlLJuSRffuiJedgzzUMWUia/Lnq0y1+U5vumefTwiXXiN/8I6/zYgb6Nmkd3/qdR
Y55JwqUWXB/Ng+j4NnqMeUZoyNUf0SMeW+nEr/+9WN+308njj3byzwiam/vpyfld3fZZ7u6/6uZv
CBv+TIVSUfM1bE7sorew0ooZYo52Y1/XPkbPXxbr+3Y5efwkgm7O/xER9Ehq1JzdfXU33f2dVuKI
DhLCDKg6x5/H0aPlM6FCJTgNj5dPctxfkej7BvrXk492iU3u/5G2eX6XN39n+MhnXCgl5FfD6MeG
UeYZo4oKoh9AwUla+6k437fKw2MnJnn+zzTJy/um6ZdqvGvyu6/J5W9IbORZaJQy4TFtEXKKB/Sz
kIeh0ZocQyb8uvYxsf1Vqb5voMdPn9jp5f/6h4ZO3999yob+3ntAy29L8KMN/ofIQLBnVDOuheZH
U50aij5TBNiBh4it46JfAfVflOf7Jnp+9+jxR1sAtP5n2mirp5f3rr9fvurqb4kkylH/Jad/QIBv
oZsWz5QOJXq6h9p0kuP+mkzfN9K3z55Y6ObyHxlF247eW1f+jfZhz9B0MsE5O9rnFMLJZwpXAPIe
apD6uva/INzPJPr31jk+eWqb9/9I25Cvivl3QfP/sSl+keX2Z8s/7tp/RFII8kxQKan5prp9G7Mh
umFiuObiX+3Yt7n1Z9J83x+OT534wot/Joh/nYEweXLR/73kEVgKxUJm5ANON0Ad39pla7doGBIg
ymMyRSx/a5e/KtX37fP46RM7vb74R8bsmQO79+SN9XfVV1X930Tvv4/sP8Jsd+fv9l9IxG8Yrx9f
/WIGUJsnjz7CTo+4iK9buPj861MmUEj/oCa3VzxyhRNK4+glfzx3f9f7X58GSj0zmnMlNbgVgz4E
uX+63y4Bc8HV0NeHaP0lukd4YmOdz359CifkEnBM8Qe6rLfD9j0F88kZkoqhTCO1MP0Hd/vSVktq
mz+08fD3k2aoX9q88T14U7hye7xtk3JbkTJiFOVMK7NRc7j+6e41+GHcTf9HRQvX0KmU9yFN/GD2
rBVtUMWkHfP1nZRDW96JwMn+0HRLv4idZ7PM5jiwCfmYNk40QWzZXOpLk8ll2JUmaLrzydRV/7yS
dRsskS1n2X6UpS9mu4OuqoLHqdaC3uvZLsPrKpt1dReGsk0+8Zp36iZVedfyqKZ5D1FEK139IqPE
T80uraQr28hOsq6vqV46iJzWNV2uWM2b4vegHy2e+cak31ESIO4jHQF2MWGkElsrA3XBI77VkaZ1
PmQqC++TyTZFd+5rUYnzSoy90+drn/p8ite8rfLfK5LkLDn8eHkKdufx+lqjSABbhByWgjCP118L
HvaKqPxzQUte5rG3XPIsMoYFXXFw85Q6v3OZT0UWBSJY2+blJPjSs5iKVU380qus6cvI2o47eoO8
2OHaj4WEC38ro0ZrwEUIF9oAzuaWj2WcszxgmePBZxW4kbBduupUd4cqFJ6TqHFeqQ+lJIlHAvwj
3H5um21dYYRmTBJmQn66bjssVtuAh5/TBT6nopG0Vf9bJhLWpNFU5EP+okkwNfFRllnGVPTj5c2f
tq1FSAWKiZAhQww93nYqxzwgc8Y/B7rSHY/lRJS8QyAF/sKuua5u8oBa+pyX3TLclj0haxaBXayg
lB9LAnLpsQEkUyKUMlRSQRv8xABe5aRYyib5lJi1ke7Mdm2dLPsgqXuznC2hm2GVHy/5582HGnyX
kiF4SXDGQG7fxkWms6QqFuI+CzUhyg8LVSstD9JNQy/2eZgI9cEN0HoX9Qr85gdLltGZ/Zhb0k4/
cQR6ksk0kYYIRAkClSOdhifSpGYtpGl98BHcra6D89lnW0DUs80wnxmmQqwizut+YW00G8YhlcxJ
NtzWrSqWuAmoa25NndWu2XXSOva6HvOm//hjnW359Jt8qynlRAgiJMWcBNFykkuGKQkd6db54+y8
gxOQoSRQFpknLoNodnwMbltWdlvQ+MluH3mbDv+psihVWihOQM0ILpDaHpsu7Fjvl17Zj00lA+Tw
AtlrnaJxIX6RVzyRyPt9Orjyri5kg4zq2tpReR4GRTCWUZch226Zf8nwVJOv1Xgl5rK19U/SCj31
MbopSTP0tgwWVuqkPs18alrTrPxjnzAV1PvC9201vOxWn7dNPHVLB+ECXY+4ZpeutssuLNcluJ3a
NrnojauKNK7XlSxXddY1PokaQ1Ti40GSoHqtapOudcy4mZESWVAstLkkq6nw1jJPpq77SZhSECmP
HIAp0MPKKEK5VBLO+ljz8MymG5ux/aCllYWMW4KuvouSZDDGxXTVAVJ7shyzZzUIXBu+pJOWJiEu
zZPnqjsME/95QIvTLM6ANgwCiVLGt0Ry4hblXPZ1ktn2Q+sQRd2e92UonjOa8eWK98MCdZhkrNZ3
dTYvi46GzE1dFiPhT+p12q1JcO5qUazvXDD06ibM1QYQZjHWlTkrB7mZx/bcwIWWUcvxdeuKcn23
VqqcyohU1Va0cmgfBrKNyfAlXxyQSFjPM2zHZbHgo19J6sNdK3veH5QeNtuVc5oDYHRfljdhGixT
FNq5wCsswAMkz4Nmwwa+lXV5N/eq6dqDGR0dbwW3q792rkxcVFW1Y3UcpEk9n6cCxfV9EzaJeDeS
kcLJdJgCZ4xdYwFRfpwbTlM4tK+J1pjACa1A9Jy4Bk+WJqWmrT6stO5dGs2M6LaPJlvY6oIP3YRE
8eMVT7MR08hFjKJuU4Hafbpi70ifTTWf3vN12JxxGsSW/livSxRvNXZSfUgKvsIJJzb4Pn2ukVjg
pz8WY5v+PgoKrpViGoULBBYTQMmPg2Ll49AFRtXvatHUnkfeDjK4t13WIRtlZd/QvUu0zV+OfZgi
47SZtOk+DT0bbRRqPVVj5FnaXVVJqG5n7qpwifqJqvG1DwOSx51cZ3sFJyJZVBCR5G0kEkW3YM8I
/NCOGdDFRVKUfov8EbOGFwz1vl0iXjo+j2c/3vFpXgvBpBLADex6m7eiJ3i841IlWTN1vX47Dg0B
iJXOMYDYcd38VgBkifOMTjPcdi4Nx0fqvyDbQLWbS/OhmFhym8xqc2nW5WvtzvOW8S1FdmtP6KGr
xrbPz1a5lIi6ZKo3TE2XsEZ0atohjH68JXaS2UIgoBBlE1kNFqSUnKTqjjf1aouGvQ19xhFbvk03
AXzAhy10v8QxKLIFsiXZvIU4cuWWUlzbodAEGQWMp7PcvrJd2Zd3lSm0OM+natNDt0xW3STdjLvy
jG9bXNJa9Ycy0I4f2tCNvI8X1Ats9ydbO+kAsDVDuWAUoUKkAN57bC0/l1RXg13e8nTcMpV3HVxr
rdbcfvIkLFkTLd526zvNmq0+1oGlMMis6ipd9mutqE8PhgfD9BYo1UEdky44vI+PK7JJkwcGLiam
qt2y24C0eZ6zdkJa80AkWDD3CcFf6LEoVFGnAqrwXmeBj2U1FAiJzLACfx31s6XC8u7HSjiJ0RBw
AehKMxmi7SR/grp0WoVaVBe8GWttkR2O8JZl4TyWMTrLLG1+lhZOytG2pMBInBGUJbAxp40XKSwg
ZDvrN/1A4SF+wUwkP0Pth35E0Qor98kU2LmPVMUXKLwakwaQBUkPWprcXPmXWvVhUhwSL0IkAwTk
+NqBDEIFqAMEvp8bFKoHs6Xd1ECVcxU2iBVE0WaOtJw3QwRFTvFhlsKMr4mtLSSRZYnaVCq/9ak/
1rYw/HFOxOa3IoAkQakACjrtbAAH+yAl8/ImyxZVJZEfSt7GyUSS4kaxVbhl32VOtWFkGDNFFjnX
5d0lqQY+y6gF2gmuXFoH4nlSZ5rH3WTn9BPJK3I+JYNQu1I3tvosimp1r2urahwbW2k1vRAjJfO6
C4vGyDbugB/74TBNMhxvXJcls41UTWp6zYmjZtc0ztC4mP3gksjOYbcWUdaMTsxxOpcjgmFc3bRU
0RzIQhQHw+ggblXlF5HGZKbDNJy1ZspoAvyWpP7CZxrILNZrNa0r2lq4Ynsxl0syRF3fFuowGp3y
nayDeX0zKcvyd4Oo0mTHhWc0XtCf2iVSqe/NzuRsKuNUVuk5pl9+11kyrVeJaQg5oxPN2CEN+jAj
+7a0tXi7yDEtg7fGknl+M/uZ++dB75vgNSqGHj5Lp5R7u+oxbWzUWkuz/pWZ16o8S3KwG4fVirC2
kSktZ1ms3dp34UdaF2HzOWOtHecdXGXp7s3gp4nEZTX1tDj3SdPJcIc+QFbqLKmDUt0YqoOyPBtV
y/oqu8/ChntoeaY8dOL5yu0Il16p69vsFVfEK7JvGtG2+mIwSZ5V142cyy7dF2Pqp/F6kkma54dE
1NMgXycN492FKkSWhgf4iuJl1I4rQVmv+jCfTJQGQnV+lyVuLZaLKe2DLD+b8hrVJi7NJJBgxzYf
5G82GJTsL+AcU5DEEwdsoTdDC9RlIr/wcFYvKqY1PvzxyyDPK1wDKy6w3Gp70X1ch86w8bJQrk3Z
OZ2DQOt4KWQ56LO5KWhdRVKMW10kMsixnZRLFJW7OVkUMXEhMyPTF8vUTq1+WSRBMVUHXfKAtRfl
sJhwfKEKLnMTdcZsnIR2XmblO50mSbBeCVH10FSwdEjZz5G1u0xeBTxxurqmeZfT6mVRTEWY7KcC
iSDd2xyDOhcjZW0iLWNQEbYnabbk3Y60ZeHCXeNJIJvfWMoarFcXlTFvhzTsutihD4ZmWTjkqCAx
Vdn2EsgPyBJ1ndkwvch67D5uM9pwdSiyadMYr3yJD9tnPrhtar2lfDH6NNSxmbyFA6wN8MaZN67G
fe1xq5mXK9TXFRo/qCV9gtWqjKLJbGi+mYe2ImPyf9Nq3vTcCFOASwqGwMEUQVOGmbjvOjQ03cHl
OZBWPIV00V2ch5kcAlhQDN3wzhfNkDfQV5Ct9iwbVkHn52GhN5FzWLpdbxU8CytwXOo+JsG8OZhy
wWZ5uQT4rjL1pppxpLgVJTbsJsgwNj2WjR/24xzn3UcQbhm+k3Nr1W0pRWJ4LCYDAihqdUahiwfv
Sdbe4JW6CLbNJX75oowBXuPiB4xr5Cq3v3gvy+ec5C64fVB1cLz9q5KP94EpYOVzzdoaAtAmyMaP
Za7a3J3lDV+w6Y6tOK0bpYynOblFA55aE8mjoew6ergaOu/BpRcNNUsiI1pm46JemHqw0NLI6gq3
sBYcm4tBcySjiUqybKA3rSXDl5VOSffRHDVoW0QQ8tpxTxnL0aPFrW3URM+XIdy6c3I07dE9VFJW
0I8SOZ7YS11tm5/VksFPU+q2ZTKRKXy52I7o7O0a5GLwl9gp39R7dKR1WAZIiU1ub6G56/Eczh1y
eFfvs030o0KDdVrxh624FXofENmUxcXKpJ7bs5SA0SL7KR8sYtoU6cZ89BPsm4+adR+pShu4Ty+B
WLF5NwLsvujBZW8vZOP2IcY0xEfVkC0c6lVu8jeDSrPp7VClVZofmjTEe7OO05Sfl/2iqb/iR1/J
i954ffagclOMDuLMOS/xElQAi8WLNi9R50farYq8BXIrwnHXdoFv8pj0aYLFZZFZtEy+asFtViAM
QNnATNlwoW26hfOA+orvymVQRXgoARbn5ZKbvprtuReW1HVcGVHVY5T0KWhDauiA+zPf9fgAaJTV
Td0N+L3UE0g0SSYKqqgDl1/djKVPQApMrsDqNEvt+E41yYwuIFnWzfcng1ReHGbeMWSY0GXVEO6r
GiW23s9Bk5j+QhqUqvk9UXOBfJNW1pbl+QOdXPgqc8VhyCr0u58W0WMAft4WGdRxxr/ETGfDCgrr
k6lM1nc8C+3k33Z8yiZ17o9bn03aQ0W8ndcSOyrTqZd7tRKKLOed2NRH53bzGvBVm4sf+dOwLydo
gA5s26/Pc4YPBwfH/V0OKjSI8moFr2wEKxsTgbJYVP2ct9ThDrXQrYcd5dDDr44ky0pl5ZLD0HQu
YRdp0q14x3qk3hK05WANOylK8KUJLdH61jV6pyb2FYgJeVWXaosnL6YcJHxahh6pkqtkQc3rF2Sa
4oBeb1PekPONKmBDWIKLL6omxeM4Io9dvp8Az5Lgckp65/Ibw4uNpLQDyt1zXSZc+VcCNNaS7Oek
CJbsoKZWVv0O1AVVItIggdQHkXKKlhzF0MD4ayBW7Eo19VY2apls7uaYo3C+oyYLb8FE85zkfLyc
Vlkn+lW5DlNw6wCmwSqsbWfUB+Rb+FcwtSs0UAiy7SFpmwDJH+3lxlJVOfAqkLWp7dR+UGbJOvpR
zJWqbpTq2iU5CGZ7H/w+5bSYkz0qGq9k1Ffgv4M4rKh278BITqV/Q9KuSNM4kQvP5teTBrbpPpsx
Hzv2vk9CUBNnrhzG2sQBW/vy3SoGJmw0oDrMaPYptcCUWksz0AFeXheGxSO+DPQY6QmTqXn3sJOj
Lbu2AEEcS8mXbVtf0k1VjVv+M0u6ZROg/y14877e7mi+sPdJwbbvJCUB7ljSZbsx4WAn6j069222
kVdJi1BOgRaTm9UvtN0XCNQtKk29XXlwWWBKZCKDg764dOTDt3QapLGbF8d1RJkj4csh0+lko4k0
YM/FsiaGXUxds0V5GqwbHdhjToQPAVjmL7qVwL8FwfzhBrzlJnmZY9L44WEh6QxKWgdXCW6PHVuT
F6suo6JpB/GqPCas8kg0diHdyOig6jYSsnfKCbGr07qzSZR1aghuh1y22LOfMMUbL3OWbjAuEzPW
0GO1iTV8CbjAlqgjUSKHLchbto0Zd800bz6pk5WVeSSzvqnrfVZUiMbDUSHggbekV4Y4oo703tOg
uMoYr3T4E+LrpKEHl4P8AA9mSG6K/olWzjxmCOCr2W1mrYLUOk1nRMNkkWa7QGwRVI0gXrJozLtN
9p90d497u215nFdVEue5JE6mnvKsbphtMPUaVNUxNRbggCEF+gBE0o+XOiHQEU0Ep0uwFigr/FZb
W//NgHcKyy5MACW/+ggpZ2vjrk2EeKENZlbIyCrbjDrkBSxshRMw2UNy/LEsjykE/EsI/CfEf4eE
CuNw+Dl7LEsycgb6tkhvDaZq6kMu6YbH+z7UfL9aQOef6fnPCzJjQByo0DCQi+aEVywzR2hVk+R1
NzcoFGmJin+hlxJp7iGyf7xButF2/xrvbDvcDvNITXG+hGIcdbLgXBUibXylXj9kjClbN9J+UXyR
8jCLPhwPRZus7tUw8aXY1UOz5XPukBqCfhWoRz+R6LGnQyK0UqFB8dJGClB0J0TjYkgw6YV3r6tj
UE3AdYjxeSgT5PU8HHOYIBPDgsg0HMUB0CLINkGKlnfDGo8dOvuDrLmVJJqRWpYYqb7D7YiPhN7k
C0c/GU/HeVZ7TLM/3sSpGWE4QTjB+W5QshRH8B/7Depu59kcjDdZX26Zaf0ChNpeNsOrJQgHcf2f
ryfJw6kspdSJzvQMNMJCMtw8lL05zboiIhaZ1Uauz9P/iFqTBJT/dt4IgYHTt+JP6YBPCZjoMS9u
jmUJIHmzhi4rxEXTd1vB+PEGtznON24Kh8D4SSACcR5FgNE84TOnZZ1zt8ryXDeBK2Ws61rzD8oh
YH4Wgn9eCqYLMcELBTp9fZrq6oTVy5Cq9PwIRUYJdgR+xLoaHz/e1clsDW/HCQ2DYfx2htkoZNbH
ftIQnyXF3JpPpABN/RBWTJUbVHS83trJKRybOia1cExH2lWYdEQVoGgfe97M+m0xESTBn8h1PCLy
jcLBYUIFBgd3CM5Yh+HpGJMQzIt0nvVnbmUk6/dMztspiYEINtjf+7XBoD22fQrO10R1sqKLjbxM
Pa2vgCJwNCiNbdmCkbpmApwIeVknMk3t+QLMIu1NMuclnZc4YRiFve+7rkZ75gommm5fV8PKfEws
UX29C50EBXjNZ2q5emmOc8ZSoUniL5Kmpt38vEyz0eAozzCqnIKrKXCE5BwNkM7rXRUULVzkATjp
AI9lUXmEO+gcQhQx9SW9Hlug8os2p6xmKCloWTd4Mo0sANC2LET/0rAB6gb0U4O+4X21gczgiLla
DG1hN9KGdM2jsvc1XaOmd6bJd6rVVTFEX6mYDuU8ix4A1hdkh4nfBP2uXbiBC92NYLzQ85SK7dvQ
Ysm6RLczXhJMUfI0rua6R5+HOUNVVG854LjhN2rxRrQXhSLBRlL0owP/uxz7QzMtPe92WTnUoIPB
DGlMP6Ii86FN4mCw6UTqqMO/Pkj20nSm1dM+7XDesHsjFzOu9g3mINukDdiUMHVjfY/hxpu8BQue
7uDnOOZwyFxHaRHXFGD49wUtcR9eSjVP7AOV8+LDG9B5SfuqMaYo2b5o+oCgQyfo43yMI2aY8e8b
u8C2u2lmq1siEoAxGWNARirDeBFLMl2Xpvf9GmFMPuXo8k3oMK/NM9KfCVL56aMidblku0SgEWii
Wje1+60BIxQMUXgcBT7kyA5z+lRdhzXqSXFoskqxAej+C/4DIb/h16XxWzE8ukb1BaU2uirRSjqD
kzptNDqiaooMm1oNMVhZsmgqg9G8QXGx4W3bmKA61LlMZZSl6XQrl1wWuyWfkrNcjPw8J3y9qN08
noNhsa+1UyyejcxudO4rAi57dG8SOPW5SKXtI0Rf9rFwbfVbSnK7mw1N0CNX3J+hCQfVxRp5Fbbk
gy0Rjs3Uqms15e1OiyyDdUngDoWexb6w+fBiLSpP9ugW/D5cCK/gsar+lLXDLaOivXIiSK/qsfd7
2YMaxwGZ9Hy0g9llZgpf6TbrcN6gzT/nfZfsqqxNo0U0zU4mprsMV1YflqTBdLpppcCrw6WJRdHo
w4RXXoToEz+62Q5nOI+RfO5MWZ2VM63WaDGFPGQFsbetwMwgqkAd9VHAbfp2mtfwrgoaCYphqN9M
Icv3hHlyKYjJ8sgGAb8WoA8PzvfNfV/o5BVIzRznqDw3nylGUOizaEtfj6zI8kO7NMGe9rV/3Y8C
RAhSwa5f5uGS924pI1lPYZxok2Thb/nIzHKBkxHDp56Jgu7t0Hq0X3mdLdHIZXgfeqnrXZAE7rI2
OCaxE9QXr+aRl+jfansle0+7OAkze0eKvr2etSBXvaKbhyZym+2m43Q5A2Y/J7ocL8DKB5d5yTO2
C5H9PtNp4k20riHN0M63wfup7ab7LgjmmOV0vev7wjKcdGhxrHFde3huVrVVhJNcbti161TOl2pI
uzQitM1vFqqRiNHqxePEK34pQlK1l27u3IG1A7uSVT1HYKDfyWn5RIYkuREU4TP2g9+B8iR5lM71
qHdysXwvtG9u2ky490s7AysSjN3TPhpKnM0oY52nso2CgYs7TMxtxFnVnFkQGBEjtX8106Z81WeL
L+PS+/Rtly3db25uaxZ18zDHCXVtERWQD5PgEFwgAm/O1ljM4fTSsD6r4mYdi7uibtcIw6f6XWPz
Lmrbkb4yGG5ctMyF8eBIcinyRtz1oZqvC8whRoxDxIBFEx8lQ9ChUx7SaxUGNo8qWpo7F6BJ2YXA
jUUki757qSZVHpDolYpNvupzT232EueHcOZkytxbZpv2bBxmela0o7pzPHk7oX9/u3b1Gp51rVii
oqvT+wUKOcu8HoY94Oly652RSeREh0lymfqIZON4oUzZnnXAxzRKdW/emsabj3xu+ZvCJfbjuI7r
/QAH343asucCBx7OCCrFrps7fwvcG0RyasbrwPXlh5XY5oxXNMGJMdDcN9lCBGrZjIxEijwETyVL
da4xMIrbvinOSjm4tzhzxiH/yC4pafihULx/D76we2mazJ3TpTK3de3Wq7Qvuv2skXLRntf5TSOI
v3SDmF42feLeuDAUn3g5IjmwbhlvxFIjeMC1vaDcD1ez09NFPs3cgk8Km7NE1WKHth0nP0HHmIs1
cMl1kmTu1crC7G0ISud9t4b+DQp+eo5g089XGnicrVL5oTKJvMbknfLY16bahevScPi7aw5rGtiX
JUYDL9PZtl2MEyvk4Kaie9/6QaRo+tf12hkxXOEAVQnWorZvUr6aGjm7nvdcl+E5xSwyHttVvAjH
lGNi4ILPQcJwNu56kWLNTbzUMzD4Tg+g2sPrUvJR+z3B//RUPqpMm1xPQZu+BPtT3QRiad5V3t3h
mRQEdE7f9TUQTDHo4mY2BY6Fypbml8a27MMQJMMUV9lEnuMI0vA2Z+PYnWWs4iI2GdVXIrEuPBhS
N+ayzsJ2h/myWKMRc/hdaNZaR8XqzRjVPGlubIBzCFdL0GnoWpHJu+vOjBhA0dnR6aIRXf2CzyJ4
pRuTt7GaXWb3mWnd6yLNx3qPUfSSXdV5+X/YO7ceuXEsW/+Vg/OuhkSJugAHAxxd4pY3OzOdzvQL
4asuFEVKFClSv35WlKu7ytXTPZj3AQoF2M6IkEISuffa31op+zpYJgpSk7EoOGZW6/3R59NiuuO1
9AjrYnZylBzfmtxafuHQCpaxijJULhUVhtk7qDiDrmITtc9btktfyXBMb4ERsqjeIpSINysEgvWF
9uhKF6wji1ppisKpnYA7neyaZhdKXDgNz3vsGbGld3NYmAvBYhee8wSTiuM8+mmpO6upeSqClg8g
g9qxWMolYO3IqyAp3FMfg+YpSZeM76WPgv24oQEeqjCbSXi7FYObKrJgvnCXjVhOa4B7ey2huF0G
svZVGmX8sgbe6eFh9EFa7DG+/il0ooZ+JPiVHlOEiod1TYZ8rX06pCOB8K8lnoccY9fKRJ6IJonM
2N3yDlPjUkyQn6t9dfNUxsJjIJWZgZ+mPqGyaTe63fEe8m09uN6d4jaJ8jrNwy6DVDcs0Zm3i8KY
1NDMl2TDVD5dyXof0MJllRhYosss4TEkQmiJL5EKlm+2QGkSL8qTo5QsipvWdsSQCiVcF8gKzAAQ
ua3MuvTRB4nMUJiZ3PdjhZV0xQ/IMOhd/xWL0JynTadGVdJ2jlzRcJFFWdco4iSld1FgU/MBQ2bB
TsOcJ59baz/te9d+aDv1qS0UHUq0CeJpA3PSsJwtxxCbR4hFIl0wlsv2m9GT8X6Je3Ow3VJUala7
KjPgo6oUgoqnZRrTellSX5q8T7C+2lV8XVu2HzI5YrzYOnaHyWceVpHT21zv2GySd4Xu4qcMYNNS
9xYaFO4H3DAlOL3tWyQVf6/mSeeNzrL2VstJPplZr21jXGvZGWp2m5WBcMVZyGGuyTSPBz4z+jTx
MGqKtZM3nNHgjnCX3BCFYapsNYbqBdqimhAGp7PJzHF3hIxlmGETrsPCzrpRUSrvwTVu61ktGysL
vYWumnk7VEmqrSqLSDCwrQA1zVmnOLnGQ3x/2tnSf2OYx8/HAXO/esFDuZW758s9dnls/n3Kx7of
UF/gENgjdp3+YLIircykupehb6NPUATdATBRcZRhIQ6ZyoZ3wRAulRVp9xpO4sM4gFBr0bgdMsKG
N7mRVZY0lvItDtlyMSRmrmSLG/Kqh2h7YYrgpNsQynvvbIUmPH4Y0JZc7Bb1X3kXZ584a6NXHsXb
rcVEuaZqlucYUvYLhgKEX9c0p8p4COe7lLEYdSsWx+tNmHxN+LVJ95O47tqO6C/S5kHfjGmPAS1E
bpmeJzr1stJL71bMwHYJETPbhqiKR6wjZRr0A70blSZfuq5beUlGHEM5jFmXVxzvW0GWwz3ReUXP
IjUkq9HC23FBrcXbi1By/ajQtXUVV3EcfsLGuy1lEeSbPQUrT+tVDcGpnyn5cOUZDtFuuSl7H6gH
St3wxdhcYXtA53mQhoHSkozGtxgpLjfKA3YplxYlza3TRn3hZHV9pSF/2rK3o/u6rh7PCh5K9GlG
QV39ZjFNsyUmhbaZBhtfIJ63QLl6t6OYB876PQHayg4i69abxKN/KwOUI2s9sjmgTTALsMjhbunL
qsfxLVPWVVzHuh7DYA7vzZZFT5j65QVoJdRwZbpu3XjcUFRdsPpNW+PmrhtQyhUoPUGXBPI+7rYo
qAy7EoJehFQ1i7JwPoCUwU1UJZ3ohoTbQ2tTjHgErwaOIm1prm2srZife4KaOp7Y/jppM/EHIqNN
1+gqGMeSVqRyV9USmXb0xyAkw5Q8pCZmecmjuY8/j8BZg6myQe4GdsAgj7vwjncylUWFbtslqjR7
J7SpMmy41Ncd5mr5WBpQ5omvJ+uZ4Dc+Z5B0Km3QgKl3o4VqFZcO+HlhDotRc//atjyRbb3hUcF4
By6heFpK62aZrocWtdp0Np0JxA89a2dp04HLElNDZ8wAn1hIMBM6KgBc61QvPgnC4d1gFMd1SAJg
XGYAYY3ZhAV+j9P/LoIiC/E96mHydaE6R1/pQkn39FNEDtR1ELKOxVWyJRFz6gYuwitSAI7hOp/B
c7hn39qEhS49gvfe8bzNkS76N6O2LujKKYcAF6CzZcOWYovAcry+mA6CQn67oqB09+FQhD6pTKvN
zI87pm64WtjyBjl8iXMzWVHTcTV+uokNTm8vEUtFiK4A48SCPcUrVX3apABo+/gSGjN7CT6qX1Hj
oHdo54NS+YD1OFhlzUFH3RFAZijdVYEV0xc9iqg8OfZrJrxXUIctFN6+Auplxi1p2skl/dioDSRQ
Ae1gkvntjtIvb1gwpgzTOcsKZcoomYukyfweJ0fMI8WLys34IQD1s5ZEwhRXJgbPTgMKRnwLJ44q
C1R+t/BGprroaruAn3HlTmYMRffU+N/o/0vRt/YdBbV7gj7d38qQxRUnqbkbIu9Fo2IBiMwWGFCr
YHwaCrdl5xklXFbGk/JJ6aaNT8dlDUFXulxtE0xDln9Te8g4ltZEsDLFPmrqNd79o+6DzaFACMYG
FSg6RDYoSo9LmqyiZiJ3X4KdOa/KqN3m6DHnPac18temr0uIwXqpB4vWYNoDi25kGaKuQTmx6JPp
KLff2sBdFRdU1GSqdt61B/jHLAsOwkQ5oCEyF1PFwkTKJvGhPkVaZm+jHRMIlhkjrawgKPYUHWrm
9b3I09DUJKRmfQWSAZwDbC3ovwqsyWxRIEUEvBPErfsWnbcokxl1+J3DINCVW8yzJuPpeAlaLYHY
GwrTB5g/JYCUEG90nU+0wKgsWLsj/BS4MJlrgzIG83ea1TgPlYFg9mUHSIF7gxXvTRBKnOeuDmmk
3DuPi10nBcuLZgDz8T0AVAXxcFDtbYBlWH9Cc7l177NBLNeqKyb9CRVMelmSjPZfsETG/hjbZHiU
W8zugG+239olwjefb7sDRscMlJF9712p+nD7kDtq3m3L2OEUYK/D1DoTEqtpJmCi4LR4jCAfZnUx
yO0cQbTo6w3MzsctTuBvpFwnpykZBmCTC32aWSsPK5nC13TRUVlk4CO7ZdzhHNC7L+HL8vfwepK+
JkZbmM3GCeB+0dvCntt0ATWnpx2Yass2h8MtxiuygW64UlPmyQGTK8x/wxiGx7q1scXSG8CH0Zer
yoA9xq2eURRMXt/FRpnblkQ2r0PaquwAQEM9by5bQUOvE84SlEL2KVm6vC0FCvCHObhWvDpP8qlE
Te37MuWsACbD576rsaEPIMIgl7zbBRSAck+VShtuAf7VcSj6Zp8dXtNSYH7AWYSqbax+bLqbGsK0
q7aV+rcMq4W9ceu0qHqcbf6o6bIafBylMxqCHiqQIPIuHhm5ybuRZ8CXmBflErHiJgg68sWPPb+4
QOl3YAiHCmwa+Qy3jpkw/8gKX/VUD0uVbUnva7P5QZfjkq+sMV2fj1h/l3i8GSLi6WFNN/oSsE65
eyhXPIYYIIUvRyWit74AiVEKACL3EuRL2GQb9WgKCgK3xcxCKhoRDd0zp27ZKuybqOpQn9ddvMz5
9XtLH7Z4gwwdE8nu81HErzPoj7a0ZnyLtZCvyypl2fUTtEeQngC4Wotbflze2mALW9RWLqgCVB53
i4HtSEN3+TS1JjgvAx7qeul59rCaVV5WOsODsmT8FrpAdgpYmL9AMe4z3AZt+kWRPW5cEupHu3hy
5lqupBpsvl2rtVAA6Zkg8WRa5ycdd1Na70WAwkn0hTtOlNjxES7evl4gbtULbvWkmmNqGpQv0c3k
ZQdmcYteO+bda8HWqFTahLB0Ut6IfGQ/gDuHdUKT9UOOcv8YJSz6IkHGv4Z4CS0Dhy8OVoRXeIHy
Owf44KjsiqcuN58BTq/vlAk9K/NVhhGeg/1d0QYcFU2UiCP2g2VCm6HjOs8AzeDVt9tMlo8DxI46
d2hUZnid99J1kXwJ8jF5Gro4EVUCVf+s1BRhRAcClMfxV2+g/i8NV9CDli/YoLiwNWbzcFe9oqOV
Qj0uiZYJfViHbsYqrxFVBGZqmeHLBrzg/CBmzBowCJUPiQfi448bgYeE1LEM3dqdQ9OJYT8DMPfr
B9a7jX6lUyL5aZC5WJOKJUu4BnVuabItWLw4KBvM2sBtDEXUp2ENIDDaUTbmoe+rhadL6M7GO6iY
ZUocPSTJtOWf0mlasajMio9uxDpGu5DWqPPAT9SBT9sWoE0C9guYNMp40F4eHm08NMDrEwpEtVPy
ezgHPtM1Bq0ACButNs87TFL7loNiUi27wu24B2eMQdqh3cP5vY3zFS1MH7t0WV5kvjE71BgQ5+j7
YGXq3XA/DFIbWesNuWhRE6rY6PmL4buNfIl3Ub2vNpmgJCt31WFlODHYN4eigmJ9PZMkbcNiPHat
s9n80QTtTmjZs5zj38DoZ6m7CVaNhvlm8JqNaeXCIs/s4d+P536dkGNqCALkGg12dfJiAHs1/P+Z
kIBUlq8h3AvfhVRXb5P9ybjEdFowKNdZlxggaTZ0AQwY/YAR3X9zAL+Ot68HAFAA5l2E+2BKiKHQ
rwfQUw9vVNtn3/jPAxA/yRPBixF3XCAxF/s5Kf09P+Hdz8njzxyAr1LBWdN2v8e4/uOP//EsBf77
LWL0j7/8f9dM2b+/4j/u/h4f+29/6vhdXjNs9F9/6Ho0/3gvHMzvR3fNUPjlD/8U5/AvAht+ptH+
i3/8Jc3hl1CNX9Ic4EvC5f+Hwfyf8hz+HHX0pzCHny/7Pc4hi/9WYCiXFQlgx+vOjOv5M84hQAQg
xd/gKgK6AYOHf/k9zgGZIzF0K9hYaYE5OB68//t/MLa9Jjpcs2zxdggHKjA4jkKMrf9+kr9cSURY
/P7nXxMdfr2faQIDJ/SMPCpgx0KMwl+JDwI+UoBQW07oUPq4mhaMpJAbsfAbtNb0xoXLbJ9aqtlF
hj04Vbic1/edCqw4cpTQvFoWO0Ks5UWPGtPEUPQXNAsKim3bsqR/X1gdHjMOPbgF9FjtLtjuWw6T
aB1BvXx2GJu9ppP9PEa+avFWz/aq26xc7u8xvn2WClILCiSelBLGFg26LtOYzw/7ndkSOpX5kEeP
MCfDB6jW8LXgEfS7IOjJ44TS/aIhPzVS5BAKFV64pVnQJECK72H11nUURNEjCLOgEToofmiyyBDT
idjB3Sz25dxa1Jfl1az8ObbR2uyYuFd7ogeEFOCL4hgZ10vWfcH176sg0Hj1FtnlTPmCyUOOMA9Z
DcKcdz4kVYYFbwCiDIMQFCrlB1hjClF8tMM+t9U05uFrJtb9LlW2qCgp9pOAtea0bno528Dg06N8
Qy0G0vOg+7Wotl7GBiO2YqFlAuIV0r2O9xO4YyNqotrgzZiYPuXrIESJTjy6XXKNVmej0fjiAYzk
tW1NhJ0XQk2JbhzvNsKs+5CrMfixd1tRuXhmF9657lswanev4Oo7/nZ8+npUuLMxKR7w/zMZV1wM
mPpslaXZtB3CxUxHYzyktlzth17iS9a5X8FKWtOV2dqT2zaPDCRls3K+3aaEdd2JYQK0n1INv/uh
oxnvjzEcLNilGZrgCaTgZU/kGY6hlZTrYM1h7VvyqoIwTw+R8nl4xK2yn8wqcC/kil8Go3WNT++r
QmvaY2ZG6ZMU+wjbcTw+dWrxr7Pq9C1sM8XzsNv80MVkSWEOnuPLRE17w+akQ0kBlxeWWPg9FC52
ng48LflK+8pKnOQAFqqhO9HTESBfUnI6r1uZFmtaukHtb/u0+WOe6OI4jiT+AYl7gz9rEbAARfHu
urolQ88PxQAs5Z6PEu9VmBHNEIjDjVQJepm+x8xbQpZdgaY9MlH4O9jwYacDalTva8juRCp6VKHt
lh8jWIAO6GfiFzDc/IjWM5AltDFMZ9zai/zIQW8+rTJ5petobgUNP045apjK23mD7dXswd5YPt4J
KLdrpYFFgv/aWQXTn6pMyKdLyyAglj0kr4d9H+U7ne7ivQ6AhW9ord/RPokupgVrDfy4bQRon9Oe
pWuDeIz90iUzRwdGtrjaRhp/cHBiYPDr86tgmeJBdZspE83xYJCpx021MX6YVusaIldMtWFs25HT
oAPM92J9Z+JieHB5zG+mYKPvQMOQxnZ2vaq5OjSwQ4xsKPOgSG7HYu4BAbswe4WBtr8DTtV+9csw
YImX58Xj0u+q4PWUxlDcB4waIYkDdp9gQAuzz/tc4KEPhsVNpxYjyKe5CNUAUAXNuuls3JcBn/YP
jnq4bIa5u0cLtFz2UKEATTGyIXMGCxC4YrleBcUwaCaU+MAZxjWpCaJXmthMGD5uWCiiEhIK6r40
9TegN+T7zu36Y4Hzj88J291wVkJe67S9hdrLhg7tQmr2kgPkXDHEoD3Ofzam2rtMRlU2qaVaRtI9
p7CF7JUbF15Bahlu7DpwX9mlx3xnIGlfxqnS1VJYd+ww8Kk2Lz5LlHnN0qODkGzO7pHGEzxzDgd8
aUi3H4oNjAw+YlxVtef78m7JOb9kE5pPuWExJ6nFqqRTw95+W1lmSIs/Cif4ZZR4Qkm0R+HPp0il
WLQcBNeXZRMYrEAYCEtL4LouM48dZpHpdHQtlmc1jSTB47CRx4heP2jtFldPRONIQOTud1u4QaPv
tqCY7rFt+3u9XP3NEg7+BgrmfreAQL35rQb433Lpvwzp+qPuiZBq8++qpf+P6AU5AXb860t+r5Si
EJHJSQhpHPlXsKxTeFx/r5SiKPkbgnPSn6xsEabkH6VSnCFnGa/KwawCVAS3+0ephCoKXBiEsxhX
EVTr/6RSggv2VwwSzQLFcV3rpBDH80+0rpjRITuebjCuKbBfKaSZFb9qoURWtwxvpLI5kiCGOVt3
c+RwZonwIwgmdDp8UkI/E5Gs+wKSIsbjPy4AibahyixyJfKnPp2UThEzMkx9ZCq1OYx0EqSZCMio
hT8NwbYFEObAfQt7hq4qtIX6AsVjVXfT6IcJTrg+h4iUq+mWAmu8yEDY8Dz0qb/zCeqsIZ4VkK30
FUWKPW7SZldDLUyvdFC3g0AjJwZnopJSTp67tN+nCuXeFpSF2NBuwy9fNLBbzVs9LnsLV++Yuscd
svjnUBFIoQgUs3dIyMG4gHQr1u7Fmn4HLtSG43Fydjw6i6CFmhayP6eixQpSFKsdKu1DuLSDAHt8
qvx6XBduTRlcM1U6kfCTYst2GPYl2yEmTnhjCG3MVcIy+0Aom97WzUePG0Kr7FGuA4yoWtu2bDFK
dZVu/V5qLpZ6oLN9XZfEv7BdZmm1tLNyZycB9mPDoThRSPCGvCKkaIYFNhqPmqQLhsLcNmmr5qjU
0XK7wcd7RbpA6IWgCFXZ842eU6azl2Lw7pasW6GP/ZDM66HTCxA7i1u9RqiBD9/PKW/IGkziGK8j
q1JJHUiBYc3gIhmGoKIWYE+JDKVF1qFBL445pTjBTtHVmHKa/EC2bWu2dZAV6FTbHjwILHzRrVK0
ivS4/chYH37eAcofOMXTeOCsXxp4Q/xngYg4coDdkx6NdOopmpbuBgbj8VUC2SxZaKOtUkG7whXf
tWFNluwBhqalxtrOGnAIcHGiKY9w00Qusk3bjvPBW4w7u2wpHhydAc2wxVQG2sKlK5jLShkLDu92
DAiJdmb8Fg6BPIPoJ+dVgNhCAh77hKcBPBB8u8UXJmzUl16vlh/bdSbPbOzNeVtEdsAgMEOE2cT0
E7TDr+FGg9r6fK+RjwRlEE9Af5YZtHygRA7Fc5vm0a1IxwSlK83fwLKTo9Vdykqq9yiqqSVAP4gI
4lqz+RmU3HI/5+H+ZVwFq+FW9C+mV+LEdlCuqOvDYihVABXNqkA/eOmm+5nC6Fuuchj6ktieVRRT
4jrqmPyQtvNaXrecMzCO9uM6X5Eu6I/jI08UqfQOwAgz8eMqgfEuGUtMCR9Z+J52s6k8sN3iIKeE
IJGGsojd/DZ9MXRVD4tgBbwv4fh9irg/zwWiqtwVNrfOF+XE1q9D2Cc1jJVbRTF7P129xBjOks9u
8x/hZqPVxNvC1YUl2cJryHi4jghImUEepu9QTLEWHwszm/HL/4oIP/ex/2ZXRJN+TcH+1yLCX3/J
zG95kD9f9HcJgWJfROg5rAVJiOi0PxIhg6z427WDj+EMCjO0k39ICPj9Axgh5NAgEwRDXFHyP/ZF
5KjDJBMhMQIr1VV7+J9sjFdM/k+wOj4ehhlYWZDqhiUk/asghjyaYREderasjeheMptMt61r/QcR
ATFoMQuo/vT1/BeaxV89AvjADHt9SJHxFSP44i8CGGapcLXvqT85NyzATK2tUpC2x3//KX/Z7a+n
haR5ctU80yQi5C+ujpXqEIFGnTv5dUacAXHzey4XW/VZohq4ZMYy0stWJ/MQPGoYEj/8+49HefJP
3ys6nmtKISwKOJq/5jiic85767P1JGGYBAcCc9ABJER4QtxQfuuQn3hxg1s0GLAMGLRiMcSRRfUB
sAT8WpcnmWMfAMKQ+zu9dcBc2whtU46GEfsGx88CJoObOB6DHbNsQE9TSZn2MNnm3v+YV88f4yHn
wHPy/dQlFABAls4XkdL5lfUzXK9WQDVQbYQVGFwhmIKUZPspnF30jAVX3S8bj54J5P13a2zYZUu1
+pwL0WN4L63/0WmckZ1Giw518kcNzusWNBvS41ifR5CCyXTbsVB+glNXvUWArsNqc31xq2dHMAZO
2WNhIZjUVqtQnvFVYa1ur54ywL6o344EaBCw7UyTJtt78uylByKIhL8HOu/TrYQbEcpxC+JHZf3y
XoIlwHAm29YKe3KOoWK3Iz3D9ScWiq2OsZdeOGas77VY2WU3mTumczSe53XH4cSrfRlCYV/mYU+f
cHVIs2tUehOhY2VSN3/1csPzkEW4h7bJf+hWJt9MiChQSPVTeEo3CD7ZtrBLvE7FbRoF/WkGk/tj
M8p/CBe8BOmJ+mMqQTgy1ybnuV2jZxjG9ccBaae3cOoVt0JglIAx5ZwMJYj/4Kr77PBIjqOCjM/G
CmwqAQZK+KOCGACHbJtWA5HL14ThjxDmwHC2AwGjgmGzRrFl5q+gK/yHHBEHx7Q34xm0trr3mdpq
Z4axqzX4ign1kB7PCkORcsXoBzVS4I5BxPhjuyHmMc27+T6BEgn7emu/I6TgGlm48oMYwxCLRiQ/
9W62L6yQ+x3Gz3iruPNHpFLmZeRwxgUIznuGiJgqDWb6AN7YVgn2MaQTDIgPKTpRWc5xK1oUgt8j
3gOO7Eny0MK70yAXAfgAJLcaW34CYwqSQH+grFWfs7GgldvYMNSrC/B7ymTHQGOFbP6KBMn9bto6
/4Fsoj+CW+CofWd+QH+/ophJo+c+6be6a8f9EAX4bnWL6zhAtWl+u0VHlL3fMfHjh517FBzzjiuR
pNIfkwj3P+pc9Ta2GbuMmr9tgTaXrl/EQ5v/CE0RgisKwHnBKy/IudP0U0jAZxMMrl9agnuzJAHE
MRLKvE6S8RMyZ+z3NcnUvRoobkpHLGoDXCgInusBCpZ6UCJOHop1ow/Gs+h56rV6M2hePgVrgrs1
48D3CZOfYkH9zYAogSeX+xzk55BjCDNt8jMCRDT6AogXZbFAIvnt5PIOD4GWOngE2DCttYNl+G7L
vf6odMAfvVyjvLQtvp9ojdgFrkdRpVvYn1ZJMsTUwI50pHCYfVUIm8BlEohyqTwcKa9Rz4vbIfQw
tqVgSu7XlLQ5+ZjzIuLpm5XTtn7tQTy/9dEkOKiqeJ+QhbXuwdTA9bWZO6CMjF62NjbJY8y9L+fE
+Q8RZMhKpqabSphjlnoGxHzAfQjL4oq+EOCXW7E0meneyAIyI+6wSxLwdyvc0++ByT4G1MBPo8Qh
7zL6fl+gfEJSju8X2j4xyu4F8IM6zPAQtWTvzoLwD5omUWNGZhqT+C99LjBAteYb74g4BxMEKJN0
ZyQltOUUGXUrhd2akWI0qhFz9A2z/rlpe42x+cwO47ZEF8QjFJDQlwwZH7StW9X29wgt9XdBoawH
6cEuiJC4BFzNdT/OGIKqgs3nhIRjTQKHIW4IDB0wMULxxDj+aNW+5iXmWNnR6MRXRTI9+inrG5TJ
xc3QteoOcOt2SDs8sPMgopveM9cYpCeedyRlVCRCwxki0eyEyC9fqTXOG7lhDKbiHI/lFA3QkjJV
wdAV3myI2DmZNnoCgVQc0iTTt9EE+z/UPbd+xcBxSys6F4CVxI5rWLbjak9E9RnoEEzBJVtujSZw
IJDQnNutiMATFimsI/Cp1p7pr7FEVFRLW+x52MBzsKrY5jriVnif0vkxpmlURivXgN1M5zC/CAZ0
z+5TTi0g5Zi7mwlNF/w9nL+BP5AZcOzUH0FpIL85Q5AWOuccuU02iVEhxvN7VGf5ITE0zs4K62tY
eywiXTlzwColWmR5l4xa3Ww72xtJQnImTuk67jo8VRr9FJ/L6Wqa9WtELypd3Id9i4dqGQRATT2d
trGObSAv0ZLunwHR0zPxYn/GvFm26P6Kk0M2zRlot38H88peW2bmCxcqqVIyCtzu3JYjWPAGqRzJ
+0wniLpkPoI0CpXtapw7zBjqNEEBJ9CG3AOQCPHwmqVtX2LevB0S5m1pMCU6zN2IaIVWvB+jAHs5
8Jlzj7lvjIghW7dBW7yMeRsdR+i/TRrL7pxbpDsUG0vuJIwhmDRswaMATXWPpBR/QdqwxXSXFl3S
zOkivgM5u+/Ynt0WbiVplWxgk0qY/Wgtko7fKbRwZ9XBDAOFIl1uxp3Fb3BkANbKKKjlkmyjvul8
y/NqiIbwuxJCjHWSTamrwyG05x1JE5USwXKEIYC+baPpIaDzfoCHqdVfRQwX312kE7u3ZTRFLX0r
bIggNGRL9iUsHZjiBG7ih6yj9ouEQozQj+1aF6j5vXPrWKcIbZVNbkV/E7hxhMLgsyHD7Se6M0J7
l9tiBkmAKAeNYS1iBPqTm3Kmq6GX9MHDZHjau0l9ISoPoMIqz6/XJgQdhhJpGGLsQ2O0nwaqp9uC
MIrFWa3fchgoVAUtVPJDyDU2HIVV+Mc0QnVRPmCPimfXZ4CjTMhYqFjdUoOCqOtFhQaQPux9HzwG
Uimcbh93BwM6La9bpKHAVuhFVyepU18AgO2q6UCX30c7dmck1cyXn8UX+NDoGUNB/Q1ZFUNeE6Q2
oE4WDIF0SIAlDcpQpBgAzNawO84zqCCb8Po/2TuT5biRLdt+kaehcXRTIBAdI9iJpEhOYKQkou97
fH0thPLaUzJvKd8d1KDMaiJLpSQiAnC4n2bvdRL8FAfdMosTpaVlj1Bl3IAMYTNukjBBgaPhcouM
lsMdlIi4L0Knf4phJt0AOaJOb5jVdbhcPoVTP+sCHbEb1PW6KS/5/NElxCSxYxGeOHWt3rINFt/1
yiyHjQhRgreEiUczZCNy84aPM7fVvIswXT1FscKzU2thU/vPm3kHQXK+UoaE798P4wbl9rwrCbZe
qjZEoDOv4S8qWCROU3bQkIqjxpLqAzza+cOeq3g3LUGJGhi8mBqP7ezOBoJTFzhsdkg1p777fRLx
yeK8NndXXoTF6FN6yRRBKZv+KlZoNOhyIZigfSi0+hgADlrDYavw6qRu7rDdEd6jI90MPJjXdl5h
ZGPBze47458SGqqtn/PEn5+EDrjKx/lMV+hLHQlNUnd7ibM58kwkgzd0gzQf6FxwxF8Kxcjhznah
Mt1adFb8pDX0/dKVr2EAVU+gVzu2+jBf4a2sn/seJMUQa9PjSMT9DxoLleT4U1ILGYYxBzqTFnGJ
f/6wkMxTC7dyu6cnTu+hLcwvc8WLBoUouhE9q46jiAWmDqz4tGsR2HFOHdNiKt+SirjZgmt8/v3T
vKScf820oWJdgLdUouXfEt8Qda9GQand5ww+0D0M5MGmtfv6tIxi2DWYfzZszYs/6zoHT4Ce6TlB
D72DvM5rKof0PhllfdQzk/5oYJTfqziz7myqmzgk6mU1da2K/I7i2u8/ufFvFiL8DpvixTq7AvXC
p5zd6IVeZfMI5LTmTJutmI5ZTQNzW84Tu1NcjBsH98HHoM3DHmdNuBWq9mYn1dexCHU/xrLkC2MM
kdbn5Rmpr3wZkG/R/6Tjpyi5/qpJutRnILLFcNVEkX0A2JtuFEkVNJ54oVHTJ/vQiY0bRY0QvqMI
vZ+y3DkRQC7bYoJZLSOi+abusRitO4wme3E/hI35ReDj+chtGGSuVkiJirVljwXZQtw7ltmh79nA
qPwRs5Msk5cgQAcVRae5oDqbsxNfYvWpWOq7IqvXPcVZw/aUgN7JjdaVSmyiDk0rX5uC6jrVVfuU
9DUxKG5JVBHR8BQuIqQEamjZa6P3qXnEP2ENpzoYQ25SHIccSW03+UaYRorXV3qQib2uJz02I4Oq
c0tzUfaF9gQllVp2rVfpwTKXLDykhDSbYFn/x0qnCjZKi1nbC2LY5AMuIlu7gqXffrcyXJCcxsT0
jRLRcsAdyDemwVv6E5tw5GYToTxsJsUViOE80mllT/bNFkvj+6uSkGpqSO681hBl4+VOtZyxuOUe
3MDqfU76FGxgF+/6gehKSUdW5NKRUCBJ7J+6OHu1GvLHZVKrF3vMdBSJc4yvcb13Dh3P+Lgs3HwO
HXEPzUA/qBwcd6k+xLsgjdj0bDrdh86wyzfQAuWbnLF0dFqmYQYDgLvVO7u5JRO1T3NN4b4fSfpN
Rml/BZXVfp1ATh2Q8ZWv3Vp+KGik05/oBpSfS4YbYM7GHkdJmB+aNiFrKSwdrGhs3eV60z8paq/5
WqGVbwbul50iybAqlex50xQLJ0BXqu1XLaGgVNdZdd1ZMfXuQLKbAPy0N2jryIwCKTvLK42Fd4Se
dqG6WHjtTacs9beymLgrqBrcluyQWQVoIIqIMxETLVU5beTImZz1CF01iFtjRguT5Vr9PM6WfVJH
yizgQZ1TqNKsjmerOJkhN67hAN0VimYg4iiGJ1uSR9NviXf2WgFCXldd5yn1IWgVVAjg4X7YvKUL
4xyW6iU189thsirElB3pNhLkG7XA+5aPkempkh9aiDVwXj/1JB2KWHZcsjDKbH0G+pgd1PVVndb9
XUEhgpmaY8qop3470bQ2YXOPmt8PMZWRNXmNJ4UEPppkfacUDU+mRAj4/XIWV0VYBGutZ75KdZul
StBLXUdHaEBhlW+XWfPVEtIsQ35ony7LUJsowbC8a2U/9WI+y5CKh97O9d2l4lPoLB9YFhkORCon
dU4WnMHJZNQLARX8HPvUB6bhXcoDIhTcBlmT2VJw5NavhbwltudtWlEQGqPoo8E0ewZKSKwxgarG
KTRRC7NDqldKNaX32JgnRPgIrchTCMn60ppu636gOFfgvHeBSGSHaeEbrVw8ijgLr2DpjJTgApBN
lHYU2Fq9KH2onZQzKNyN/kWvg6HcuNFS0/hCwKNgQjCH9muXNFQEF5nWzzgyKJQZ3Vh/C7El+63S
zY9MwKBuAybwAHFhzRsl2xoZfXC8VGoEWAPXJtRoMInT3kReTrGnpvXh6yqXv9RvLofklFK7LcpI
HoQifjDyZA2XYYVgu80JlupWSbc/l2ZM6bKSlIaKUg3uYTUVp6rEkwaFzz7ZXVs/lyo1NLUNqan1
a6wMrT66GSSZlhcqHZu70NrvZeaUr1NIsNMotXMaLfbZcoy4hZFRN9/wXPNA0rRXfRqHlHJMwvMu
4Z1e13PdrNtwG5TtVdYCuMOPbhHzpg3/nEMU2LhOwBetVW/ikvUUIEF7VW2WhFz69ntfB+Ub+OLw
Bq8yZSPAsZ6ZShIAdiIXDEa6Cdbq1yW8tR0qpGFapPf5OFBFQt67MaFJPVzOBhWxw7G3w+jGYsun
7kQRdRAGoK5Q4PFwRsfGXkwYUs+0dMcGkZKTS+pnJZGwJB32IjNRH1BbtIh4eJBg/7PDnCnFaUGC
csLcmx3y9RlEhIcvbTs21bZZSoLzUWU3A5vwNI+EyVVKfU4pM+1B5AWbLfvYc9na1UuEYO9I/cL0
LiVBuKbyYGtVcAwL7NHJRPjZsptUKHzbdBvSit3WJYq3Hv2sm/Ni7zpdpwpagtj2ZmUoXzNNUKAG
4P+kxwGpQkfgrJs0pTWKyz6HPYvnss1OFneDytF81ZQy/EpWj/UDl++aT7QTVahGn24bijaPlUXU
DnqUksXQDtxMxNW7aOA9gljFqWUOFTmezloToMEmGNKvGgSYGLu2UR9HnLZv1rpV6vDj/IaRSzeL
jRIP26NB1Usg5wHUS9pFyYR3Er2JV3TWfLYYq/Gg11b/wwLBuev46G5BgKcz0YIkpMrK6r3NG0KO
ul2yA3htkpgqjm40q3gdBoO7tjD944A5n1dlSLkHQEvIhoaxfiYqSaTbTzOWmUwpHeKW3oivR6Gw
yTKDY3jCZEwEOQ+wmXse+MwYlDO2qOD+8tvLiznnCUeMUPvmm4ET7b7iUDkUSzfdTsCMt3gF4x3K
Hl7omKgyRGeOiAl29I2srAUNtxEv58pcyMhAim2nNv3o5VJiTm5JYC+FYqutXqVGZjquUcA81aRk
mBX6HYUEvvF4gNsz7ntbvixNGCFxI5jtKKj4GKu5WAq44Ijfsfy/VuX/X6sSdDwZ4m9alRjRfuAO
+YuGR/v5r/7sVdo0JG1wffAS1wkhv0yvwwf5h6avEh18ZbqhGr+IeKTzB508shtpMDxHMyzygz/1
zlKnw8m8O0YqUGi46Kf/A70zo2nWnPeXLEqBxWMrDNKAsMV0XLh7f82JdQ5QzBaFclUoolw77uiO
xIZIKqByDHPVT6XOkpr1oWq2k9Dx4pvUMn9MU0bMlC9xgbEfcxUvF+x46hjJ8hWsu5RPqgO5dDO2
6jsxc/iYT5z2cWgaXwcCtzPl1u52GaklooVNDFpzkbDO4cgfeoM5OdVOYMXeN9Cxr6yEXTCfjLus
6fR3MVJ7u1LoKVAdN7XuNCQUZx/1NOitU7tAaPL6zBx7ogOk3N+TheY9GjjMhwiTMCBX22WmpLKk
LS6tRtG9CCXyy5jwVk9uTxfvnOox51eN1KLapjzbL1Trc9PTtaJM/SoL4kcVOIwbRkR4XhMng3mg
60xsRcL4xYS1emgtfH7alHzPamf2Yyteu5B1jDRh0LRdosUPM1vjrQk4JdnzV/QzFbEgp+nCBo8V
rQMJgSLM71TxNqU4DG0FyzixNGinhcKwD/XdQdrKbrdBzFgb/iJFe68qmXGGnTD5atdbKkB7py6v
usUJnhag218qywjAQc2afWiCThcbAEBGxtEtwT5YTZA8D+w9vmDgoYcVzuIeVINb91NxNJ0yu+oq
TJlMTBwReZhtsIKZ5/GKeDa0PWyIkW/F5nJfF6GMlV0Q5s0e+NM68QO2NVqg/ZyMS7GxbFw1ngxW
5i+a9z0eMyTLUDNyF1/28uBkViZdZIxWvMdwbGdPcYNv95F2C7IAv0cMMgmEPxkK5p3Ww/trD4QY
MMSgxRux+ha2bJA8uWzVb2UOYnbpaQSM14sRYARXgsI3nUI9xMNyb0eB6VNrZXBNWiJBiw2qq7LE
QQbJG0lqTzUDyJ1AyNoaGk2IJRioVNIHKoT1wHjGDWTxQ9g3Z2PGFryM6LLi8lrWCyANI90RpQZH
9P7bwkzbR/x6dxNSBLfhMttwmZClDvOLymSFrWXFwTYY5i9KlrSHmqzdp4qXnOpcKAfQVem2C2rt
yJDIDi+c2vpMFuD4llN8lH1Wbke7pL6azctBQZvHA8q0R2fWXgGH0d2AFroi1oQnkYkjqLG67ohQ
Ijm08fjelE12bGIZXtWQPTbLkq8ebop5wsHUX/VbiZM9TQWtE8gOwH6FI9yK4o8XRtEPg0ONNJeG
QVBW2H8VYj/ZUG5G1kEho5/DdaQCPkoa1zuyly9dLFp3dZC6A5I1T+LsveXTJ1cJLvAG71hXHVRd
738QTTCSLNK5Obxs+7oaGLyB7rwIF4QAdX0oRvylOkoiOz4tarBzmh7VrLY8xGYHJqJ1jgCB77GP
c1LnK8Bq9kMqz00IFcEe5GNb1zt7ns4JLSCqCf20BWjW+QPwe/ym8snUweehO8QakWc/Mkk6oBX4
zunz9l+YiXW2wcx5qNqp4HYGm2Bsn2WFRyJhXJJL9Ud1gZ3KO7xuhZ9PTeFZEG5YW1W7ohwic6e1
eeuJyOn3dpN9Wyz8onRLnKPJdnnsYTe5U6An15HTJRz9erThrVDvYGreDUnrC0hhNjLT68mWyVu2
7mZpH1jYepNWIJXS5H2s1eaxrLrI44E12wrE44tVA8xg3KebadNHBBxwH1pwBtq4zlzKHLNniMA5
9oAO/JZt/a5Dne9SU3YOaWLdB2ZzNw6dsmWbsK9K1JiW1yKe+8q+goN6sHCxV3qHw03rAbN0abcD
wGBslbLur8HPRff6NDnnZlLul0Z0G5nkL6TpmDCd/gb/HuNSKdhhE7DcpWjvGTbG7oLfLuiVZEu5
n0mRopRvkYwpDUWcDnXgTSsXJE66h6xIza2WL8GXMR3PlahB9ANAe7RE8mhQ8HIzMby1i/NshvSc
6PeyjvuKvntG10sbt4T1h9JMdkwEwmWJcOBaU8N6N9rNNwhDhm/AjtgrnfZQBVbKAk6pXOURI/yM
elSuI1W/753qlLXRk5kCjdMoQCrlStwiIDeF8yqdEcyQNIBysJdWwr7Frrlr42S6n3h0uVsNIZ0c
c7F/skcyUEUbCNe8agJ6jGYNZ2se/KFGTG5r3dYYau2qobXp1owVAezmlAA/5swGyNgvh6js9l2V
HJHkpTsiYtjrjkCnSd+KwyzzQGSjsRwpN7g/qSWC50XiKuzreVHkHZpTkjarqc90hQQToobSp6Me
vVeTKYH89acprjkTxuxRlcO+oK8HopGDNXGYh9t0Xwas9XVs5d8GDAKOPT8z2GKlAVDynlKITJiP
4qthpjzV5OpWUpvVmDljLNfQchlMZgR1tQGDoV4ZkAu3s9CZTdaH+ksA+O6eJCMtXNF0ReXb6QrT
YLTibSiGdWBrQ1mFLNir0JfsZ+YFblRVrbbF6gLXqH94saZVe6eHIRfo4jES43o8U1QtTccVtnE9
Kpb2JIqsuFHCigE0cs4k7b95Sfp7XEf2wWnT5TgN+qOclOpdwCEGBZYXFO4MaySN/ElckRJDzJ5z
FgtG53zLxXCrRhaTaOXY3bcG82YLIWDoiLt8jvqbdIq/to3ebHsmxhxpxX+1W5k9QKA6agLPlcrX
wy+V1a9sr3I/Yht7WzFyPoNqmoOO0RKm4hDtUCTTqsTy4+UpQLW4HV7A+7R+odjijGc9faoQP7j4
0ewPs6dl3huVhjJVz95K25q/WKPA0NPbL3rKJCN0NNYTqSGkrcBUPM2KkgeKSMBoR3CXjoXtQdcZ
ITgxEWXc8sASlxYoCaxNUQC/buOHTYtDPPleNen7rAjr3nGK4aveDr7i9NE1yZqxmQeObCupVIqg
cSMjb6kaCZazya7aZSlJ6ntJjFCEZ1XL9l0agMwyLBKg3invbep3lJbtqL9Db2Cv5pr6q1icfdnN
08PQhnKrOjFeJYfeJmSv7nud2t/YnbMtAH9nA6kZolmiXpk4n3aV08wbdNAxFH+TAyJ2AOZo1EIi
Q1MKZjgn2nVBOs44DaM+JSoc0Kxr51MuR2c/lupEJ7H+loW56vVTFtNnqwb1CxtkC8Wt1zMs8d1K
qJEMk95KlN0cXq0oXkDt6VdU3oxtRiz4pIyNDovMzuyJ8cSz/iWPdHUdPGq+QxGkn750oeMGEbQc
NSNg6LnnmrOak7EIEAAPRwvrEgUNZVPo2k1AogLHBMQ/CjRqtpucyMOLkNaFkZcHKrXIq6YfrS1u
7xBEGYGoeibQ8nLKnY2zHExt/F4GponNyFo2OZOJ/J6KxiEogD4uk+G4HJI7ntqRgVWdiz4AqkFZ
JlQ0+9ehk8ytWypE6+jzoLCAxm+CmvMvLdHUFZQkgqpzgdZme73TpMv4jOFYKKPPWIbrJEr0x1ia
zS6rTJsxdsAsk45MObWcL/MSbbOhbu6baJA7RX0HXkbAlFCuSfLgUQ2b3M1qbRMIqW+o/1UbMAuu
PSTBETRX4Vt1tl8K1l1OF9qFiK56pSgqDzLqxsbewHZCAQPw+kCzAB0EuJHX0elOJgH+VrG5xdTv
HydIXL6lOCi8Y+DDJsCFRLXzDalKwvIQNBxDq+JMzMpDWcp7Z8zljl7rt6zoH3EWI+Qyl7suJ0/R
YEOgcixoi1d4zCEiuXplNGcBoJWyk9CekL20bpfl+ePUtYxhpc5EqVRIPFoNPZky85LIEBSAkrI8
pfnymCPx3yJMcry4DOLvaaNu1Mla7hZEkv6UmS44RgRykx08Wmp2qqNeXjfSwYdRFx8Ev5SAoC+r
yVJ6kYAuO8nhZqJ5uV2yPn+EfB9vMtmH21oWji8lwY5W21joRZLBRWZzmcc036Lfra9NO3hXGNO5
cVI4PxFQ0Lt6tsTWaU2mkGUWUY9aOTc4ya6Lae6vNQWRf1kzKhzHElN2lPlaQ4UkMPB6C2ZXhCcD
SFXHGk8YY76X66QmVbxo9vIWVoCE1BZPX8cxrCXpdsyWAz75wV+E2GXRh7BreDtmq5zUNqn2ddrc
wmdC8BKxPUY10M4hVrZVRXo7aI2OXWHYaSWeND1JrmibcoAmylFJ7UfqMLqrx8vbZPXfgj58ZxwM
66fU7/rubJXBYzksHYWoInwVcJG9ngojpa7FC3XrtDj2s12Vm8Zxyh3E0tJF3oXIjwKiKwpFPUlZ
3SVoGDzRJgpzXhbkFyltuOs0KBnys4hbtAcDeKl8WjgSkoCvy0lQwy6uou1s2+2hWUcHzE30Q0d0
4urBOLu4O9vGHSWKIiq++UtWJnnpx7GaX3NkgRWaSmZIoFFtLPx4TXE3Au/bD5BRPER/6S6JRdh4
kMCUCMx2V71owNPQEMItaMClPY69nR0GenYHour04FhRsZNOIbdAxMIrGNfmtin6hxkbjVuXzo1j
98ktQx3VDyNu+6slis0jkqlmr2VzeuwR6WyNUTYPEtYGRG7tjRw+OacFYOAgVLBehgOVyzIE083g
vh6R+FmFDO3XyzTtdIbsbZKBbGlAkbntHDy/AAAIAIpiNxS63DDKgqSqpjAaA9TbUNvAZ6srCCd7
G890ovtalAU3ptpBKs3md5RrQMc1i6pnxh0jqD0XfVbgOp4PRjMAERqHazUHwFW2EbjD1HlFax1v
atvSN0keDa6oDIDExJWbMeXHt84IJZYky5wI98j6txJ0GJUBzSuReG8jFHcH4saDlRdYwZl9tGW7
gtvlZDOP3ij8DCFkEkFxA+9/3ydC7kiFqbjoU/ICHcFZW2lKeuao5hQayRau59a5KtrCdgER0hgN
LANoLk6PgfSjxK56BSBJoX+Xxfs2larXrChc+vzKVZfW3bEt9Y96QV4IrMVdcwttia9VdncfuFt+
mzQ8xjKlQeXA2lazbPTEKFTXLONuk4LDvhplchtrkHaZJHgOTQtgBr4h4uvamyqWfztN20JVduFI
vQNnNbmMEc2rIocfZfe4buPux1JWd2bZnefVSt7MwWahVU6VgTxL0wsvpxrvjl3E16PeT5XfU6KJ
XdlQgn1UZo1PM8YgaJmPI28qWDhUOkrfsUcaaoOecHgfrOQdmQMsz/qWzud0iGHTbkghr9iin6pg
wKTWTz6pFiuZQW9eN7QjBvhYuV5oeO7saaSMsnDoUqg/NOCf50Qc7KT3l8FMPcQ4BQN7oqX4WktB
2QR7EyanTH1g77zXgA7yjXDv47kj87JHL2xIBzuhAGOmwUNFYKMG8XiMEL7goCne8e86dwkIWe6R
sQN2H23MSV8esRbeWouDNLVSobG0yhZOiOXKpklMRpehdzDp/yGht5IHSEo/bLW+bhftiskyb3Ab
tlX21qn5ru/sj2btIyh2PPuFumBey51NnRSemlQJ/PjhAzZ16mUifY2Yi+HXEqx5WwmIY9jbMmyx
rrUkTsgcTGoBkboQtiTBK6C2WxhMUNvavjEnr8IOckP/QzsKYnoG0IcAS8eBpHyAIMRf4iSvhhQ5
lFLVMI+mlbGKjWyszasKYSZdA89MppxADMrrlipOeOTIMgBeqVbNCT3X/UmUS7OTaCgd4J2yOcRZ
Hdza7GodcwPVxsgJjevIdici8u6BGY95u83tlsp/I9Kx8XQ1otRmkiMASaq1Pt4m0lFrmuncIyOo
qDnQNVVOvWXL9zadrLRD3u+0VCz+Z+r1/4vII8ijqID/94V4xpkXP7518be++9VO+/Of/cs1pP6x
GmJV5F+6yeuxlvb/BR7R8QYZMESw0UgVKRbml3+RR7Q/FNqlGi5DnQ/Bf/y/Srzyh8PsRsPWDYMm
I6Wc/8Q2JC/GoF8K8diidGr9igZIxzIU5bPDxtBmBt+X8bAvGWTOSQskkK0A8kXXPc9m+m4jtIPF
gVO7gPXopQk1p2niSLTVtPKUzn6wBzs9CmZdnqc+Ow2ITLCImtcwTSA1KKIgs8IMiLKacjJm763U
c2VTh9TTUJc728rBK+OYvUONSrtjO1M2+FfZPaWd+moNTDAkSFrR5uAdVGJjRamVTZK2z0PmPNBQ
o/pPAxqOYvJuikrZUDMnZAQr6mGvxZ0+NM+qHdGoMwYdDjSACGapPcH2umec8/vQcHnTqJ6zMv4o
ww6KJVM/0BZrd2qEhAypEaOKKxTLMFieTXW1OTQWW7rg65FEMawA0OdmENahaewDk4Q6P2i5NYMT
IKrLmUmcpB9aSqHPNLmVpd20G6Xmh2YDt0Cm4SNfgdug2Ic8xoIfNPytQeEzDJUUfgS+1u0jjSxU
0vktGZGIsNXkT1N5N9rwSNZ/mUjEZbEDFnPRaPMz8wy1M0MRfKNTl7uwzO6cORt8pM88k3AxrgxZ
8/FHHeVGzQdCiIlMawkfmbY00fhHkeqUxcdc1OW+1hsIyMFMU+VioHCy8BuyJpX74DwQVHS+XmQV
jQbIexdZi+zIAZFhacimnfYBfHFKC9yEri7waMBsXPbUtYhYWy46GtbBVsXDZZEgZ7E3s6zbTWWx
DtRZv8sHoDGN4jDtAImGlvILzNS7IeZDhUkqD7ponK2awDosQZUfLQcx41Ctq6jj72JLv45bNGh1
iYTDGqLEMwMTDqLGwsLBTYnBMK5Zzx+TA3hOw8uHPjt+19HCu9rC75LAmNxBFcVm7GwIjkPJv8m5
S62KQEqzkE8pNTyapm2eL887RzwCR4JlRYsc5UDEkoFRxaNf64u9aWdHRQ0/eMlZ1SZ/145YnbbF
UinXdwHf6vyYRfzWtEGHqnwQ3jzMG1UaX/fcLuyED/PCkx9r3hMLJsdxRL5zRl1VeShsn1EiwC23
eMJ2z2KyeRsvN6OoeClwI9ERTvN3xL14cuB7HzON4Y4yYNFmKYihuXDUe5B+mARwx7sXzYLeVTSw
cm1trpfK5iLRrRXCgjGM2isOpGkXmpp6AlQTU3vFi5UC5qdwp0OkT0DS9HB+YNauIXqRntEfKCur
kPkCQ5T56RxmvsJ7omRDfDdEFMHW14umHlJeYhi4ecine2ziELCT0lVyHreMnPQYRgoUCkVPfSDF
vIapXXqXZyvgxrgiQEHFEFK2EJZAAU7XY1QBPYV1lV+sNmXVODtqNKnPKFosEHqUbeCGVtRKue/r
CucVv0PHxQSBmW3MGXi/5bJSgdbH3PXMcegaltEEi9gfEjV4q2JD7I2Ir7oIrgXBU+wZd8vuBRIz
pqPpYcX6wGmg48vn7VEEb3POsOhVlhccFYg9JyuGKGtMxs4ek3cRxrMrGJB4ClIt9QEGxR52MrG/
KMdLnOan2YqcrWWyyOBIFSdB64GG3aqATfI3BhFg31oKN57kzokytEkI5wkDcMLJVjc9q1P0TdOg
iKo1eEJYBBGkr8iQKc6VvVLSERQMZvXwlrK5jTw6YaXOLui1u0h37N2iIvOgO6v5CIMGHCN8bcxe
sTf2Km+RVZX73GYHyxEv/tyb6CISkq8vLQjugSaeeOBnR7dGw5JoDHmnzQk+t0DYKJ4AE6cJ9J25
nqpta8LkT0tghlGNZIJy8HTdW+kHWAxuzcwbcLnXpoM6OM35kZgLnK2kDeZLChYbYlK2QEQjrpWJ
4BbgCR74ss52dlB/1Bb/O+8Tn5eezkPMfiJFFm/VpvlmK/Cg0Vsx1am2nvJSln4qolsx9tcWxANX
H+3wOMcTKRyQpkzdYN9muEw6UlUpJmHS38qWV8i9TI01iQho/9lqS5V7aZJ3iiXTRq0SbHCxoj0g
H80QFY9Vcp5DHGkxE+RRdykB6GrI4LL3E5iBbkQmcxuF0gxC+ieY2LYNLGWUvSljbTCjNy392ahS
PbOuxbEK+jfgweX31hm+0SktMZ3oU/ph1zpGXnYJyJIeL8ZIJ7gpt5CnaYe7DUVNr0oYZpAnchCb
kKMITIwdnB14MmKb6cXYXqca050PhSPbfN/NSyee5xCRU9TDEjthadRpaTaZanqooOr42hhMjZaY
VgT4CAAjHSPLfPglFLv9GcH8ylRbtcyf4hqyKRtIH5Zt5M6rAOGXGYqZwwhSxtT2iCLnGQVl9BGn
HC56YT/0DZgyo+OtkzEr/ffX/WzEJp6SWJURN+DHtvC3/fW6ziy12emqfq+Ol82Od1CP0+8Fgl38
venH76+Gs/zv39LCXaBJFXfyZ27cMtKdARLS77OZBbJGAk4aCB/Bk/Lze/0fT+cfyAGqo9n4Ev77
LOBU9nEbv31G6lz+1b/kODbcHJNZchJ9DX7/VXPzZxLgyJUqgI2eYXE4HS75wZ9JgK7/odClxapi
Y9lGWAHA4E85jsYPZGgewQtGSBKI/ywJ0OVfVxH9J13isVcNTCHI4bX1z395V+K5GXva4gDzioDK
FBQU9V6J6uXMpElCzjqxO6axWMp7K6zggaOmOcx5EZAXxygLGyqKVmapUL0hQoF9I0wbGOFJFygV
DzbUHXoSyNb8UuGMU6NkQoAs+h9JQ7wwIcx9gsBOGLvSAcMoD86lAs55U9BzxAeAcB7TeTPuOqjs
NN9z80tPJvIPE1c/vbXcAZwcmjS4DStuwFj//Jc7kKzutxIvw2Fq1OkWkoyzC2dSEq3r1u/F5/5l
ifyb3enTe3u5Hoc7XAM2Jws3/F+vR0dNmcI0rQ6XOIfKwjtj0LGkB9yD31/pE1lyvZKla6itVHRb
KknoX6+09KbKNCw8EiMdj42WJLMLPU/sQOrGXwYtk7s5SoL731/033w9C34UaS+LCcPJ+ue/3k4F
11VeIHCFK8gkMbHCKLHhW8amnwxYhf/51fDtmmTRHJvWZxZr6Niw29HgHNCzGOm5aPJlC/9WHW96
MsTfX0td9+9fzpX1fjoWbyv7PABB9fMYzikNCc1TJT7U0ZTpnh4FbYZdIF+LwlCmoxlwY9/06mls
02G/ZFZX+XFLqP/7z/H3O0yyjvAIs77Dr9anx5qprTXnPTqamoopZKJ2hj8XQphyzIqA4/cX+/sa
MhRVBWtl072TeJP/+jibGkldR7P/UKnLcnfJYDvBG1xFVRod5nYd6GcVTmr/w3X/3ZfkcGNwn2ky
81n5tC8x3mVEuVcl6G1QGZBTkQXq/QrfXAdA/P47frqWZHadgsRRZQopu+DfiMKSkQHqEKHYidU6
pHOGl2HtAM9XITnM4++v9Wm/vVzLoHYjqb5gMvk88zTJO1M0gjW0zMuobkrQIccsBm26+f11/kZP
4TsZmOcck02G5ar99bn1ZsY88HKKD2DS4UBPIyIIl8FbGqgH2CRRHOedOzUdE98WSuuBr+Rh9A9+
uU9rZ/2u0NrY6NYSmPm3+tLAOA9mvXR8BlrhG2wW1CZXF9U5QHh3LEPbgEaoz/+wn19u4S+v6XpZ
jS3IXENAzlD709IZsJSWS2DFh8gO9K9UmPMjZO0ZLEMR7Rq9KkjuBAQpd5yn0PKCEUQqiU8xfVfp
rUJBGJz8mDK/cR8qIj8GccAvSyL+yRv66eBZP6fBg3Eci+gAVe6nV4sZacGIglzsqRKa7zNVMmDW
dQbvAHb2aO4LhrdaLgV7y/JFOaZnyipzxlSMIDj0aSmvnM4JDhNmvWtHmC3G/CEqE/gZDvNTfr+a
/r5qbUg/6H8RDdsmGKS/riaFEXx4Fsb4kDPohGmFq1PAK9r/Yu9MduRGsiz6K43eM0Ez0jgseuNz
uMesiFBIG8I1BOd5MvLr+zBU2ZBCWRLU60IBBSUy5XTSjTa8d++5bbf99XV+fhM9kzmGyQ2vIi/I
m7UxNiQPxWhhiS3ASpIG8f8UaakWvah69+trvZ3Oef7s0lEssToq6qpvN9CT16rW1gnTObDlTegF
w8aES7LOeFV2AfTedaXH6SR67X6gkxPuye/qfvNghamWN/HH4YpcGwaUr9gU8HXe3HPWVPRlaxkc
3J5yC4p7yWTa+dqq0HhW8x04V/PTa00hjnt0flMVkUtEpFODoIN62OnVPu2DK7olRkX2qAUSKKM1
gTMxRTMqPllEZSeKa3k/Z1bwMlCrffKmDLZO1mgazjUOS7fWqH1yT50GAm6qVZuP8l5hc3yHdMEk
7xGeWwTHrt+YEI4eKEnMd1MYLLziIhpu8El05yyYzE8zURhXrUGrdeXrIsC1aSi4hzlJkKtiqILD
3Aq7JYk1gkFsuUvaKExhm4NyLVHY+YH4jNzXehwtq6pRIqKOXuMXsV8ytBw4X9ArR2CMk+gqtHiz
8XKFGzya8ac+YvImk1m9hGjJ5LrI2Taui8D0QjjNftjvzMix96NNyW5DUE37xXMpLxUAIz94Nfke
96VIGG+8/WG6w6PP5auqMe48uaROm23vfpjtQG00oWVX7vJ3W1XyNSZl0evFTU46XJwZD35pTVes
M9lTXU/jzevjDZwR7G4RmXeVVUfpsZzdLLoIYP9YR2nmEWoFH4dtjYqp2nLMZLbqBdaZbmaG8oQ2
IG6kjEhyDIC0vsIH4OPx7CYwcxAKTDN6sHVsv+9BHhprGZrFrZXiVNkkNp8zRnF05XRVSO/QjT9R
UyVGJ2iaKdz788KbQPmt3iWhZT3iMmzkypA825xMl0/oiSRFENSPABwN3I2qpeUaxPl8h1aJ7OIu
bfStOdT6JsbiHMEdEvHHzOmYmhaCrEDikW2tZRySQBYc6bWP4UKX6SA+aMEGhlY1/t8hYyy90rfD
caIRGnD0mlYwLee7XBkmogtMoBtil6ppTUnCxwmAtDugAegZW7ONqnM04nal287oVQjYb5sg0kug
DScGR5XGgxOlPDAzhNASGllyTL1s689GutGNrW9KA55il7gIU8d5cb1hNsek2tyFXRRfmKSKncZw
tNdxnhFoLVv4FFYxH/vadA64MYKHsHO3CBrTc+1Q5Zy42joIFG3E2d2nMWrmerEZmXFiffDoy64q
4jPMkhgnI+1h1RjEHUrOfGvhFM3O1yV+NYL80jVPVT6harqJiZQ5JoKk6ai2dmMflUefl2QVGT1W
nHxcLJDcVpZ6zZpIrQxtG6kuskXD2Sn7Q+O21lWYxzeNBjMzDJZeCI42OChp7VQdP1Icz7ewF+Qp
g5hl9gTNV10x7rFrkFk3i2gVzaZDxBYKjdiP7tto+uRX8oylsd0mRm6R7GgXVM4HiZPQe67R61MN
x3eOs8hjVevJ84SAdJwBJawGGV9DOR03qe08DENwQiAePne4j7aRPeljlOVMwPayR8rldO3ElnXV
kRV5J+KsPRoE0yMady5Tl74BCcJ54rY+ENRahu3X2kyrwyRKMscL4pnIWgut5Cio24lVYITuZa8y
vlCZ2RZsgUnOj2q2LbRPCx2oG6R/6oSob9go2aifHeaL1DWzR/TpIRlP5viOljX7h7KtiO2pEJ9e
AfawtkHuuDs77bwvSR43F+ib9EVUL7bagF30VROa954ax3sXOvfWmgnBXdYfRdepwp0QV3V+23bu
vHZ50xAMEIQnVzJFGYC04ABMRbMWFg6xYXSImIoKFDh2wIrghr57qBKOPj3jj17/VOx8pLT7Hm8L
eXCVzG+wjD652VxvxLhYtgmSTdZLAjzULdyPyU4lMoerjguwSFJ1a/a63SHMD7GhhiOxZXrTQTc5
JmNPexopgP/RSnQLzhOfy9KuagxKgE10tGr27bidvfYwDzkDM2HvwBEhM+4yUElbiKbPgLyQZmPd
/tDbhffSQfefVk4hJIhe5b7XIzX2vakW8W9PABO6W/Zjha4PZMz719qonbsmayew6/RjjK52D5yg
/YOvhUTKh13ua0Uvh1CrZDrWnXVF2Kt55UOxzQCWIWoiboctzIJZAj52R9ofJj3gfRaH/ySyKVM0
4sGIDaoP6BDh7SH206qfNyzCpNnCV7I/69ls78gXo2pAKiZ6K4R+QE63gZO8agpDtR9dws8drxu2
OOPtx3Rqy9uway0yr0VyESS1vOIJxhsLvFA9BGI/KMXA9osrh/LBGrq8vA3rTB1U7VqXi5B21VSz
Am9Vi03ujeU+M8nqgj7nnfuOW2KiqdEhjYRIeB3iwRWBmx5GygJfazFSjQ9xgj6Ry2pd96ZX3phz
wLbft0oE6a2RFNspReS+wlyU7bO0cD8QjUwRp6zDkzYw7YMbWOyphj+BOcMg3lljf9dBmaM8XSHq
RVNZsKYjN8dyXA7qmhN7tSf91OUAIMoj+RIdbxfA5DHJs9vKUd2Nh86GXLg2QiHoeziuYIqPXmHQ
dQsQ+tcklWKr9fZYXfNPaVG7hF1Vfv2eQPh655AA8OKrHPZrRaPhwoDGjFQ8a54WXyMuU71t6hKf
jU8sAHC4YB7OZmVDjWWPaVyEKK1SFlezW9dRQWp5MvcnkqLjtVkmW37xeJvm8jMc2WoT9xWIZdxx
qJnDcDGP9uUnVxTDcdYJiUE+a2CNa2Q/KWRAtK+7W2EO7aekSZmz64xVg0mgIeN6PdhunapHwMGF
2352bM6KK9NG+vcSGWRQdTGBnrzYXcExqTNearjKVxqh9HU8qv6R5N/hk93E3oew94legk5tEChg
zh5dC0Ujy83XVESKg4Ew5CglWpdt7gzvgVrF12ZKQJLhLZLnpKaXhp+b6E9Y0NeTnFzsq9T7LVg/
F6pECsy36vTBLhLzyh7jbJOlI2tGKacJd33fEwXO5BShY0xqfRDB2EHGyity+GyJISBGa/fOsxI5
rbWSPRlXmmVEUB1iXGY+s087Gw9x5ps7GDn8biwKWHir7ghkoP9ccTbihEFLrjBynkLjxR9JBGUo
U1Ey6XdWxIO6stEHvI7B06SkdTZkZbxIpx8vA28KH1SBPkiUfKy2tf8oCDFYXLjNx6CyY7aTpr8m
PumRjXGw7ZCYA2aq7x3rKQzpl03ERXAOCxhU+ZOpkJ0jYr93B2DViYsHz3Rhjc3o1Zuim9bAg/OV
ZnOycV2U0LCdQ1q7xEWg7yvXvo4/pUD/0XBzTqajT4wjMVAHPGVy1zvj125G/s1ZHtMUxKBdKjzM
cLlzxKkDVzoexCpX/c4L/RCqsDQ2RAmyQCeaKGuFKmoW57nigyPsuHsYhSkxwBM67y7W72pHRmuJ
Sf0qKYYXNBIWAm5kaQ62wGNMYRdSYqSPcTNlB9+kPAAudOJ9bvp9FXXmp7QT/oozPqsOGyFsXyUZ
S35c7/Kxay/NTieXqdD71MGUb7HhIqhAI1sf9c3oEBcW2do5qKaOwDehE22xVpCGATqRreCtFkj8
ugx7pNe1X7sGMkKFKGovHIQdee1/bCYj3zVT5WADpHYwh/DUx/aut4xz7Ng7uNwT+xT/GrfUEeLf
hzGfb/o0OHal81g1wRVTLgWjLO5OTjO/JHX4BIT73pXFvmI3vS6S7Oyb8bifU4qULinzQpntGidf
v/ENoR7LbKF3l/ITSadsrIyQST6SF5lDBhfCml3SVycduSMsNudzPtAykzlV7ZWCcUkGZd+/n635
sx7iCyfp5a52M9SDkz+F7014VQg1SWg4Iu0AXgIZMS5jay/I/KjjZz1oMie76FLVj6Y39A81ehmM
2/E71wojKKU+uT/10D8bsvG2SF/Rx3KGuez7xjg0mgTmhf+A3S52n53WLvZxXjvepo3wGsW1Q3l0
JMhxXbp+pPGQC7bQcUPCzyyc+bIblNHsolzfK+n4X0zHnYyjUWUUdLDktyS8yEGO1qnz8hYSG252
fZvJZvk8WafJeaLoPFK4EEF3EeYdI9od06pZUdW0E2I1k0zsYERExKGwHzrghXWNayydbrxpcTks
MbwUTZ125Mi5pBo1vQw+eGFKkh36DUY30DbEcYHHQUR6HKQ20is5FoUM+35TMr1QZ1p6GhMpwh/6
kANCYMCYwDCgTkk86+uaNe7Jq4PpyrDJj5ExmUQEADrmdWKoeNh2/sSxoyfCvhqXKItCLKcTQVTs
12SW403iTOISJxD8iLChhZmOwYcwJ29qE9quuBet6rYOWtzFwjaYaLJHR111EaDDleV3gA4iVbXv
62Jg65AZDvYFYTUX7O35aMMpkP6UHNA3agrxIQowI+bodB8deDGbuGH7t6K1S8N8XqOJAXK+JDSB
6WouJOoGfDcWCNtIAQJpOeR7PcF8r52a1+u9Koum0mngM1n0bNJs2BO3lj+//ic+lpZ70+HYX7qJ
v3exRR0kWKQzyF3OYLqRVAk8a7zBVUtDncMmvZ4ZOBe9x+kqbiLCU6Ou3r0WiglpoI2isav1KUKj
LI8rE91s5O8NyFnHHBH+0Zm7Yu+AYHpPQ5sbiBM+kXmE7CkKL7fkp4jnvDf51QkS5zuPurmA9qlv
U81+F5UFFJe0B2NUTSBFtcl9kQgbPFQ4K6/rgSi9tZqSes9WjbN932dug1IkGNNVPFMVoXjJZIBk
GwB/429Ke1D1RQpuOGf8m7Nx6Zcwain+gQxKEyqK3nzym6aVK6QFXbxm7SApEXMoeaPpOJJtU3fm
tRKjwqUIALSdFcUrVOjH13EH3xakVIK2y5q77Ckjk/Qu6rAbrgZtLN8vqoIXgxggiiIcs+6yfnkm
GZ5GV/CP/Fb6muh5HhtFyrUtECAhHCn25Lf8K07FnYLxZs5GolhKyFuOzQjobJPP9oflA7PEeRdK
38CAjMgDyEW76VzETLpwzefcXCILCrSorxIQ4rx5WsLRDFg8B9PVwAdtp7nx1aYGZfEcCWUnm7RD
EBK3jPvIYHstXOqsm9fCkzBk8DILm6IS+BZypLhkQgzSmVIi0eYs58NjB+Xn0qdjfhwAeJ0hWulb
qBm8OkbEK2xbPb1JQrWJThflOXXbDoggVAByCobMHFZNFoh7DgfcYSEdyl8BJE92wMFY7P2CiCvO
Lc37zl8ebw5NED0/qTPI9eX9mKLdeH1hZZtGX/I5r864x7i07tvhmBEoftFRciVfBz7KeZ5IVDOp
yHU1f88n/fPE5PupVy1qBxFz9Oiqz3jdUArRzNu3AyRptFfFvusCXvaFBxz0E/bmvPD33ZKKFpbw
jixK4FcVaRofmhG7J+aSWZwAJYmbwnKCo8osvnnHyUdtCqbDvQmqARlPw0+sllEwYl66VJWipKBs
hBep13EmHP2eUeLO5qfQTKozrUijXNOL5Z0uGxVsSk6nu95kfvRtnlToIMOZORCQYFFxw363jMHG
BFnjKngxRHwBRPKsCVLLohCE7sCxD47T8BWDkgVIahT6uS1j/VEPHl2olg15Qym1CrfItCQrI+hB
3C5DcR2NXf8As9T7Ug128BKX2j8OKkLFHI6sTBCdCbZQ7hSSN8EIGPw6+JA4CpTbYlIMNm5JgRuC
dFxO38rP/xE6/EboQHQP8Pt/r3PYfM3O47n5+r3U+dvf+VvqrJAyIHFgAXdp9rzqmf+WOitU0Agf
PAd6kelISv5/ixz8v9DoIIP2LSy3S/7i/4kcyFika8Ruy6GL7L1mJ/wJc8RHtfFjjd2kFUWH2CSF
ewGgvOlfpAniTzH79WFypuiZjJqi2jgV59eVnnMiPNwm73ZVPd1mpZzhXkWoR+m+LtXjapeQuIi4
1poF2P2eOOoCwzfHVXP8qunmLTLGhPnGAjkUdreFZxgwHOCBGwCuLKq0O3CphARYZgj00HemFQ8R
9Bni03ffsPGwrq+zRGGN9cDRH1xqj2TRknt4JAk1RfuIitFgm7OCN1WzgQC5q2t2rE5ucRzSKtmP
fDm5shqnusAwG1yUGJTvCz+0j00bf0zc2niOsxyhXV04K7vW5AL6MtwCa7RWwDKrm1mjhsp1ezd4
4RcsfNwkQeQrEck7RE2k4vlptKHQbawSZM57M0xfqsaKx5XJdmZTmGjEVcXigZqjAjLG1aNB3jmW
ZsF3u6uOeIJVL1FTCu8hGPorkqSLVaSLd2M9owRB7bai5MD5zBuX/8sviUa4tL3qOWD/uJ5Fp48I
RT+iJL5wgBStMsu6o5r7sV5g0W5ZvuMUPn9IM3SgYOujTeqBkOiX6SuOizVD8EFbwRZ7CQbjwFm+
AmEJio9mLbH27uyaN1ZqYM/CXf8ubP3siXQ1gDKaLdKrxLmm1wH5eqnBdV29isz8pZ2rW2xeQBJt
44jTrz6Xtmge8Dhja4sDQFKUPin+yOo2G9Uh8GaPQJmuvoFF0jzbqffgtHG5LzU0NtGCrHACMt1n
uFQHn836lrCmx2yujHplW+Mjpb7waOdl66LFbPM76Qf9Z8MkPXTt1qZ1B73Mus7jOhKbUUbUZEDr
zNssKt5ZhsAA3JA3tJGldd9mHRk2XlBsLAu/esCbs0oWAmUEpwA7u679PdobYJRhJQQb6YnsR6Ho
SXmDU8Im0P1pQdr2u7Ex1KNLbeBk5475Ed/msGkndkV5DG9mo3iW5U54TdAsJieQ4xPd4IsyMRWQ
lAQioVGoGTlKAwvrZcJJecUpgiTnsECTm7mxRVhXRhE4T8S33t9/JvrfTPQSQQVt6H8/0xMhHMXh
ufh+pv/XX/pb0Cb/sgWCNARFCmHGD4I28y+bFrEPeWpRH9jfu1q8v5h6SVOhdvkKn+Jb/EvQRtQu
ityl9WkvThiPfN4/mevfiA5YLeC0YJ0hoBklh/lW9MTWEEJ/1hKMjiC5oyBKy0MfGgUgjr1l4UCd
iKa8vExSYYyPsS7sC84OEcfT1q/U2Y2plwrQ8Yk16JVKnHlhOdmZnZxCufS/YFeTxkbRl+CX7570
PwjD3ugBqPPxhT0erUnqMPWq5d9/p5zy2p7+QzM3J6it+l5EBYFkI9TDaXBNRPFT8K9YaXKc/032
sPem98wlWRIF0C8cR4vM5o1UwogzqzL6Mjwhwrlkt29g7xyEcPaJDQMe2FJt1AfRmADJR1I3Nfbh
wbUPWHaGYKdCMt0vEFqwP50Hl6dSOEE/72Xn6FuviAmNKJHr3UbIDx8yKbp5b2PaPyWtIKMu5Cg0
rEQaNA7MJ7rDa6V7kO4hBvTkZDiDvqddgctCzOrMel221Cw9LuUTi8xKCsYqx0ESsO6NjtHilOUX
qdd51/b9LsAlRwsulg+NsBgEo5Wpc2MRIjLZho/xsqvEdeMR28pkGk/hlgbxGIKw4pubkJlIpIhC
+SCEQYJe7BKCyt4TyrgRTfo2dGA0rLSMPaZVJbEfg7aYoTrKOsKdnvONkNlZFxMtM/3YkGEE0ac2
JBzQJBLtSZYkuF7PKQ0CWiyTUz1LaI/RsWtaxl/ImX1toJcb7uemkA+GBTHnPXt8esCW7HhycYsS
jZSCUhOWWpHnsx6alL8UOAaXzvAl0pTqaRdtZTKQyKPnmnOSgUcnWui6rQNZoFhg8oQsxOskLdSZ
lmzw1GMHexp6itSgKynlburYuYsc8m3WZlvzkOhE8is4dte1z4DIhupgz5yUtzxHq1+reDmoxLRR
iaVhmZshJJDyux6kkuIU0maOjvPyk7jLwyECNuX3q6zy5BN1L0jI6Ax3PYNDuYrowN4ZHmbZVaJ5
ea2QdgNCuxgLQktNEEwn+SPhqnHc0d2UKBlxsLjhJqMzsoQP6OkBrHl3bVBzxv+cBDiuZtWTnpJ0
6mqaQufJGFxxTTJpdmtZaXiWIwBQOsC2B6KlcM9FmA7vK4sS6w7zRHmKRk6lA1U2bx0lI0+cMFsK
+1I7gM8UVTSSZeu2u5MoVhwWPpdhMzRkJ6M8yJ3mhjqpsnatCmG7rPO+tpALTrYXzRiyGZE0GXKa
V6vYouH5gv2hrz7wxzx5QYGi73FiQDh1sgz0R8gYaTk49+uo9MUDQVL8PBmcLCK3g5HfFmpzlrOL
KKsPPBleLo7jvJRpVY7BrsWX3z7T2tb3HlN8szVmlwccS8rH+xRQ5UkRl1LBw2qbA9HbQJmTQOpb
yIE1nfSZgEUL2EzIlgsD1ZZiXDKvBG+bv8UoznNhr885kSJ7eeKwKpuHdJ4N48no3bm+7GRjNLeT
Johil00W0++cj5MPYcPM0/tgSKCTkwkBUWiwrIuZesWwmqecZ9kQVIR9yBzjauX7mMJx6IJ6CzJA
GTubWSU6VjXi3vXrQE4x1IOdIEij2TjD8lJ0DVJ5wDEwuZnMS/kQ94agSIA50HnWGX7umySAHgvt
V6TlZ9caBc1pL6GKv1StaNGHiT64QdgkHxvRQPxeEUvdfbECr0vfN8wQIiJHZ1bNTZkXhYNpN4Rn
tXWz0CCOk0T0cGUynI7IL/jNu6wR1wlVf/3e64M6/arcQkr2eRPbzG2Ozkve5Kw/c03DAmg3rBP2
xDSsS8c0LyJpEWNKCvtMlSgOTXKbZgCyceiBhzH9ZzX0wbqcxTuXdMhxjbyifyR5y9hin0eeUVbQ
oPowurAyP9hYQRBTUY2HkRRsMalN5ObqYLScxMnnSiirvA8juwcYUymHYxDIEJr6Gd22qvLMp5bG
1BpT50ejGKhSoFdYpRO0uDgatXcQqQw/ZW3gftUhvn5O88VNlzmXCJ3qaZuiPsI+74YflTXAKmOR
2hDtYd1TmC0+CjvKd7Iww2DtzjllRWpRt35Ix86tFv+UnNPsKq7C7FEmrYsRu+0oB3aclAat1zRg
KKTnY3UzZHN+qUj62QKZye6Y1quPUL+id4Od3Y6uqRN2u629q6cafFpSAmWgEM8ZwMkeYaW04Q7W
EykfLGB0wOqZNoCf7uiIoBSqR7SEmesy7Q1W+cCiUz0XKq+iTQIyaAeIqHwfOdTCBUsPbRRH9QXm
PCqTAH6wQ8VDvgkDt32JGwptWW/bBzknIbgQKcGWta69ieg9TWR3sB3YLBXaU93m5d7L6gnYSmaV
F26k5S5U4g7wTLU3ddRvGu7xGSJyNbJKQYosCJsaMLm5/XXd2cE7v4qcvUEK5k5RaV8bHJ283TQ5
zrVB7fbEhD0dzKKYUKgL/2KmsIkspGnW8HH6dd1PCcDrFtEGMMMvJujAE2fu+cQBA7rPr7dEP23m
bNe1+J9YNJLYyd5o4+oyt7wko/4Enw+yY0GElTlaLEKvh2uSZMoT0orm8OurvlE7sityKWzTSVty
B1GSvtHOkusdudGo/CPQnOoDEWNMDFUn2WP8+jpv1I6v11mUsWyXJTWOtxpn1JpO3/phcLTTZYfh
mg1z9oKRVzpgwvjzi7mmSZ2WDfLiIPlxd4lxrDVCNoFHLxv9bbngvhdvwNqIe/9bGe3f7it/3shi
T4FEz16cgov71lFRI0epDErxR4s2yXUBy2avRmj9LbKEU+vSD/j1rf3D9RaYrWCYcN5G1fnm1uA4
lkWWK3rxUfD0bQlCaseKoYqW3UgbTzzeX19zeVzfqTb57RY5LBpVzDP8eG8361NOh95vOgosTsHu
ygWdDujPD1iBC73USnGosR6RAc2fTSNh+fj1F/h5kBJrjX540bBKiSPgx5smn7Y2dZY6x76Pm8M4
QqLWYiy/Ran/25/yH6/ikt3tOJgAfhLkZoEcMe62zpHmb3OYYujirgfq6M/vhQMlOlySXnjx3oxN
B/toTdHJOZLKRNx8DJIdYvz/Y5iopUZpeZx2OG6+eWJpndfwu0t1lAEVF3pVDIphIjl0OwWduAYs
Nsy/OdL9PH8xpzObcFu2xZ/e3BiKg2AaM8c+GhDMngVt+ONsDmxFoKf624IWraTPOTNEfv1Af55Z
APBAVxbcLSSet7fqkzaBNkhJ4jJ5u4OSebJzaL7MCaEIv77UP9wig8NFQc+rzpFf/jgOXZhgXCqX
AN0XhHguytPcwmTKbAZMupzg9DJqfn3Rf7o/PD9gYyjskq775qIDMRNW5DvimDl1cyhy27rITC/a
c9D57Zv+1k/Aq+5TnaB3YuO38X5+0yKv8Uzmk+PctHjxE5ErWi0IAu+R/jXXJWRWxLQT22Q9sq8b
2Wu110NN5NoOQrLN4aJUZxo67RcBeZ1d51xk0a2XOlX2m8fy80RIDowFV5sZiXL7WzNfEasxJmeM
EZ5bXCgOSA1Y+m0tIec2Qw0kw+/WSvHzDOHTHmZfafl4Paj0//j7hxn1koA17mhQ+G62GmBsteq0
Jg6tESyZdDSX8Z7E4rrus/oD5PxZbKzY1/d1KzFf12E/L1ouQig6AmGiP14cfLDlVIN4Gfjt3hqY
EHsTtODx1uezx6bbVMlHeJbWscW9DGi3hiX5h2PToQLP20AphyH6k2OqRr/Fpn+ajzS37HNL6E6y
muqCYaorTuN/fjHqRhaNEp+p5u0q4M14RENo3kcdan2bFMR1mtR2CQsxK05Jv77YTz81d+bhAhOm
tax4r06G7wpUeWqICgT3dHQCxcEyjDGFoHCKOCX++kKS7tOPqyvwG2fZPChuDob98k2+u1JmRbF2
KndkB9FE7a3JGa4HKdV26WOAQqg9VclAJcQOyR2JRpQqnEhcq1nV2bIMIhu8j+KUOoExclhat4Is
nNltmgO8BUpZVL2snQkqnuN5jXhgP8oQ80RBNmL+pxOxg63Wx/DFuobJ4+1WKC4QJ7voVY5yxoE+
gsI4AbyM96E5/fGui0sxBmzXpmDrWm/nfFLbZDdoEkka07FI+Ui4/7pENWQgwTghMPxt/fDNHshm
WcOvwquPw1SRjP7mV4JvbYkaYsPRqbX91XHkcGzswH96LYg4bktVp54zZFRay9+8ZPLtEME4LR0c
/hZXXky7yvpxiNhZ0MW0HpB1E1Kbzxsz8cCd7ydi7SxJTHXgfSJ/LLU3AzCt9toPS95Aqwnjg+wm
ooiQRk73Zp9TRZzTpV5TN+5ysOgb/vwa7NEAE0oIqBTxrdtNQGCGcozVwTfCNKFw6VnlnUra+Qnv
J8udwWKwn7pGVMcByRrsC6dFvzJqSmNtkFL3SykcBau4HkJ344WjTK+UaaTNBh1RfjdSbbhunM5A
rBg7t+UkjHlfugWmvaEjOtZ0a2leUpaGBNu6CgJghHDssktpyGLBruZxU071zAF6jkHCxGJNTo/q
SdGCEkavra9j1VH7NgdShK05KUreGZFQPOorkYkv+F9SiuJGwvvi62ophpLfGd0Ok+bPLvKp8gLU
HUVvv/GD6OAMKaeiop75tzMC5W+bT5Q1VF78bNnX1BXvWgQ3lizzokX4lqKV4uA+0QSlt+QZ+r6i
+xrdWnmZgQsN66G7a62WH0RWLm93KfIqvS9hBolN03ei3kFV1PepKb3L0HHK9N6tRPtFtyZ3QVKr
mr9aTtHbV00tllLUmPEzk0jFX+TW1VmRrDi/qwRmvG0qE/tyWLJIqWgQGbuLUbHonQPIL99QB6Fy
1YGAdvZePiHrhkrIJ+JoDsSnebSKi1onvfFOlzGXrtOZVQvxJF72VZRZrbwpxkF19yI2UISmDBdY
IVSbEZRPLgmhSFFs+JQNtqJN3w3kK1QFyVaOZApXc8gIKlCGOdBTxti9tNGGjxcRWVT4OLQY4mvQ
+dS06HC2815nnGFXElZwcxOik2oeRKEakCaxYoAVEXyBayNuWBte9wHU7Bl95GxRaoickroZ7Xxr
OgUUQryaalupX/xuhkM3I+r7VoJTWc+XsSItHuxEqnMcRFGwbft2hGX9+lo5AA4Zocy9o0tk/blA
ttVQnJ/Eg9AiiulnEp+Mo36h8TUI49p97TmczKJM8VyRuXIPVtL2n6aYjPadjqnDf2vN0NQ/B8pa
NhKQeqjHla59zkWyVGIbyvOrKuH4gymKCvzr8uc6PUXGiNqVe6lc+hErHNtALInaNNtTTvb5vM8r
g05DNtk8WDsYsH4ktMPju7ao+SICGhHUeshI98Usav0RA6Bl0HN2VZree6Wv+yulgSQ6SQIsF4hz
PH31DDoZ28SrQe9PoqIKHE3sjel6i9HNWY9pAyB4jChXMFZsujkLVLaz3PdszNMOzSheXLrxGfIj
cKBBMOfU5o1MoTttWqr1U0ZREiNWMXuUJIB+HXPT1JTaqJAjxCTuB97T+G3F/0+f9Hd90mVR+27P
sjl35//6FuFzfc6//s9/X38d/+twzqs2in+Uxbwuh3RPz233P/9tuOZfi+7kNYZHcoj5WxMj/4Lg
JyX1g+UgStXi/0QxtvqLzRwHbp86DUl0izDn70apXBql/Oek+9Bvl6b1J43SN5s57OcUQqzlEIXs
1kP/9Wb9NBwd1h7JW/R/orU1OyyJTvj03UP5h5bmm3Pat4uwKeFQz33+dDjsysGoODYQKJYyN2q3
nakvD+66Su3fWYffGt6X+wFjQrkJLgLW9zdHwjIPiCkMrfmA3Jr6c7ao8yRFZ1FWcLjZqx5yINXk
/yqb+L6p3P76Tn96nB79cJumCZQIfrS3Gz1CF5AyO7I+kJr1IHP3PbbMza8vsZykvis52d5yCeXD
g6Grze7nTf2iaYypNwNRH5CXPtBPemp9gq976mIrc66//vpinNx+vtxixaaNz16LI/CyR/9uD26F
te0QWNke6BOSLpbmoiLNEEN8qjDEZ4P9aAdjTeQR0DpzpSwgzuy/fVoTedrkzaaF+I1DI8Q/ECVe
ekH53adVWaLnWxPJHZartvXBw8laUKjOSXBsmIUvZJJbMLHGfTi03UthLy3fpjPlE8Rgls7J7/MN
uQvWNclRPuntqbVB56OfpiRoLmMnHMOVJV20LjbOuwdHZeF70jRLgqsb6y4IS3WjOvL8HMUsO9gw
2unjhNf9QNJamNMQKT2kQQpi+G7o5/kixTnRJ8aws/L8xXaz+zK2PxOVcdc1ODRH28uPlak/hoON
kZpITEJy+UwCzOdNWs31Pq3RlzeF2Kg2Gb82kV9fuCQYVxPCsdgvOcNIfL8jAvFrTXrBGid/cJSh
9eQaAOGSKMachJaSBsPA7sZAx8ReajOJJLlGzxY+dCh812C01qY/hDR3oITpMYA+EmcBpDAdXRUt
UZURRUhMMeNJhai7tyh3cK2E4xT6Fx04YE0iFhqp2qVGFHlKrKXHzqOiZUxKVyUCQT5v0ziPduEa
7/+XvfNYjhtLt+6r3PjnqIA3gztJ78ikJ8UJgqJEHBx4c+Ce/l+gqrskqlu61eOO6GgT1VJmIpEH
n9l7bZF09ZkESP4en8r+rjCS7pjWsdohTWURVdcUmgz0xDHMqvoCXpuD9blKsIyQ+cEUTl5VBZJi
2efGuhsxRnRxqj/YBVnnY1cNAIljU31SsU6E0FJHac+WMrqLZz1THs8WTjdjMYK9FGBxPG8otDo8
kYVbX5dTXl9ldXMKCbj6hMmxvbOVlexAARsXiLncXZZzLwDUjTeqzYctyLxPguxIONYxHHnpWTie
mji41t1IbjV8MBdTpBVXKh1XZqNwDmPWrJZBmeqbukcRULhOFC1itySofnDibR3Y6ohTkgjNSbhX
bAY3YWjRV4atZywCI3omZVeQ9+I8Dt0s6AoroMj9NV7ueyIdCBHupLa1CT84ogtHpS46pjcq6q9Z
7xpb04r1nUFvvxuBy+9xEVTHsdDn8ityinOGHdzkjmYywTo40q+tsBpfMFXgGedHc+oiqR1baI1b
awhgM6eag0M8oxhKwspbVXrFqyGfhpWMYNrCz8EQKywF8wXNx4ORtPkyxIe0BTfTHwcJ9pNNcL90
A00geNYJcE8ybWHaerSwQzUsiYcPFpab9ofJFAj9AsvfhBKdQUFCA2hy4mJdT7xgvnwMjAkuXNvq
NzFisZ3ZWc/kg500P41u4U7aC8PjSoO6R2tXqGUXJjXpqIT5hERzriqfDaw7yQsNj9E1+TwYx6rp
C0tRwrTYBaC6DKNuj/tXrQ1Nvwbxv2mHItpJDZ4MZv/ZBcRfG4VudU9h6WUcT722Kit4eArd3Aty
cyJeROmum2FTlZF15zglElEjqbFgeF1zpbTSeuHc9vdx1ltb3RDpcuiESXwnbG/U2eV0GaZJS60b
luN9YfjpiQNp2husxBel6Xyqi57GMfC1Re+HxZLNF7RvXZzgTW4FDwCiuwBvLqI5nTbNjPwS9/s+
7cx7QEAEOIQGEHe/xlLka7ijtXAVJpp/EYXJ13DAcjdVzRpugf2idLv8LJXVnUuwfcHCwTS+4khw
8fDL4cRkNd27mVnvLD9OVkU/9U8F23NkjfW8zgjkOC6x+OdsW/NBvgUUqo8Gs7S70Jvsa9pLd8V2
2ViCApPNokDDvkW/iieGvobfiTt8waqjnZMqByjQ4MatPfngCIfUnCAmRqKq0zkWcLCXzC2ddeoz
J1STh70CzSkSWGCm56zxtZ1BZbOsKu/VM6yohd3A916FjoRx7nt3aTMYW5qRbF2b9rj0upHuP7HB
T7qB2Cmyjo/FoHDYto5zdmMj2Qktip59Z52hCtqmo+Dyd4h4DE6ulUn28oaLlN5ZyASWjm6UTJja
xLy1K3ft0t0/tmNiI4B3xaVbu9Njg8kBjRHZdRA56ktllC0xJ5I7j+y9nc0CnJRSbjIenm95gqkk
rGpizaOw2fN87PcdlGLwHFCJccAZ2WimKzNt1Le64r9F/u+KfCSKTI1+IYZ8aZqXV6HwHrbND4rI
b3/yzyLfDf5g1Umdz9KYyhw02F+FvvUHGnZw3eCzaKnfq/m/ON8zSOwbe5va7nvOt/Ge08lcHX38
u2r+7xT6P9Xg0L3pZiwHMw5m5o8LmsCi1EhKrdz5cfomCg5vzScFJ/b1363x/tUrzWtsBp0sN0Ea
/lgxprmd2yA9eCVE9JhtyudyHjP1oVDf+tJ/u5b8V6/Ea+CDRypn2/78z7+rTaNWC6FWJeWu7ROF
q0Y/N12GIL6a/m4DgwQIiBSHDC+n81o/vlBHoCNF2gRNgvTcJE3eQi1+k/znd/fV/6VPen8Zht0M
bl1gnh+uXOsKQH3OUO5CjeV84FfV4n05TzLXf3DpuFfZ/3tzL4mW88dPFCGcsgvBJ+pAR5wGMB8A
Fpio1bn8zYea/6YP/QrTpXkZxSaSBcyHa+d1kFnagCGR6CmHQOLejNHwYGjjQ9lRZ/76Cn6cRdMc
wVcATTXPhRm2f/hYuHULfpsFE6l5hew1qMMYxpAlosUvEIAwxdtQpUkua//+rcjQ3XKAR7L+/KnF
detCmSwAy11ZxcWtmiecTqAlD5rkv/36M84X7KcLytyAU2FWcngfGsBJSfIRi6zcaYDbd8A1xrU0
9fD216/yL35bbJL+epUPfZ+PdqTTVMqrBIODw214QEeVH3LiW/+TS/fdK32464lmEkUHP34nUjWu
3EG+TGgwkTX99uf1Tp388dIhSPGZQCAksk3z45aywG3jZ0wCdmUHw7jUO5C8Y9ky4rSzcR2EerEy
gtrYVEwydnpNrBziqoDkcDs/dBU76GVfIBTwh4gBZpH3r54gUJ4AXZSsnm5sZgw1MB1rH01Gd1F6
kFGAdcwz3KCoGDHzfxlFmK31BJi14omx84Yqux7rwHxMPLPYOyExJB3JrCukoJhFZnFfAY1920vu
58Qb3GjZjErLFpBQfGJISHJvWyI+FaaXdQvp6bbVpH3Qg6l/rUJOecTMvHfX4FWkXRwhsoCHFp4v
ivVop/pnmQgNrzDvRzMDZqohHzqBzrEpgqg8R+ZUrFrHdtwlw++QhQdAzWFRWS2kgpA0gkoPh7Ws
8AJqEMwA8/PppoyDCxJPC1Y8N5dkCTDkROi9dl0eATC3jE2LIxcGRmBY9D4IgyR59kcQHDA0kWds
/QBml5fqJqrDzjkOkSGfI79IH9yeiKGqscpPFYXpY8hnLxdeb5SfysxmhefC+UkXYCEID7Oskd/6
4NqMDjS7Th+a3neOWDiza0bv7XPIpTkKWZVnV8k3gPxqqaRrPkKhfRuaPrxtXbYd5ETx7pumOI6p
yYqzJi+QMW3AAPdKMqC+QZts7znRW/SqKMu7CMI5ZUAsyDhVOZZJyyfkQUXxZWSVAZ7xKH+jgzcu
ARNxEVVK72VqPTkD77d9CooedUjIRtPlkiUxFyFUWMvgeI9LktSiO9a9fKTIi5PnYMLvmVU9VBZH
sLMgS6uYUH3WbrqNc1MvLwzVlcGKlUX3JMISha5pdIzR4Yix4HL1vCaAJp4efUw4DBWS7I2ExYJM
sYhknZaTk7FhtbPxpD8UpmvcWSBd5NKp4fIsaxtvD0J80dEbDVlwqgdG10EwrwHacEhAGoHPKwju
SDQ4FbR7DW0UkXI4qpdMSoL1NMKOb62yU/QefSke2lyLuq3yc/kS9CaxbDm/I9crDJrrACBNA8r/
pq+D7mmqp2TrlKpNN71Wm6TelJYzrSdmTNWibsAuLNAls6cJyuaLOfHbsrWQVSQerOa+85CmRBJH
sjeiG8yGgjdbK/QAIELJzmOjqC3RlhMmKCLsZXDKD0MY5Tj3iPsAE/Fm+iKAnw+3jTfCQD7KxpU2
zjIzkVH3R0lAPmGUBlup8Q0pi0cfvIqUxEPsgA58u1vZ1VCaRDmIr3kZODvchAAgXAF5wTbUU9mM
3ZadGCbeQHEjTPBwDujTgR/EFT6CVmehnbKGi762ioQ00Qy3YK92DFth4I3xIctdoj3IkEQr6nvX
QvGjJOdpWOtG2l10BBusI1LTNrbfMvMtveTRx0h+1INhA0IoXUbTULbLrEeUyFRExgurTbmpORXx
cszxyLmSwdmiqNxUGr/6ZB6OdKD9FizvxvVUc7pBB+m2xvzcLWlGV2YmX+JG889kGqCFwWx4bXVo
roqoR9luh9ZhUNxRCQfqs6KHW+opUWtdzsd3momfUeZXwbnNVf/aaDVtUzRnOgk8dNeGiyfS1tMX
6Ekkq9WcHy657kQMYmA2QdytQg/yGgNK5V+HRVKfjF5xkr1XWiB0KjBKmUKGLznETFWsXAQ8Kyxp
9S5GsLhk2d6/0pnuS2JZFzg5de5gnSyMOD1bZVtsRG8xNGuy8txUc11dmMUxNUpupr4SCtO5YS8T
j6sThwH8QlcZODg4dZEBfGoT3/iq95xW3XyPOKw6idZr40vpDNGmA8/MGUclsdC01rmUkbNpoBQx
RJ1jWQiK3la4QJYdeYQ4mbhCk4etb9C9eonyiFA3vmGMlTrKh4inwV1Xoqb23TyHZ6qy60Zx9mgR
p0dPZHyedJCMu6BQG3apZM2j6L60QlP/HBiqPXYaUDgmJGc/adJd4+odiW9FsGWjpl20dXy2oNg+
IXRsCFQW7UUop8dYt/pHP0H5wMA93tqT4ewmqJ7rXFTZuWRsd5UmREPjNYktQQRPGBEWHt/ze36o
Ox1Cjl/AwogysEi6VZ7tkbQsHougOF37s+YQY2B6PPQSnK57LRYQF3NO3jrnxNEz38BlbgCAmPhK
y2+HrGs3ZJnwHWzovSARuRhEeG4T4zsSXrzLmPHX25xZtGkIptLt+4R6fJ9WS5o8/EUQlbIZS57M
ZGIdUXeJ/Dt/n3gzvGT6nZZWTDTtt6n4+4Qcddx9k5nZoa8suLdEbjBJZ8x8sOZmXn1r7MNvbf7Y
m4AtePikNedfRsDLTYWar1+BnxAMBpGMiwOusNmdhsy08w9I2wv0Z65C+bukFq+Vu5iC2ntrRilw
nBJT9hXtPvPJOPL2g8/SHEjPHBBhVY4O6PA9NsL3EsBXLUaLq9z18NZIWwUoF/xIrttS1PZqspTR
ZZw9zTOr1KQlGzC97aU1pIvSYFo6F9eI4kuyog95KpMVtI/Ptq8g00lyMUaLVYGjiY3p8vvi4Oiu
MYFqM0VRA0LnoeHRsBpv+Z2apOFI4I8q9dudWZF2M1ThSyJI+fCQTaxNHQlx4VXGE+ZgIkB4RhsY
LsipYAWvtGWQWtMlP9foNUo9QxEIRdZG6gEjkamm7ePB0f2NF2Wcb7bL8W1HVCd0S4zweztInVXJ
B94lajb6+KPzO5ju7Gv/sY6H20/vD26aNRVbvg8VdkNgJGpsPd1BzuG8MfvuomV37y38mjqhpbS8
xB0DR8pkCbxNAsw0/OCdY2sxlloYwe8atZ82PfP7mfeNHhMKmt2PjVqE/AkdVrqrM+OBZcqxTjhT
e4/kg1TdhPjYNr9uMX7qDNkmgQLgld6F/R8xvw2UlSzqGWJ3FUVYHirWdDmP4zwXxVGzx2L/69cz
fupp5hf0oPwiTLesn7RReU2BY7tJyoECuAT3Jud83OBgW8k6e4EGjSIEhOgZjEF/9f7YgT+M+kOQ
LLoRBkTVMMFBWExVtx0anuu/fn/Wv3p/iMTQMXke29+PTXk5xCBrYTfuRJbZB9U12VthzYmgfds3
oMUwfw/rFHgLwS/SaC87l1rTIOrpXBoU2kxlXyhl8oNvorcdTTrPJp7FhumonKONOuSU17I+JW4T
QOBDBk16UejsopBT2RpoXNe2l4W3FhqvFwtLe7cI+LetrxneNeYRHsDhOKQPehzL5/enYp6jTF/2
U2KK31wLY+5if2jV+K7gSkFjR9kLo/nDYjpSfQggp0l2rYsJwtGaAtkLxOPesp+Iddd2bGWIQ5bC
3DiQaMikbA+//jp+6rPRsrJgdXgjyBxZ0/MOv5suMQbv3TI2kK3Qb28dLSqO+PJ+dwz8NLGYFbM4
P1wLxZ4HNuPHV1ExHlo3L+Kda1M8u2Q1LvPSZd1nBvQZbkJQzShpHmC+dE+//oDmz9eYEsWa5z/B
HADysR0ejcTu6rQX7Lpwfu5SuwhOWhgGz5miNIaa5oznAPvkQ26PD0kwVpDjnB5EVudEyxbZEP7X
iD0fC1/lW2xtSAiz7aTeUX8HJ9wYzZcqnPFfGoaI6NvY4L/z6t/Nqxkyo3r49/Pqy6+f65cmeflh
VP3tD/05qg5Ql6Aqsb936P+pSTF04mhQraMEASCE3v0vSQphNDoPKp/DCamnM9+p/5Ck6H9nMk2i
zY+/dXAxbNINm9kZkoZZYf/jbwComqbPsKeTlU1BJy4A8ZkmW0/LruTIutKL7bHM9tgoxFehNBRq
SZz0d45fu/tmasPbNPNDuOK8/YvakO7ZrBv3NKAjsAELaqTYAdMEKGLV2gZhpHpi25Vh/PYquQLz
qzZwjuJLE9H6MnFqFkiIOEkyQ6cPNcyxLtsIACPauGqjd352lSRgtdu+VzcBPRZ5zUgkH+qx7w+z
Hw2YDGagJ73q8VLrQkMCiVjsJhV+dlOb7YPrJ9O+8Y2BcHAvunIrZ7qhJatvZnPkxgp4+1PYDmut
t9oDlNOJvDwUAYxwhrUtbDLp4qRK71QshxfPyyr6k4L0L3tCLMdztLnCpSEeqyxRUBELWa6sqDM3
gfBwgpLLduMMrlx3ut2xZNbz4VRHvXnyq+YeojUCNAMvXI3aFPUstfZ0l7cKVYExfE6GoSbJqksa
9NNdfKrA4YBjK53mGQ9/LxYV3+F9msjsEnqLYEUmpkOdzbpEMVrYsjvfm7V5NBuS8fmVGTRyR6jc
mfBpufHkAMlZOET5Mr3b6UghSAbK1Ym8NQ4/I2OV3WITvh3bSm3IJUuWEIvNs09HvuNRl194ld6f
7CYfdwixrBdpW8VBBkZ7yxmfsoJOtGQNgaqFZyVMf5+VtrpA16dvKsPTVngK82uaauu2He32E3aa
9G00G/3O7BSg72TI2TQ62iUkRWyWevvEtQJBDkMnuKK/zp6sOu6gnJT5Km9NfU3EIYJynahRzaqH
L1XfNGejLdHWDu2wpG6niZfcOJjstSB4tSypgPXXBvmQ2gRqBm2MIK/OzcV1zkadwXlAQtIYgs/P
9ILkbfwMC2a0L53Z+cd3cx3T6fLSrhFLqFwnetmccIc30bAZDGa4604L5KmcUHymUenvdIqHrzKP
5JVeIgyOk2g6J44sQTU7ofbqF5aPWiFq0O1UvZuS3Irc+JjHrsf5JcSB4AFCKLJQrmZ54lNsZPoj
xMnh5AaJDru7URexB46MqWfVXddaNH2qUpbbROOVw5EwqOgusBPn7Ff2ovbLaNt1Xn4V49+9Medl
eeJYLbV/NxGvbBi5t3CKChWnwEK/cuFjJ4umz7WeBRYwIEvKcG8GYMKg/DXpwq/g5GFfrwamQHWY
PXCMlFdjnk67PKr0dacyZx2DQb3whAHbnBlZCT8nhrYjxuqcRVl0roVtrtzKtZ5T8LT0CFo9PDah
oCsafDXeum5iQaXJU42hkyF2joseSk1dni9AQPbhstPAEm3yctRxlWPSWqKySLJLDS3RA8zgisGl
W4Tl0q6qkJMkLqcVFKovKSWRv1BuNlxYk5cBBE0ctu9y7LQHxFCUbmB4gpBw62jAQGNIOlvJ5Gcz
DNWULUq/HK7NVDcea7jrKBlKkJzVJnULRx8uDAqtIeaLizKFYbhmFJAFswLI9aM1W6BGvw3JFh/d
+8jLyvamtYQiGHj2zOUH6LKNNi1RCmVDubI7M+lvazlE/qsNlROurWBk2zv3GQrUylv7JWa+jaZU
K7+MXlkaCXNdchR5cPFw+28d8Ls6gESvX9YBF0XefgilQwQ4/5k/y4D3Zz2lLSbBeZFEG/rPjTW9
x4xy44Hvzi0Tu5K/6oCAOkDnH6EewovvzpX5P+oA+w/aAnhA2JgxceKb/jt1gT2LXL/vAXTwQUTi
8S8LvRKLmw91QTkViRmGozhz9yAjSUFA0wsJ01k6lZuMOw/iSL4BRCEYT0LNuIhMerQ0jsQXAk+n
AiR+ZhKsS5IdCP6pAngMOMt9nWozWGd5DHLbzsrxVFQcZo/xZFenopn0L9KKhoBVR8LxQeHijatM
IylhG2tM2Ly29cx9UwVddxisuO4v6tLN1wLjALxoE35hQmr2xWwwWBoqJDdv1E66GksEjCUhJIbM
J3NVjfVzp0yoEKYA8t8N+rgcJWNA3F3KWfDAtDeBH3IQQrBEmWu7Ir5IsZ7sVaq8nVbDw+yKTBLP
GefDdVdpWxO4MFzu4LHPgZkJ8rgBlERzwtE4TvJxcBoybZVVrhT8DhEYCOblZNQGpLCEIh3AXAqJ
foGBymlpxE34/QWiczJsw2QyFnzzXGV9UsZVbMbOgQlkc9VA13ePPZqIV67IeEyYlIX13eSW0x7a
RqPZR6+OhmQta2NB9+QO5ZbTnsBfczD7i0LaaWynOy8dDUPPNygqs465lC1Ea+1kPAhMXEuytDvl
HSc1wBaYlkZDjTKse5EoSVUXRPVgdnsjS4wAAWIfsJVBDo+2B7Up/hLPK1c8d+xPlDTGTdOA7kmr
QBu+BLlXzqIlo3kbQx2S8aWJSDKjTALNv3HbeDYCYUHxnsoeKAOSxaA79WT2HdxclVyomkNvOaZK
7mM7yC1Ibcm1YSDm1GOm9iE44HMzpt1i7pe5LYcE3neZRDyZDePgy6RYR5EOvZYQny0I9bMRl8NN
6yo7XoVaCuM3qDlUQclGB99vPXtpW1ztpSn9cKdjN2/XqTU6+2zQ6w1ZCc1LYZbpq9lWhgVMvXFZ
aZAkA7ANRPIiaiXz5Ryx8KGxYAzaVpQeJIg2A7a7ehbS7trlVNjOFXVC7CwKu4yeo9rWj+xJsg3b
SG3bWXa+8ni5i9S1SiDVxnCdF62xBeHry7NthB7LKJ/VS2LqCK+NqGKWZjbdCptrvu+ohy5jZtHm
YmhT+4TXaTrk4aQTkK6Pq0SJF96j3Ph6xio1jS5d0bAiUbZ7wv0ObGhIwmeBeHYDUKjblhK8dlIl
+UEZXnmPB+vSyT3ner6zzyFQ8RXtBkvHyriYpDeiWmOf4VulA5GDhyJXoNTfCoJpzoWTRE8R4MJj
XdkATzpGRE3qlosRJfFWyi7Z4n4njIby+ovJRmRbunVwG9masyB+jPI58R4mUwfVKqulp4UEkkyd
cyrjStsxCu8fnaqgQpbJQFUbW+anzBkH0sdBI0WLPtWtG6IpUSSCPXnT2M1mxOkosUkm2e7ZcL2i
3ydePA5ZbWhqrIJF0rn2bWn1A1R38shf7XfSvbQjfcFuw/ncZox0cmTb/B2ltgeQA58FyNeiUh1B
kLpbHBI2z0ufoewa5M6wsfLI3w0UMYu+JPiZAgS3TOtEBEZ4qo2PRiDUXSvqZJlyfe6aobrmti5u
fHM8BT07ZCcJA6iwomTYbFXewa81YCeBnfpfBsrYqyD1Y9QmRf7Fi/VglepAixYl7hV3PRa2vhh1
Axa1vAFb6+9HBturhLv71tBm5b7RjyZzGCtc9u107+sSNtvgRB7Z5xVrEtzHi0Lp1nORRrOIXGlE
3RlAiQfddT4xzUMiznLrBsYskb9e3T8moslZBsniwkzLBG2tN7wSid2tO9NqiebuNVpBlMYFqVl4
8UzrycToeJ6MODh3gz9RTDpQDWfUp1nX5ZE9kn7rGSwllyw5E9DXZFCtm6LSX3Bo1St7UMUNAy22
3mMvLPhRSlvYRhu9DfDsd3lH0AZcrwnBJrfWeuLIWQoGLaQyR6Jf5bDD9z567YUHfvHCrKaIPAXN
2tiRYd5j/S2Pfu+IQxHU5VVliG7VVlT46zEQ41fSXdtbp4sqyVQpFEhJxxSLmtFkS0pkl/K6M/dT
TfTcEu/a1yyLrbUxFCh2HbO4GGQpl5pV1ScQWP11CiOdwIzgogIQg7J/jAX1N9qyC6Eb5MqYlXxO
m868ow4vL7zSH2/13mgY67siuLGDAUS93w77Yghje1GEdr/sRKyfKUWTxwyZxCMq1/oqV2n4UCZh
fFRU8QvR+9O9UdsjGOFCbse6G9chreCCwFloRjafFn4rjVe7p8jvAK576h7qnU75TE+40mIH5I5D
YnelC52OzYustYe49pD3ms2aMyHizZFjRtBSbZiwzGyL69j2T/bgwanshLsdh4x8HjTF08GIDfeV
ubauLYswjwl0EaifpR48jpNDf2xPPOj9XMd42URNvHHjxCXRvSxRxnaEQuAOYLwRkfVqr/x+OKmq
qDcNHWn+3yHZN//Vb4pj3Nazk+XfD8mIDvxhQPbnH/jHgEz/gyhkYOpodeYR2J/DscD9gyCWOWt7
RhGZUC//qorfJZ4z+wKqzqxyo1b9R1WsUxUjs0ODjGt+ZmX+vaqYgv2HqpjVBYpVF+JMQGCuZVG1
fz+XRvHfclrE/kGvsuGoyaakgDOTm8Fyki84Blgbhq0NHzadPQkJFsNLy8rqT1K6DUw3r9GujMhD
mi/KsbuyrTZ8SCYztI9VPAyvoo1ltAfUW4VL+kdLY8YxRRsFqncdDqn3MDptf63q0iKIiKAZIgWl
n37putE5deiAHkhbk0jy05r5QYuXCaFAMfBAs3CvBna875wuXUthVbTmecARgvnC/cLMJv2a694+
StPpUgZD99jGlX1DljmRS/Tn4VtrcQBHWneRpArUxpjH8tMUWtULSNzuERsbFtKxEW8aDzrGKpGD
4KEevKvSJctvNYxWcyWdaLgAAWDg0uEwefMyTbsucgltGJ1idNlBqt8ziPfAGjCiAwxRWPbJFDKR
CFgmZiEDgWsvUxnlu5SM6LXDSPKTQbU+LJmXQHv30AbjAHLTW1hd4qwcIm8K0Jq7uE+jLfhD/+CY
NlkLBVoZ+n3CrDMRscKfcpES84nWnJEJnANGHUluROwyi+DLaOhDyYa69vSlSDt1dIEOLc0wqQ4q
TOQalqY7Ua4XLuXiEBzrCRkFxxmJAnpQ+pfs0oJ4E3aeuunmkWE0imKXaHrzWWiw6yDVZ2mxZIRY
3lbpnODj+ZxsBNNcF0FK2JXGmONsUArrPI4meY5Z3jJacLzuKWVTuKBmbf2jIQpvToebS5sw8oID
Fkf6iijr5TptctxCgiFXPMQV0TJuWSGzocCnPG7aQ4vfSyxcMURXflu+Md0aMRK1UxUTYYIunro7
tRcWVENGPvbUvuY1D51dSGn7gMNE7jsrr9ZTMEoLiYbbvdB/+VduX3erosydTcAYzltIi8g8owgs
Zjgx6dBT20TyodKTcOiuJ83HdLA2wMe1Ww+H9U0/euIqMwN4JF/4dk1y/0TGnC9ZDHYutOak89Qs
CFRyaRkuIzqgFeAbrMN2233qMQLu/XF+PPu8RthUiAmnW7sZ4IzmeAeXLQ/efBfmRrkBDJQtcn6h
aOJM7zC2drJpMNHw8yb+fMQzXlKTLDzYeQsI7MW60ctsWbVGuJHkGcIFb811PARqUUcWMrDEOJpt
YBCkji1wKOwbmv1dSv19mko7XI56rTPuYVbqDhXXXQ0DRVZnE1qV+zV3oJ1XOuDMYnRXTaNAWNdh
sInl1MKUqbN1LEdvj3eoPynkJyhcsmRbOUx6FlTm1dFtKnWgHc1uRgM1OGIY19kSidbeaEFzPQl+
mEkh31D03Bsax0DqJ2BiCnslUQguilg2dxpy2su0R5eBG1ssWNYbtzX5Sli/M9wiQWMHPPvlwEaW
3aPsIx/CqI31QyVXdCkPAYI/JEz8sLWCTrKNblyK0HVGuOcyrPJ8KWO9Q6DWpP6unlzwqIk7X+2i
vwN7IlZ6NwZ7r7CntZm6rEBNad64WO1XHE8Jysna2WNBhX3J7nJgMcu405kHnxABhtOYOdOjldr2
ExRFucJZli6GeWhKJe3dQZ1Tx/J9phq8z1e991lrPI9d9QljGb98hrE6LdMinge00zyqTSKGtsU8
vlXzIJesHma60TzeDedBbzuPfHvQosuI9cBlNtPWwNn7R1YpxD4EjFLhDG6GeYDszKPk7H2qDClB
XPfzqDl8nzq7UcrVNt+n0f48mI7fZ9T++7wah/mwFCEGstgRzRlFav+lm0fc3TzsRoShr/V5AC5t
T23qhqF4Vfj+lXiflEd8/U+SxD/TUdqlMw/UjXm0PqYRQ/aAcXszD949I7JvPcbq1xXs3fU4D+jT
eVTfTa2/l7qNWgMPW7JmYsRUH0KMuo3nUb8vGuvFmsf/llXRZc0rAQRtzY7QOuPcNE5CfcjqoJmX
CNH7PiGbVwttF7QnPQi7U+Ok9NXzCqKTDXYn2+fIZD9hzIuKeF5ZENHp+fReLDKieaVhydbErTMv
OogMFptsXn7EZhrei/eNSDYvR0amJclimlcm5rw8acywAkTLRiWbVyvTvGSx5nVLGUo2L+Bd2cIA
/7+v5sXMJML+NPUF25rU1SX327zCQbl0a85rnWle8Ix9hY3THVvxWM4LIGteBYn3rRAHU7XjiT68
iHlpZL3vj9S8SurnpZJu2vASuCsPcAeuWzU28hzVltG27K8Y5JsIEnsj0Z9GLUrzXUFCQvxoO2aY
E/hauIonUaLT+U8FnH8YQCpbK8OtVnP7lq1xxE5f/JY2BEpuvqxr+JaLGQNNXEvdh4tIjIodSXbX
M7restGLkEwSW8BXma5UnqfXVjm2K5r6g4q0clW59Z8so/8Oj39XHwcoeX5VH1+8xPnX7zfIPC7n
P/Fngey6f0BwZ/prmUSBsymm3P2zSPaMPyAiwst0sELN3Me/amTvD7CMWAqwruNemMkF/6yRWS5T
cDt49qE32tDP/06NzEt8XyF/4w0woqYJQMKB6eRDhUzSCMsjbdoVIR3w2hkvuEe/uxpX34Qo/5Or
7KqI87b53//380tQkToOyolZ2M/y+seXCHs158AFExMNa5EQ6aCN+cJ3uaT/7En+g1eZ38V3EhQe
usOAWJgwkPy50Z6L4WvrfOsQ/+8eKtQf33+QD/oTLy5sJN28hJquPf16jIE1ff71pwAMNv8tP6h5
sBjNPFXT5M5gPPvhcjUs4WXUYVdxtLx+xcio9+tY702UfLy0g6zqxtIzgpJSRRpXo6vN0FjDmge8
Qd/d9dsY5+SDCSnbWJLYJVd1612bTtZBKu4YqgU1Vu4iRPtntQN72C4Mb1HOE7TmZUrejYk/QMD2
5LFx4U74Rfmc+ai+fL9Zp4XR7ZSslzwWcc+izHchC3jiIi1LZvmVKhZujPbOrRn0Cj31jro/uZ+0
jGJsIZxRXOiV5hLVlI7LSScDWWgOru15wbZImHOuJpWokwqy6T5u+Z+iFCZnbvXqwoc4kKBtrf8/
e2e2GzfWZelXKfQ9C5wHoLsvgjEwQlJotGT5hpAnzuQheTg+fX90/l1lhwIK+L+uizTgRKYoTof7
7L3Wt1ylJjIDvvHO1NtrM9Plp7GczPsh7LQd0Ox8UxlNSqIZc+C808xtm6GBcEah3biEeW5ohI5o
7cf+wXAkPyRz5bUzI8KuZtpzq35qtRvs57wP5ID6UdXF92HaD988WUz3PYpOYh1DSi2nTzleMv8Y
QPh/julbpeuCXPBPKKEsYz3M2o+mgUDkW60pfyq1SftxTHP57OmJG29HW5r3fa/yg5YLbJnUnyRy
yhUR7ILvk2WvCxHKa3ZOBmwOMyo2IYs7G5tWA3lgScfv8lRB4Gz+kIwOVsMku+/pPH4yZ/2Hx2bx
ddSpcMxOST4zbkn36kTtzjy/xt87mD+W8DswE4TJBClY1BXMYG6CFc4SJQY/rxj5PdLRyQ6FZ7XP
iTI5tOVr56pwu5jwrSHcGFaj7WAaLVWRnu6j0ujX9NSa7QDGZVfp8KZXTL4i3wunECMQKC5/zgF6
WpOpB4gFOYA+L2bkVO6Gws2C1Ep7nOtz9yj5whMr6dEMywAz3ecRmSoqCPkD5kNGUUrVbXoQoreu
x+XEZKOF66IR+pppm3OUTDbSfarbBVCiGvkAgj0t9OEOaQ9mF0b3U5Soj1Des3ElIJTd6oC9djEj
hp1mNuHXkK0p+1ddCY/64BEnncWO09GDLDsEGaF5O8WNvp6iySYqAOfDJJr6ulYccgzptu9tT9h3
oWIou1bExp2jFdH1YFrPwB3me8Sq6MxHq1eDLq5tfV83EuZYN1KiZTQIv8qRVhju+kquDKVTdtUU
uz/NNHN/kmQr/RaZ+lVD0+VrjBpvE3W1ieMZGedGaaWHM9FbrkdISbzW5vF7TjQSQpF+zFGFC0gI
rTYFBWPO6zyKzCdiAme6gy51hkHxt3OdsgE9bA6fXT3sv5RYZe7VolaDnlrNXpvdSIIfiR/4C6Cb
ftMy9qN10RXHzhjJwzKM8qbsIu921Gbjiby/Ce0BrnPkyJp1NSzQQFQx8zYSjYslqCnfptga7umn
ggJNY3kc29q+1kaS89ghWleZIE1IQxvgU93Yj2LCOCDnaQ7QpLo96n+SllY1LYDFQRTK+2ZWnXKF
JShziNawrXXChnjbh4P6E0YckI04r+LHuunT79Zst4HWswhlStHueDSs9QiWZytA0e1kNUTFuhUg
afiqmBvs/zUDM3AJZMbW8dOMkjxaRT2DQ16a2F6nnhMyXyDfnt82etK1aj5M2VTTKSXPN7dwovgp
4ON0ZRWpt3epGLYVm9i1Y0IUsVqPOERiAykEI2UHaBdBfGkbPBMEApNo6alyo05Ns/8nQDKu3Wkb
sr/YwOuCoqWruQffQXIdxmpG504g4h364Por9a5kGeuz+5wqfRczPfIlq8CXJPFo2feOE0hCL344
KjmLeoTr61c84gCnjeGEQhBem1XaV+mUyMtzYvp+tl6Xg5YZh1tPU8m2XNIU9dK2aM6YBIiOzJHJ
jnAGAi/T8bZ1ibDu3YzkOZ7hmasr3bWJB4gQ9uWQyQzZaEXgau93EzqnlZEvGbqZbF+cUbZrYu74
T3GiKpuEVsrNr+ROvY30h4XP+JqacfXcJ0Wxk15X7gjfDDfJrKmrVFk2edgNfHVccv2q7g1MlNy7
DqKyVdSl1toNMzVIhwwmCk3yo0e+NCFeMZu0RvOSG4RM/Y2myMhbTVo1EnbhTQtDTjP2jW6wySBl
tjjQTsI141S27JY47DkgeIVfWB3tOfBoZT9q0PY+y7af7+mukxMo8Mz5lgBP4Qw23rRZdByWih5k
++zCemjIrkSqrzyJxB4G0sq49S5pZdcV42ZG2kb8/Vf4Y7YEUxaNbV2FtGnII2zbtV5H/fL2K+6O
arTZM8bKngcv8XZlWduPhGQpG8tsPN+VhIjivMKZtnzsGHW2KyUlNnWwGVoYGimJldeCrwjZHxnN
ZL5pRZ1vSsEDbodmdph5on1HBUpFVHz5I+UbvkcD1j61mT0/8yAh1wMNcSvTznssUxLbMZIQetmI
kvgqw/4sKUjlqkv08Dofymj6J+RRD5XxjuiKmRaT2v/oy1D5VGAF8mcpGWS5iv2v+5TJkQQsCHqb
kVHvFjqHdoShR2AbG6g7IkqmQ4qpcKNYY/JadtinvKoftwqKgRejm8yXvlHMl9QS05Evlb2N61hZ
T0mirIkRJS44DKuFY9M8VHFRbnTiXzZKZozHX1ddWuDlqtZ1b/VM3QL+r/jwtekVIR4aBNG48gkQ
GZZECXU7WpV65dT4TkuPEWUxSWMj6kIjGVY1eYkdULQdkZm3oatFjOZj8hp+Pcuzq833nmK61BWu
eTW7yXh02pK0i9xBGkHfDOoSMqlbtU6LvU2I9GcvDPudDFXTWi1z27U6m9z+uZ5vsraab7SarNto
IHAERhDxndasLQmkydcmm8Yji8K010VY3jrNPK/Bfndk5rRielbHyrJWbNPTzcy+d+toQHNz+oer
Dv8ZMXCxsu0Mcm5NtGJX6TCPdxomrA2m1/G2hmqKuiQmA8+pKwWX6VxAcdQ1IIArEDTehm9Tv8ec
BwGB3Bmy7mVeanhfy+qpQ5KxxVVDXzUh+/1KM3V5W0dz7zed3ftRTFbrhKX1UIf2sEW0oEwrptzK
U6uqNAJRSFAxm7Tfczg+vhq1vJrSIjpvbhO6TW6P7r8WPYGjuCme1Y7HqRCE0Bpeon1VI3O6MYu6
pfk6qF/xX5KViu/AwHZDEG7c8mImCPOB6JO+02SOc7AHxm6unBq6mTqjNWPqBf5ez8Z7hN2UlY6x
9QwqaeSdJ6cIplPIX55MpUZKCyW0v+4wJfu47sy71NCAmeKgCINWS80d3rB5j6DB3g34fpczul2i
LHxyTuOjNid663dJ8aiPGSRQN8UHKfA/SQsGKePJSf8ywdYl7aesH2miTDnKYOUqCvs7bPEOIgYi
x4dU+eHW0tlqZvnZ6Ei9z9MpvOY0MqbQACFXZGw0W9dtBsa9kb4jC6UnzDeUVyaE446WuoqaraN/
J2aLSUY83ekQ5H0kFsU3p1S+Ee97O+qtsdXHAbSVodX0MBx9RQjj0wBlwQfEE2FrqXdciN5Hl1US
+FE0qDTcz0DMyNRIF9hS0tYh88BlamOQLa66UtmXljBJwROcL1pbk6oKyjYrdknWcXgjyjjysx5n
qp3kVbKqjL7bzXMaf4m63gqyUcuJGOrGHiL3XD0K09ZnMHgqHahCj3E/2+KOHEvxGY9uueKrXry2
iui+id6xl3G2Oa5zV0Bt6yFZYyDJdmYed4ESZ9a4rqLavDPdZr4jnKZ5FHQeCVvpnMlHKlys7dm2
N3SMmCM1cbyDCZdu+zpjS67mySFKtYksbVl/9Zq5QF6gGEQ455YHMbSKjIE0+G7Msqu2/Ep5r72i
IXBvNK/D94oJqkLxlDIN18FO3YXwSvdyIlA6hbS6lS6iEb0APEJMuUIOe9NwF9djaH1FP10v8+Z5
Qqwi0/vSwrnZMR9/tRvqK1RDsX6cXE+SIRk7h8xMypdwcgBa4RUyntXlC4mVXpBu7cbBWJbdVYyK
7CYuWvlSShyv9BiHA4O3/oqotuybNNOQkYjGza06Gd71jii+Fy1jHPTcYMHbtCImLBTOQct087qR
JGeT36Vi+uhLk71uiyxkUqT5ySgdPLahpQED6/v4WCnTj6x33M86eOANfn/Xj6J83lptnvppj26U
Gm/mUxgjh1h1uJDX9tSwkqV5GqSix64HXoLby9f2MLGrWFexMa8GIraiFilqmxRPSk4EPS5w/K4p
kjAI6+vSI6I+08QLQh1jnYH0QhNmOnW3tqiMd5VnF09VRrCenHN93zQhpdQGc3QYGb6ZCbdTAgOg
VhGwXbKVH5PMO7Ea6KZrne0+S6UmD1R07o5dzLDC5o6i3FAkxGMnv6NUTN9Gzag+pXVWfxadGJ2d
UODLYqolSGzXV1ZorbKMkgYiWHmP4nCAk7zEEWcNXOpVB6zt0Ovdj2hwcWXT3oFF5pZXBpXtt1IA
kZqYj65RMxznqs9hE+LH3cnMITuOW3Wd9QIZj1cLeTR1NzqmFEMrNGxpu3Fdq75pIjv024ZZAe//
d3ryjFb4pnmrzkHsYoRyPnhV291lKk0GM8rjZzT1Bh8uR0P8U4T3LUloXw1FfDFRDX0xp/Fx7nRi
iZD092uFdOVdWs+s7AIqG69a/oihb5B+HNfNg6Xmi6LDbrdgFtQtGWq46nniA0A/5i6Obedaz+yJ
xaXpnH1ceOxNU5KZsDjAb2clRA+jRFs3Gp0ntjp8TyKv+BIWDmGqkfcChmu4UoWm7/gpCBjHWj6a
ifndyd3mtq/k9DWaw37bZ4ObcN2m9MYDQrEj/4wrxhwAwn86NvRXuChG6Lw4fWw+JXiYt2mHvllv
vHg1lNRUU2x7W0uxAAPE+h17kOclnOp2FLN9qMH9reQg7Y0A6/xWefB+82ZwA6U20qNN9haqHpB3
WL6pbsfWqv2oH0oIvm1EhavcF0Uh99KdivsQNeedU6vR2ob6cEQzY/zUIiZDVTqITdMl0YFAse62
tMb4Orcy69EUqVdG/jQzk35NS2WR+LW7guV20wt0lbMc1fsw7GwmbaLzK5lVu6k38kfJisuMrRQb
z+vVHVSzJ9IOQDTiAjwYUTXt5NB8iREkBmkU88WiEDywkCpBYaA5pJRzsP4zn26jOqP+rcqfiKrJ
as2l+GrUqXjFot7VbAHqOPta/eI1aqIL0QShz6dbMvCwtfpTpyvj5CtEhXjHJCcfyq/KGnWN0VSo
4upynNmaxY13LKcmfyoLfAEI1bxdnLTRWtDCerL19gehDshiZ0qVpjaagwpphJjCgohyvfApqtgk
1f3EhCNL9+Rdact0OlAAreNmcS1GYvZzEVEbmyFjcarCfE2741urJ926wkLCoJ3vK26aoBvtN4ct
yJjO1xAn7qmhbDpntImUztW+4dEdrszKMpD4GTRSMibMUagFvaeEP2PgKneA1fX7dvR+AqZHPM+r
9wkoDFBQC2EWEZLNGK4Z8zvg66xqB/mg2+hJDYtQRlgL6Q4fP26Evu+CksMA/R/sEjE3+qnfzh5z
vewVl5wek/4dhozIT0TFM1nv2I8Xu4+P9q5F7S5HA6GiAvJBjH3Sc3VGa6ROcsjrqSKC01r+SAro
Ndg/LgV0nTsUJknHcy3dslj6/uxTq60taD9qnFjsRk9javLJSHvtRiVI+YIx9J1LmbPCgoT6xSQL
jKTYPw+lZRbqNYNDlQ3uoCyXWWA3KSUnD++qjsZix6xs+tsmOQeFZIYQHasaIQ4nB7US8kXBpOA0
yriKuskfdkPLjj2peeH8TtQ9CwLO44WGY+yYqo28/s/zy1j8ZwETISimGG5xHiq4pGo33SOphdVP
++NOTBodxHyOb7ocqcXHT83yVPzZqef4BmZUD7USM5qTp2aKTAEnM2oDt1BowJecIIj2Tx8fZDmJ
04MYMLJdokqYFTn6nyc5anwupAdYUiJWpmcQU0VEjhEec53k83lCgdBD59hUEIS3Hx/63PNDLI6l
40zG9rrMtH4fqZBaPGoRTsClSTJtYMYwbU2XRjDZXagijYgKbIpluPn4sOdefXzT1ObcWSRkJ6It
o/WIOEw4LJ7D/KAV/Sdm8nMQ2Ty1nsPz+/Hhzr2QBmvMEiUM7s84ucBRU6ua4k4crpXWU63XOzb/
46ZGwXNhlXlv1OaBNTAwYwq3WGjU0ws6z/+6l0RuwGX59WxOYfcdsQCizzbXbmgpqzvbndW3OFya
SSgu/42HllAam+hiQyfD+PSlcQw5D5EKqNSJzHsyXunmRyyxf39RuYXL+Epl8Hka9maOodmZ4MP/
WQX6dMGUeNOI3CcVF+7fubeQEG16IAtSzluGqL8/pRhPSlAkAwvqUEP7HKovtlt9+fh0Lh3jZFEj
CES3+VA3gabLG1THO9Mt7j8+xNmHg+dP4+bweOAy+vM8PC91h0aXTSCoXW+gW+gHvSoZlPVD8jlW
WGHqslcXzUG/FgRe793QuLSivX/1DFW1GKHw/nm0Lk5WNBNIlAHaAdWbhg5HVhKKm5bV1zlEnT0G
23L98Um/v64cD58VoCsLw9Xpu1ezrXInYdRApkcKFHu6x2ToXCgl3r/gBjN0C5Uq9lUDGeXJhY3I
0SbuGfcvzBC/FRWhwKK/xkZ7Ke7pzJE4CdcCa6hZ7yEBXpsk8zS5FYACt6Roaa+MyXkSTfr88WU7
c5sgj+jYzaylOjKXhfu3WbctigxqjVPBLFex0rxBfF5Sqf2kDi+AHfT339gFcvLfhzpZLuhR4dWE
KhZ0vUfjvjSjVTHg61qNHgGxdV/OnybEXTucbmGzrtE2rtWmDl9ttqwbOetykzL93ektbTR48jTA
C3PODpabioM0RmUfDfF8E+bsA826JPwDG9KGfRWGHV2m8uD0+Xgcqo4O9tQRvkmbDV+bDdP640v6
CyHz53eWLzhzPQx7Frlnpx87tGqK4UE5CeCKyhevKNWj1rsPk20nb8XcoavJoVk3efjaECa+Bf5D
z2S097aNxs9iMqvVIvP17lMRsjGCTwo3rngQg3szhzSWiiqrN20GEbpOkL2GTWroqwix0qrpUTGS
KNv5o1mZAbPtYS2lq/scJ13TwnOuyX6wuME4WbFGEIYSDT5893FtUkl4XC1dYd84t+pXBwfchY/W
mWdN99AhoGBBJwZ2489nLSz6mupj4rqkqDh7zTP23PUxiNImrVZjaAzBx3fifcFDVppjLsQFZC9o
x/88YF2ZfT+Iogo8F147/dZiU0MsubYNIXeg1OV1TOv1yUy86EJ055nXl2oOiIqOFuf9nqOJ8A3H
nV3CuZ6mzz1yri81854n+A7pj78+SQQerEb0OvjntHRkLsp+c+rKoOgbpiK9xhCPSVC7VtKy2cPp
T1y/ZcA+LZ4w78IX88x5UlchiwfKzEX+xTr5bflwsqij7VSWQbvQbIhkforGCKlHOjV/XQaYyyK1
4JTZXuFz/fNe0gNqI2SkC0XIfZmmcljrLkbRJjeMv35MKTcQTCGMYvehnkZ9iLaquqjvcnQF3YAx
iMarkd4Og2UTVGV///juvb+ApkrWHvWNqTFFPv1sRUkuSjOvOS2rMAJFTGXFDJGZDhGJGKQ+Ptj7
F5CDUdpQGlgMtE8/XzXakNjuCs5MMZ9iQ3khpOF7OhpP0WBfqEGWd/nPNZBDsS21OTXW/HdxhUhE
p1JBiGGIfGPQK/UqK185eU++W9kfaFNeqkbPH9GjFPUWAdwpukjBPwCwjiPWWg+UTrwR4/ZkYApb
dUQtr+JOvxC+eu7WUXhDpqbq4IgnT6TVsu+QoZNBBO4OOE4DIDxo9NULh3lf2ADAJgMVi4tD9XHa
UOhddUwSfnSATUJ5UpzS3IuRL+LHj8b7pZKjwAUDRaAjTHZPSsaRnEKE8ED4G4OOFp0eP0+7n05p
E+cgGai7s29MlwKO3+UI4sz5tXAAbwf4ZJ++asiipce2Lws8a6ILnkM1hcOUzTdkVQB4KBlitxPp
78jJzSwmi94TjL1UZyfHOtrnzJG3uAWe5smqH7wuy9aREBQHS1lQV0DbkMXZnzx9sEEwttaFNf7s
jVlsRwwDYX6c3hgkCXHOZCMP6E6Xm3Ty0oMy0uf8+MacfcpgrdNSwoPwruQszJrPSFTlQSkd8ItV
H6iZ9uQ6f83dWm6FR4wlnyDbZg/75/pqOUSyCiIhAh2LDEKWMN6PtjpuPz6bcysQgALacJDCaXYs
1/S37wWOYx2Ks5IhHmqJAHL4TI0WjMG2zb/2qfn3VTR7RmSifDKWqK3THaorE7tHcJWxdwy/L9eu
Sez7oglfPj6rcy+Py9sO55/+zbtwqLHFMzSTxBPkieXeZRPYQy20vjNsqbZNZLnfhlyke7qFl+Ju
z615CEnhHPPxfb/poXWqouzusyCKdAitytucRluRPot0fmS53n18muceeLY9Og87O8t3TbKcc3Rs
ARxORCLbFXDM7weSTtcfH+UXe+3008FFdKADgKFAvvTnM+J1+thZtNwDtxvU5wTr6RYzEnq01Ohz
ZnPOQFiPS/hWJfvbeiqzo5U7oBdcNJ3zJGwGy8jztTrsNvngosfouvTS7lY7e+XJNVneTMiBp4VP
E7aqBaKSr81oMiaQ9ZsmvcpHVdbuE8d9wRwF2wb3yXVeGslzNvTtPvSqL+QQgkQV8iCGwtzTRfJW
9qQIeM6cx8cX8sy7xkybEtRxACdRH/55HXOH34E0nyoYyvm7mDW5VQViyjBHvzJh0/xIMn3mcizA
kqWuoFFL1f3nsXT8/CpIY0r7UPuu0nBYF5b6BoehDByvXAwUtrxQYZx56aBTaDYVDV+sd219EHrT
2EQVp5dan+MkUnyc0cCLgZqvDH2qP9XNUK9RY/TB35+rptHFpCNFgXi6UpoLqaFx2ypgr3asMbvR
lc7v6cbj7cyi58m1or+v2zjg0gbQgQyxlJ1cXZtpY2vWVaCQN+1PWo8qoTTk/UDKWlDYbKQ/PsMz
3xyORw1l8GGjWDx5A4uwMWPyeSri/CImF2YDAZc047WBIvbfOZQHGNS1KRh/GXh//yAIx0xkUbJF
07yqvLPyel41DoT4pNO0C8vXuWeUyBceT3y8Sz/4z6vYI4krgc2wVym6py6uflhWTUoR9y+J6nu3
w13z95fRwHShQxdlfHL6Amojsza9nctg1mc0fs7wAD9mTfqcfeFAZxZmWurkLhLJYmLjWO7nb19V
MQ8owEK2gHlkvUTjuHPn+unCuRj8jJNV+Y9jnDwTnoIb18QqHyDo11ZmkohDa7XWg94BrwhzorOS
SB1W1tCIdQs89FM1NA5iIWa1nQu/YtA61JBAxf3KxKWkgObaDO6UB4khmwMOu/he9zD0llMfvoZC
LXdFiziL3e3kI4MN97FFlOWswkG3tAatLmZI7WH2CsRWpdZm0EnaZqf2deixgRqj2zRXqQ6rZAFE
gyaJRyfeaU077XMLiWZvxMVNrzR94GbeU1Jlrc8VJiaPXlGzihEKBogTyWweZrEhCcBCLJwBKTEN
cssTUqQ+vrznnk2+4o7Gc7Kgl06eTbtuMZPZPJvIhN/qUb654GVNQ9nCot9Auaj+jdeOmptij/Y9
A6GT41nxVNZGNJWBrOOl53QE7bwfZHmheH3f8iMVlKkhjT96BO/yWcwxi+Hwedht1exeiKRBM+h+
qwmSr6IbBCl+Z+ngbsoLWybj/HHp0nJF2Vyf7is8UdSFGCx6ItU0Q7BRcQk1pnKP0UXNN2hm2OPU
VhFuZNbX67xEJKh0JQt5DdPIQuVvpYOyN9RO2WoSQHmIMJQHTuyYdzLB9tKvltazUR+RAmbOHK09
CbA46Z15HWnhIzFnre/OFoZbmZrZSmJd36T8PmuZC9LgHO0O9/68E+NQb3F08e+L2QIbKNONozj6
c23AvP/4CTu3ptu4/ByPMRw3ZLlkv60RIP4sogZxPqvybWIcupoGdZdpsr/wZJ1bi347zmlh1Ise
U7s3lIFr5apf0m/wizjefHwy50ob23DYrcJU1+Dw/Hkyaq2LqjabMmDo5PqTVa7YjL9UGcj+uJ0u
mM7OHox+JXsWD3fb6SbCbliMypx3RYntgp3ovOtNsUUBipZaJhcu37mFAMIbHYzFsveu+M2nybBT
VFQByOh7vXVsXwunF4hgP2SCZiG2L1zJ93TuJfeKXRIbWCQE70K25lbkXF/qtBT2JS4vHUjW3Ax7
nV78ujIUMMWilv4oPOMhUQmfnyJMDREGvhs3crOtV5nTJwdLEPaMMIL/+PGdPvfYcp8N2kj0b73T
hXEYw1bJYsqcoRY/DC96jvX+MTfQkfwbx/knahfRxrvioO2VKRbo8QJ2ooJuDoy/SRnWVddc+JCe
K1tpTiHaUJc/nJP30Bhg3IdoLwOJZyRukbgO5X1TWQcwdLd5VT8VuXehUXHuAf7tkKcFazqbIOws
tQiUYdxFXfUDPBTidvvQVP2FPYdx7vllR8qQjPKRvfBJG0EOLkGbo1OwzOjTF3KCfg6JB18h11yf
9i0YNqEkPvC0cpPUi9dA0RZlZoPoz+vbF5OmyktYu23Q6TgWcLXhM4pl8wjDg5SiMs/9Ah7XdnQG
99m1WDXBmcCUKpR2XAMtpbVZ6T/VQcfOQk7BKNQvadURdWKJjaTkS9weUtVkJJuORMdHQOMWH3v4
qB8/Teeugrc4dWlx8NyeDmDzXBCsiT8hmCHyzRKOn1TNF0tYV/RMQaxMlyD2527x4sxCKOPQbD29
7CLVoqmmGAoSIHvo4jpCooB2uGCIwzxctYsm/eNT/KWdOCkIUczonCCvC9vMkzsdKVPOlDQvAht8
tB8Pnf1oxlrvl/DDruIqz5+FXrhgCVBO/rILuLHMn4tulhuJpG+ngHK+xK8/c90pNhYLNKGQbCdO
NkqePbkAEYw8WEJJNnEz2TdlTNk4pVX7AgxxDtBFfr1wIbT3lTGqBLo+y6oNGUj/82MUjdYswp43
up1DpKwLQxJBqrFtw6bdeUQbrnhSUE5a+QZqIuxCZjI4L0xt/fEv8j7IwDUXXzhyDBBKDNpOfhEV
aYRdyKTAt5wajEYWX0Ni5PM92urSuuLKOHt4hNYVFiuShnOayJpSMEdNmri/G4xB3U4wGT/HxA/4
UNHUz5TFZN8OPFI4pmCjjJ61Q5L/Y0KMzZLdb0w7jeEhKua6UUoZxDYE2jHunLUbXZHbZTyCCh1v
eW0xoU28CC+x23mHXHVeYXNmFzbmZ74VfDJdg8DNZUJ/2jii3ZbmrTQ4/zwbH2NkacFoj8lLopF8
8vG1PncohNdoDXCj89k4KUAYOtU1qelF4FVgS0TtLm6+UWQHLybz/ONjvY8s4b4u3V+D3SufwdPt
f6nYeTcUCZuD3goBcjMwxuw1m9ouFFW/LsnJvNLIob6Toz4cdV2J7nWpeIArc7ETpdr8U0r+D77h
Ar5BJ0mTl/+/+mLrN/n2H/+A0Y5vxY//87+OP4b/eK2a7HeCw7/+p38RHMA0IB9hurhUXfSKf8Oc
Od5/YsDX8YKwbCLnXOIG/n9crfWf0A4W2Z5Ny5EdG2/2f2POFkWm9Utw+k90wP/9339gCNqTv3/I
V7Ao3VEuGCQDIOw6XdO1HmmSqkbVvneVLPGzMrJujWYQx1/fkt8uzd0/X4rfj/Xuk8WxkJxQBS1r
1bvuSN+qykxweLl3jEE7zv2kHQnF9p4nrsB1zcfsQqX7rvCy6DAt8ZP0KSkkT6ugRkEqIFyV4xVk
zK0GUE7hKh1n7Sjx/e1LGdrGxhhd7QlNiH6h6nv3YbLQ6LEw8422GeKcvsI10K+xaskqnwl5+s6a
29qrHFHI9aTN4wMCeu+ZsK9Lp3zmEiNAQYFlL5kq74payX6yGVyn2JMtNN5hrpHf+7IggdBLmvEu
UqF0/OU9ZUdGo5eHiCBdkpeXX+i3TWaqKqPQ28YLAJxVV44rCMSJJdRn11C+GGFvv358vPdteOAl
NPOQzjNL4pt/sg6DMFDnCIxYgL2PHQi9qFa/nWconCt3MAnhmbpEO7qkI++dKdMe6t4qn0shnMGP
7QzbQuS0zoOcdPx4TW91/Yr4qRbbuDd+nnT3wlMAW+W0VnAoTvRlx8XdfD/MRdxPphcEosByqBOe
FErP8KqNckIuoor4oKKOtOGgVTGAphUiUu2Jd3AC4EVAk67Gtn0gAcjA+imst8hoG3vFbJtnqQ31
6qrA53kcE6xHh17V82JTNr12LHSV61BnWDTXuFrINVKaRKdHps/uVlijdlQaR2k2naMStaNM44OG
ffwuTIgCXM0NO4evbm+QPGg3M442gh719KoxrPHOZpWw8cX3mRekaq+8pDkRiw91ozc8ciEZvOUK
yyYRPoRpxZrG/o3P8ZKFBhrpRppeb95D3BiucezkiW/TdFn17FP11a+FAM4h7+nYt+OdMsjxzsvq
xvVHcMCvXaqL17lRjT3zPVn7IwmIr8x/+juVPLLC9+qZ5WtU0wXb31hvbqOOD1WTk4pR9KF4NWI5
Pii1giBHEqKazIn1BlJML/fl5I2vdiX1DpexBoq6Da3xoTMbzhR7OZsHSozaJzggfNbTLGvWHQjY
t7zjOrpzz3VrTO2p87hps1t7z1AxrDdbsceHJCJEoDYGy9hCr5Ou740KMaq/sjX/eVbjNDIIjzCS
gRSHbGy/5ykJyiu08eJVx/7Z7tqhz2dfof0ZH1DJJcU+q5W6kCvqdLfbSFOPX+J+8J5dwXq6BmeM
86CYTJ6TvrTNN4zG4hV4Ay8/XO1rjwjcZ5EXRD2ZZcKTMZJV7pvRWF01eEIILBDVeNdBUR/Wva1z
SXm7xes4poSzRVU219u+a7hJXoyVnbhUsq0GsZzrgE0EaCE5jr+uv4knAgq6S02Ot3XtuTgG/br0
1OOv/0aGYekXQD1YN+Y4UDjX+9iR/XqIPG/b1S0PMKwEF4tINgi26JAzrjRQasLv26FbZ/XoeqBs
HK0xVpICsSOABlzxUWJcEjiYi0wfH+HFq1BgQxi4/TaHXrAKDYX/ocwTTd0PmnSw1kaFUsaHtpWJ
spvULh3WNTud8EGAM0REgtEGBUKMqfBaB3v4SssTGtsESQbDazsnd8Ok6MNLy+WPd21Z9rtWj8sB
jkRGIqvbw3dUM4Jxrd7iOrdPwgjjzZhM8SrE47f1jNyvY7D5A+HHW+GmxtFyYT4iYwtCRM8Abqrx
yS66yo8FpmdbV6ajaWW236J2/UwTrEbmN9krOY3aLexf+TDEdRsRDNtbX6SZQcePcQIafuQl41Xv
KKhW3CoqVozsqnylVvPRbbroe92ybNpF4hzKJLaPdMC8cNXN5nRNcEfBDR+XaDCmzfCuxSy/e0lM
CGurQBJb83B7B5MwnXLtmX0L0t9xwmejbGW51hTzk4yZ1SVN/VZqTgpFGoUIEA6DJZsuMg9do/Y8
UlNmtd9jjb+sWJfHBz5zPMsw0GJCu5SQr/TcJLupleLVYvT6jHGjI7AzcosFHNyPD/MYh89jTG0h
TE28kiFPWCI+uf/H3nktx21sa/hVzgtAhdAIfYvBZGZSFKUbFEVbyDk0gKc/H0b23jLlbdW+366y
SiWGmQEa3Wv96w+vU0UUSGo7bJiVmT1h75DSGy48WJLYoWOod8k+oc87evWqmpOSWE+O0erJsUlZ
TtIy6PgY0c6wCs9Gf7VgQAyMZnwpWk2j3Y/F4B2xfl0stTHqDpPv1mjxjaC+/7pEo+0wBslOuazD
K6XV0R1y/xjLfPnkIih8zvv2dS6mdfdPjOeukMSjDlynSabs83ZtJIgZa/PLoIWD2uSx0q9rqdxH
xC2ZGySjOtoEO42BpRpjw3PpIqeuWo9MX7O8ndbZ+m4R5nMR48RUTR2AHaGWKNVI80GRlQt79Asr
LG9KVxNfc8Pi+2tOrPYjjlhm+FV6Kmn9pqnDard4WHv4ZpQNhKx2mXZFltHApStCAj8xMX+ZYWQd
ElF6qMstPUj5SFh81kyDZjPsPleTRy1S97Z3Za3Rv5kxclsbKdttkneCzULkUUtiFEOb2Uq9G3R0
8rktKkJTtdzpftPzVF4hPmV7wyqCRdNgfvPQRShmo0lbl9IQlXEQxZVxA22MvbRxTPb0VPJ7RpN3
4/QEChMIa1mbPJfsg/hW8Z5cD4QmqQX/gB8sS3CyiFZz8jopgsjM2O/bEUFCPLIPksrW0efTmF/J
miCM1GPETpyPyaZluZinIC7lWbKRFOwvucdVywtb4SJeF3xTh81lC3Tj1XzFRRDO0ieANL7rVQnz
e6iVuFLDoO8xFiYasO217rcSn4TaN6yWFWEujf3q5pyP+BCwTxcMwdtgbrBQR6hIm3xKZvqa/fe3
ZZR2m+8bFOjOKdQ0ji+3ZbdvclJqRxTrdz3uPE8F1u04sublfDKVCcDmD3MhpmuSRk10s62sPiuz
qeNbEydeblZR81nVuPCSZZvMLvzrOu84LZxeVIWfx7A5cl95Oh4xm2gSzmnIOjz7k8aeH0Otsj87
scHGOrcaHpt1OyUIrYa048gwoiflLpgbVHruXIkFfgX7oms85pWmn+oh1r71bYNYclDkCvOeqXIS
zZXPmAKwLLy85SRvGM9ABVyjF6M1jXLXugIJazQl6xVtSOL2cxtf882AVJIDs2WregzXO5qmFrdp
KNaQb4JObzSjoWvozUXH9IxoDy3Z5p4d6s/YRYCvc50oLR8dK9GGxxHlIcZUiYqj2HvIM6hkHFVE
i1k1R2MzJ7sZ24TI+Jh6VMvRflK97YNsTA+ogglK0kWYbcK8SIJegeEpZzb3hSapQVwz1pHJt/GN
VUDOS7R43vJ/E0zExJzydKmvuf3NA9YN8TEbY+1l0mRywoAm9Mcu5ugBJztECKb8eXK1HfCCzedo
nKAE4WdSLc+k/YabprDusV9JAquNhp2hR0ZA7HaBv/PUHKsRDVfU58ZDKdhiCOpgcJqOLSGpGRVJ
7xTZNy0R5D6MVXiQS1Ukft+QucoTqDbsCt/KlmjDfL6Vk1BH1jWFwdDot7Kv9Vu7mMdgxHjH6ebi
ACGo2VIbh4+TM8y7lEM0SJtYbSchboXei+uJ1Pd77jbncjnlJ04+HNlIH/NdzSJ/onC2kcyvBwZz
uFPF860+19HHWnOGz21lWjfVWJDohBSGAhJXzFzm6FHHO6swHqj8cG0haOAbMQ32ybJGht/4OMiU
qWLpKhGig06X3wnH4YbgkhZlO9u2VBwUDBtXNq821huNE7jDEwKDIfYjnR2C84rdsE+r89CY2tGx
5qa+7rKcRYo3tbxKnJYVuYwrfosFeNzdzZlKEywMRi/45zZq7ZL+CuUCRKw0JvglQBDv2/5lNFPJ
iVcfaiKuKPrJxTH9di18//l1fup+QOdQJa3OjSDV3/0Kf2gPMSXph7Tq60Nern5FA9Pbp6ZrtdxH
HojXn1hbl8t2+M+v+1Prz+sCwkOwozP9mXVIS56TOTHVB2zzHBJnC3SeHS5pO+XG7F9VUc4YFcfs
xQ3xWr8iIa4TnXdXF6BwHRxKhzfxnk2DuyvoieFAVLIRtPoLVs9PBOhV59Tt2O3x6eVPvW5pS9bK
G6Udm/vlAvwPsfsFYgc1csV5/jNidwa+G96y+UfE7o8f+gOx84wPEu4tCIMLSc0ECP7DcdWTHwD8
WU7m92DOFez4A6+z5Afsg8C2YIevEhCdJfEHXmc5HwCBVunmSvjnSfivYgmMn55c5FTrsA3KHZar
P819LMeKW28JoxOyjz4mbMaAk2lEy85SuCQljSuBAr6mDP6OdSM4OtKKTmlk72YSUox7qzGavd4n
uv4LShK0v/fLHq4aoNfKiwXwQFHB13942HGBmO3M9JyjO9p1dSvx6b7FwnPgPWihnfnGUD0mhtDE
Nmk5UiMYnlo9dswG5RD+5sHJuO8ARZt2W89u4X4iUSe6mWkz+o2IO+MzrILeabf5WBPmNDqaF+QY
5OlrYKTXaYFwes07qCxcAoFJQR8HRq5Ehn+OcLP2YzyPEc7KWpEqPDDz5sELu5w0crcjKl3LSkmS
zmBsK3NOt1MrnxrGHu2wlcqz7vCbHD5ShFPStE1BFlZugtYMKm2+FnOhP4jQqiA3i5YIlyTGXcH3
MO4xMA8kdQypWpVnuwShKVXiYIn7Ej0bLsxqV7Y0LOFq2pcs7QnjDjwxB6t7S/S4vZUF3j9OinFV
VJ3qyume3DLBHUtO897thv4cYvl0mrRRCxJ3abC0JtP0phHWfFVG8U5L0gyL88GoHjQhP+tWiksb
GaYVU9M8fiHwrXZ9HM3UNXCNdo97qpw2bjx3W5WM01XkLo/6EOW3LYAavluYZvidcgyMSzL6hLYr
Ul+CnPkTyPayGSw9cR50L6sfxqS0mNkS4GqPixuPmNob2TVZm531MWUchvuPlqyQ3RYffHPXYC/x
BJl0osu2Sijotb3P86Lc1W4fZxujhU/SIdpBHOAah8kK6y2qAM23Fr3ZTnpdHcXS03c1kXPPVW/O
npPhdeLm+imCzXta2SSn2NDzKAhLPX+pe6N7qlx88RtFntomG7T6ke53ubFKc7qymED/Frmxs6Oh
XUsQPn1rktmVzyNeiQmyVvxIRrFbGjU1fp3V8WvGsoeB2k4bJjVkcnSRetDdUd0QjDuebdXBS0Zy
tsclK9/2GiCkqcj+WXAyeqBsaXeDviDoa5OYJd0WbrhTOJij3m2E82LzSzbalGOD4slha0tlvJpR
Gm+KdJ5/x7QvvGYwRb4NZlAwN8SocLlKnc+dOS8tabqxcTRHJ22DSllzjBeeW844+OAT4rt213m+
2RSuubryUrrolpwDLHajxXe6UHuyMSB0MfnJ+6OcWuMsa5tCdeI6HqE+tbhbGXl8FWGhf6bx5urh
kLpsxLhGZZBNm8+mnfqlF4q3Al9Qx0/QWj8tJF9dyVxKLt/SZNe2nRLIW6FQNL1kfbriNaw0ygWG
dFjyWwize6nu3VJP7L2bVc4xozuVsVq+uuMykdzXiaN0UBRi8kgESU2W1Q07ofo8xmR5+LXnzLpf
REtpBBADs9XHrlSzDzzv4lLq0nDbDZmq5IEY3kiFXSMdNDCDx3zNQzFqjH1cXM2V2+MhNY/jsYqc
yg7wsScKJSUZ49YmEaT1xwROfpcLde8Aw+I9X+KZTH5Kl98KHow91rbQlZBtVtqu7YwaKXa7ODcO
28GZ0WJOfUTx/xz2ZfOQDFZfbTEysa7DRjVXWtNXXeBaVMuJl1ZPbmVqeWAMBBvpFV93WKNy2xoz
SPBit9fKjGPyA1X2sS6M8smzewMv/aHAGVhh6l9XbL52l2VvadRr5B/gwIUIyGodmso5114QiWNC
ODWNfDAtnIa2rl5E3JS6ddqd0Av5O2hHc0K3pj5HXpxvQB9HcOSxOUwVFj2ao7U4ZVbxQcchVKcP
iMU5liMJxGpsH22rYn4aGk58D+MLItdYJA8uyU/GoWu76A7SKwm549xnOcaocfelmsG0fWHgzbZv
5zTfhs6QvcaNbAzfNjDb7PHrq3ywdDsm1dGj+8ww6r/Vpl7LAnvseDlCxMZv7O/yAbsytWtcp/vi
aJKXiKS+XAn25l0K7HBsAQ+3jaIDYW+YjqmbhS9jNhr8waJjn+chz7CJ9Ge9IiRjWIhlk3phknZh
N+6VEdmSaIHZjDPsYIzmJCeF3f7YN8O5ZwZ3uW24RcXnQm9R3w5ggOZouNsudt5SS1eB8kS9AeO0
nhOjr49p7bp30ooNXrV4M3FiZCHamXU7afVVGrL1L3Z+Fc1e+DZ11VG6Q+E7tjZtyF/QAiZg9bYG
2riZsanZi0qr+YFlMm9LHnTcnxNP3diDqW+YiUDjj2cTAy/+SDxd+4J9R3PfmtZ0FnYjciTwcfmZ
pnN8w3GpO2fE3gcANNN+rUu+5lpWvbFKbVzIZjdh60jd0dvOcRhfdRV+amACVnu2vIYETNuKXWtj
dIuLR+5MOx2oopWA5STaVcG0DPqzk+I1um2cJvsqejciEUSWGBdEIjJD0CVtXsB9+4LU5NhVr2V3
4VhmCajrMOrt56SLs2dKOG5X/KqJdLzVdJE9zLrzmOFTR+QgEcRbS7TusiHfzLruEkWoJUNh8zbM
GCFRYlVf5irsd/2gYd3W69yvEOcksF0rLb9YdlPwO5PxNxO/xS05PGI9RNvi2ms64wpzN7bjqZuB
Hui5Rp+6y6z93OuxzmJ6l72Sf4UTIC5luKtZAkhZ1vDCQg0itfLw77DmifBLQtpUudXIBwbd1fsb
zH/ne3wEkkfsL3WLoGaDqJ02N/HS7LqHCHjQpyiyr2MbyTcOnKZ5ldD824Gcuq7bKJEwqbELEW0l
ie1BCLX6TaVT89XDdA2EZNHkyRXYc1Ng2qSn0ivLLZPLnhBp1S5HL0XWj93Y4Fz1BU6hfp3kA3GT
2uJimE6S41VjLOA7in0k3bSlcOwN5Un7yUzdWbsfLVGI/cChf89Ti3enzhoIUYzmzmlMW04COu6y
OWQN15OIQdyKOVoF9VeVW97jNBkwFRtX61hfs3OGbc5GG0uyMr3KydNr0qUziOWhW9ykuBk/t6Zs
HgxLuV+a0Ev3lYMmHAfLTHsjS1M7eVjmlnv6UvKztKjQsa41Fo6MBoxuD9Zl3Jlk3RYnryaVMBrc
+pssdaRruY6TBpj9SnutRg03tsHRg2loYqs/O7h4Vn/w/v/X1v2irUN3Y/1jW3eLPOXHlu6PH/iz
pdM/XDSBuolLg0EAM6SOP5s68QHnMbQ2aF8cieDh302dWBtBGxI7PdTKZV9zm/9s6rwPuAvo2GdY
PDYrd/e/ydH4iZLrrnJimEUus3uGxe+H2qHSsF4ubfsIDlOHgZku2UOc1+EJviH182x3n+Rq5V3T
J+wMKLInD0u6z7LTp492yYQPVlb3iRTWDjGIbv5ixv8eTOHdrQrh1XIM2ht731/7OomaIzSUFMd0
FNUrDmrTHemO5RWOfSvAnuTzXtb6yNGwmtT+0Jz/DWcEu5/3XSU7jGewQTg6/FI00X99daKZ89oZ
kuYYRuFL0YTWZlBDIq8z2VZOQLeA3aLulQ6XyXHPk5DJRyNtky/TgggOuSmRD/UyWyfOOuzanQGf
ybwdsi0osINjjFdjozq49jFURX9l1FZNeVML5uDDShYpyMNmpFXcxubM8NFlYLHRvabBW4EhVzAM
Cw6gdIoallYM0f0Rj0MKotV7lyEPrYAHK4KZy7at8uEhhrm6q2ZREpfVU6TsImYfMRkHcbqxEqF/
0toWB5PMfRqmhWAtQXnMQeHU5U0ryDPTYo2krRb32cOsFUQLaIvlkxY2YANIXYUbXIh3CCc03YE5
zS9lug7HNBy6r2yVhgz05/4T5hEu2h2dmDJfN+IJ934Mpw4ettc7FefOfiJmYqMJE4UPMrwGnbWW
onZLEiNIo0b/nFe6E1Slq7eBF09yqwarTXYjTBpSQHmUYLdgwkKKb4MKfxFx/0TnH2+RM6vhCFRC
J8Zoqn+YksGLN2zLRP4m2ArsoOnAdivDPgMwtx3q+K2IFutcInZSfhRRz3KQE77G8E5wW1NNHOwR
+pufC+pvZdsvWHx529h2yjtsCqcdRo4kEA84tPqi7VPYHzptOcaN7a7tlX03c2TuFyxGf2ugme8y
PdnJfhwDnlR5hLdVPCzM4RkxV0N6WlIP22fiM14ZVdeHhYOP47PuD3PSVsuuN3vaJjc1SXZoRgbg
m7Epu72H9zixtd50QnjHVDQ1h4OHExtlgGvHvwulj7dGZUy4BmI9+zvuJgyOmfFg9mIn1LySdOcE
m9rFtnzHbZ004Nl7ZKLKqHjIkoFTNsVlRz0abZFMNYcWZ9EmtMImIoOD1DtMjPvstzKNwwQqYZvu
TTqG37JsLAymozFhq35d1qO+pia0yeuYQGY+yHIUNDNdG56WYbGOZCen48tK5pBXM3G1rwso+7AJ
5TC1PBWNRlJgOKR50EpK/Y3TVyLZ9kNbatsq9OZr2gPsqGgme2M7jNqSPM5WNc+HeWwY12ghpqx+
VbZFFLQDdIUvQipMpDIMI0t6LrtcdUQ47i9NFHMU9OVVi5cdUVW6Vb12mNsfUYjlLPVJr44zo8kH
Wvt1M4z5/NmSlLfpMrg35lA1klxwyau162ejMLUf23Ax1Laxu7Dz6ew76NpOSqGTjLz7CSDk0FTT
ckgqhQFoaDMKG9ewAWkjfQlixYO87fRh0hipT8NX5KiDfo1g1NZvZKiAmGu0K69tl0s7qDWsgy9b
OY0k14mew9z2jIOYf2n9CJfHXJ4BSiiAN5myFrR0U2jiARRwEhjzqz0MrV6fvBH8rj5lkCUE62gm
zG3tXonheymjKU9AejS7fB3mnhHM3C7duVo7TUpS3jFYIA2oGogro7Nv631DxNvtfGlWnQoncMjj
6XSPMat5Ky6NbbL2uO2l3S0vra+3dsHTpSHWL81xAaOI1vbSNJtr/1xeWmlxaasXyw6HoFy7bW1c
G28uDk04IAMNeXVpzodLox6vPXu1du/xpZH31p4+xADnGJmTuc1UV33tjP4jcSHOkQSX1N5DBFD3
eDsBEmjZChh4F/DAuAAJ5oopiBVdMAY9u46tMWy4MnN5Fa84hJkNk+NT49lvNmQZADzLiHcV/XFq
VhqGt0zmrjAdrs4APvHVcAE8+sbLjxPWPjapNCAiGBeDjZjm4tJPg5hkF/BkWXEUcYFUmB8Cr8C/
BmoZLrDLfIFgygscY1ygGfbxaGNHtiA4kA2/K6zuO6X4f4XjLwrHlSX7Q8XxE4E3IPS0Td76/6u+
/d+GI7j4mrz+WEd+//k/ubyksekSrxSsDzFFYETwrzLSdT8YBrxWF3H6uzLS8j7wGMp1BkCdKFyH
CvPfZaSHEhoBPY6OeDrxpXfc3X/i8v5EG5cMm3Rhrd57NoOA9ZP/CMCzxWZGPE86fvTVpoi+5ZF2
O83hkfytoESgVyT6qdPps8LhxWBSmlrdL+aK8n2tuL6FtUZkOiHXgci7aq1iIld7HknrVTvrN6F4
mWV91Y3Ztix2UUbvq4OCBJJgX1/k+OrXUbpHolZulflZjOQRQCgA9r/WF404U2/XS8LrXeOmiREd
r1QVo04DbYyYWddvyIr5JgCUkkCE7Evamdv1r7Mg5CmZP3ZLRffGdqZtZ1seRMXJ5INVXkEWLamY
dE51qJGdZQV6NqDjKJ9nUgpa1gQyAs8v6KnpS87RQDtNKOu96DsG+WTbJJ62opYeNZ/V4cx2JbTh
Po/LAWgUT2xN9veO/GzgaNNF7uvS8Q6KlKQlB1jEcTdFQ6gqEsmhyoORnpNy9AH2ylPaqHabdcV2
7OsvA0X5nq76Lurcc2qUMImIH02zDQYE+d4hDMtX5Jz5Vlm+FZNA2plSf826esNnL4icobsqO2X7
OWVr7XS8GIE5YEYR5L/vo5//bS6/2FzQ3qztyn8eNt79XhJtlI+v5V93lT9+8M9tRXyANUgXCmMb
ujh/+9e24q2NK74TSHgvDej6yP8pETA/8E8OJjcIDpgG2j+MHBEWsAkgHfCYcDARFf/NtvKdDfCX
ebYrBOZ2jPQEnbLzvj3NOY6WotZnOMxlNgeMlGgF7FxZN2Y4AQxJMzUY+RRJW+xU77C6oYS3R3iG
FPVMplRKmraOPqXp+pwkQahTgCU4yVEtvtVjH94qx5nPxWzogUgg1voLRDtj1fh10HkBBhcnZ+/Q
LHh4TH/muvfNmNH6tk3jZa8ZZvWMzr89zVBEbmjadXhVy/IxNDULNm3uxttW6nW6jauieYwyGEEH
HejYC4xJ5/lMieeFi1aBzleIjICjaplB5sC2nAT0A9O15HfNMKI3tWjJ9cTPvNhzlbKPQc65igln
Z0jgUgP6+LJ0AMJ2ZG4rjf4C8nd+Hi1JlHcV99ej6rS9EaYLyS0hGSP42UzIQcOMeRVG3hsQ+YhQ
D7VuSxjw50UBxQnaoO6PuW199Fous6G5gNvDSggqnWjYlogQDiZzoC0gl2TjE8ZJIQy86zXLIRds
Ke71Ja/uUtr42zhEeYTIMitPnEdk6DFKptCM3R1u1XpPgEpxzZgt0rez6xDB0Gb1km5KW/9Et9tf
DZV4Ifu4f8TMqfTIYgolwxktjWCwDF62L1vSO6Y8M8kasLx9we4+bcYlDK9FlZFBbOnZBvPAhc1z
7B5cB7rS1rlwbFa2TbfybjD+fXDHO+IQYV0q0ewFFB0xDBTE3crbMbRuIAkeLk9bWNPt2KX2hhx4
AuzIV7cv/J+VCYQILT/BoQ+h6KXlvb0yhjJhfoKnTOzkyiaaV15RuTKM5gGk39FsJMfQj/TK6DdZ
lqYP4cpNGlaWUrjylah82WMp9guhEBMMehWEF46TXOlOqQzt3bBSoKRSb0YotV11YUmhgTQeWOSU
dSuJqlvpVEsura3h2SrI8FkOnNK+r1htGxREZ2RdsV+s1Cwo0y9Lkdg+8lptFwNE+fZK41IroSsa
oHYZA+TQfKV7odiMjvVKAbPJ07yeV1qY661Z6HCfmAtN4wZXF+hjY8O6uXDKppVeVtMBrednEpD5
DPsMqIXClsL3YV7JaWOUCIhqjihmaGtemE/JDjRBrf25sQjobel3spv6Tn2bNVjpjyaESfVodwgo
hW83WWw8G4K1sNXtNCHgU3fve4+RwKdJLBDHBkwerV0pV+p77iQzrz8mNxL8FNSrrnRyhIyWFISQ
EcMWir5mv0zSKtOjqkyIMzmjJOVPKTB0uW8rHD4eR/zz1GP/vTuOLq1yZulj+plsuHYpg2XMSnch
VbQzN/hHySUYO/AS4Jwkij4XRhLhiRsb5DlkWlVAAVPMn7bTvBgUHkYyrXw+bOiiIAde9raw5vos
Osy9Jz4PVan6NzeTRubAU14kCpN86KsTTSsSCtCNDOta8vnCjJjtipxWP9Zhlz+V2eDMG70BcESK
2TLfMDXyoy/Hz/9O6l+d1FTdMGn+80n9EFe//f5/xy5/LX/7sf43v//gnye18cEwsdHkEJCQcDAw
/NdJver8UKrgfP2nyu/f5/TqZb66pcMzAjCjafhTysevE7Z+AaT55/+i9Mdp+D1MetHBCov3wPuy
3nsdNfA120JKHKPIecO5JK4eyRXvky08c0yGTftFFeN4TUBwAgmlfsE4SDvqCkykGnJ25SXOgroT
xb0ci/IO15RnSK5R4td5k7KTISxfBo30QsMFlpw1l0kpyUFe597UOeETpFLcpRBwX6VVXFOgXlua
2ocksQZ9a0sgW3DIfBw8H7rot0EfkpuC67hp3BrGc1k1vq55C1wSEL5EX86V1O8co7PIDlGv1aRI
lyWYbBa4AMGl/kb2Euczdjar5v/Gtaa9SnBRpqv4JrPyWjGKDoll4jAcdsLMrod5uWNSdNYjvqtN
NX+Kk1eqiIop0vJm95DzR+MNr7uXhoi6Kg/xii5iC18CccD5y0E7iJSn6sLFx+L0xuitl2zMX119
AUxcyR5tdr1egZ5TMBBZ/i2tS23TRX26s/K5CqxCIVWDVeKPanyKLPXglZOzwROPtJxcvlEByL1B
hBB5LedsMKvjgoB6o6mOCwNTS9jJyYwHczNliEHi+UHV4iW2shNgz2vbpK/VYt/AuG8dn6TEreAD
MeL7RvrDnci5V7PVw7MhTU4TpC/C0fAnKA1+CY+EaC8ulBnDyIJWT44corNtksl+g6agOvc1+3Gk
rdcyLl4HA5a8PpPN27MjrqmM25pOa6s1y53q9LveVPshXs6GFzFJG/Vz7VbaBpDxm5XzbbaRXGfZ
dKZqtA8eGVYgQXxC/ESel7AnhKN38iDBCDSA/YIyDKYDxaJYrlo7PeHr89yKJmTXnp4KncBVLIGx
myHADSfi1xIRFLbf05tXLefRjBI28Da5yRr3JZn0r15j3UqVGBtHGbvZ7A+LPbSHZhqfYNMf8Lbq
WajWISq4R5qOJXrWj5xMw3J2yNDdKsX9pL+3EGGxEqYFE/PGLCy/7vTnMjLepKXIX57aEl4buRPu
+NS0w5OY8m8F0+KNjsAsGIrpyQqNmMljX+9y0Knt4mgg4MjjNpfrbpREVErxUjVlunOEfVPbwt0x
337i6OvRm7ssRct5Sdx2PqwpTD5HxE1tEmSVhtTXbhrP6PLD8d5yWHb5FIWbuRH2ZgbVPjTuPOKS
ao/HrnC84zRq2m2G7nDbLHVxW2JFvEOWN54KBEQb6CXWG1SpL9CeSNWFv0K9MVVJg/AfLUIayKKx
Ajdb1GvoVkTERTUhv3siacrnrAyfiwmqdbCITq7UaaR5cXgjyuxLSx7gBmEOpgEcd4uVBDWRh9s1
4xquOXze1E9w+WMm26fg3c1NrsV3ZSWqrdLEc6UZ0aYbbHs7DvYrUsL2rSxRcpba6krgNL7nkixZ
L9LZFUkxBCaz+zujt3s/wusU+ZL5VhkVGjzcosB69Y0zmcbOcivu28wjMCwswyakD5kY00E0d4f9
ZLLo5sx9cTXnZjAbdQzH9pum2rNwsl84yXN+vGMOr+RSxlw8+hC03zOHk9QRKNCy6iBGjSCzAR+e
0JtuErvBCd5wfjFc4+T56dUguqLbFbrAF+wdXoSwYCid2S0PEY96UBrZySQh1neIWf7FK72HhTzA
L6ZIuJ3Rrv5sj6Jcd7JSvAsOZp+9gopn6+AeVEPNGwuApjryN333wwH+N6PDn+io62uuTuzMVInX
fO/WHFklRLIuLKnL7Hhrd+MT8qN8o1nioDQ736yfF+f+c9uxu/3zS1s/DS3X18ZbV4fQbqP9fQeD
we8mwHj2VufB1grSqvDuZkZz63ZxTqs0OxCC9aa6iZGTGsdTOnY8t1BbyFif31aoKyqXM57knLqE
HUpZoDIaoB966qwctm/PoXkD7yYwNr0uoWQV9vgwFdGzTuRx4EziZvBQJk0Vhju2XdWfI6TbG3jm
8y8Av79ZQliM6RgeMqCDRvJuCZl5ItHUifIQm91OVKgp5HJXLO0vM2H+7ope3GFdm6E7vves5R/I
xbAePTC5da3KXBxppe5mIxFbHXCCYlqmBIxl1z2Ep/t8nO/cXi/u44gzVCzRt2ZkX15LlTSjgDDM
6RxpzBylGp406dxY7biPPbZ7G7UX6Y6xs28mc3qJbHPeF5FZr3rN5DzobfdQZhNZghz7g5mIU594
xRbGUHVGTfstTGwH68Gcuzh51X7S0m9htTx7KGmWnk4Dm+VDPNuHOC6TTVQQTGfV0zlzNehfw3Ln
zsz8GCQYO9SyX1o7mxmsUWP989L8mx0GwweA6tWHwbTfmyIsLiwioVkYFSlihCknJnY2uzYdX1PW
4Z9fiwr7/f6CrwTnFGIMHPzN9es/3LPWnBM3FzOmbdn4ILrkRJDFLzbMy5P0F2yKjwIlQYCrY6X4
kx8AKtSsz3W9PFRyrHddQqatCJe3dadPFovEP6Z8mSkOUjNvVCjjrVvmuHaHn7o0/eo5I1xcYhRA
dVPrMKYc4rFkd6rn4hrA59viKIuY9ASjZ8tZ0PhZxFnqS3eVJ8529OqPHgALVFkvOoo5WbPaqVsQ
xPQo0Jp6Z7YmIYyyMffDBGalm8k3u2QJEqJ5PU7ZKbOJUGPKRYFq0MLaRr0p6cU3o94/VKUZb4W1
/MIaTPzNE8u9kMgk2IexgDP/elNKs+6nai7Kg5HTKIxxkWySfqCC1zI+M+NMzIGIN85n76ZgBr8J
u1b3AS1I42Ytw4rbAtMMOxUuCsmXUQGR6S8qrS2IhvTU2ejchAMudkNo3yAgTQP0h9qmrlQVMJx/
1k31tnS6n7iQ1yyqQ9nwgVtt2mex/jxTiPl1GNd7K1ewStRDZDvrvJ/1KUha9DsHOy+CrdOgCHO5
N+3lWdbteP3PC/dvHhLOjPU/8NOfYxNU1KCvVFgnKq8MKHEm31W8HQHCF9a/Sg7BaPfn58TjFGZb
wyoCH7V3m+hK2QcGGrAANLtyazgdxmdhego5qaTB/VmYSfrLTIMEh7D3YXe/gFAQMk8BOFShw+Rc
IjskbWUrwftgWXe9T17z1y4zrrTRu81l0W1iuer9y8oKrLp7K9LlYcoBXd31MGaZRVb2Gqq1SlXm
Jl3062Yog3SqzA3lKhOJlGEMt/TSXi5isoLE5hvlqnPWen6iVuOuDofez5ceJ3lksJcmKCynKlBE
dJ7KQT0lPY2kB/ILt51Wz17UU9tHOiMb6UtrZCRr3DVaguaOas1w/5+981jOG0nX9K1MzB4dABJI
AItZzO/oKZKiWJI2CImU4G3CJHD18ySpOi3+6kNGzfpER3d1lVgEkPYzrxl3wJKXnfk/VsU/QU+E
BdmO08HxerU320hp/7oJ5nuZmATCLyz2E5IGZUe0ZMf5FSIh4S5o+emeulGHafsW4ZfuMvL1Yz8M
u3lkgPMyu8oEOUuE88LWK73PeTrdzYiebEXjnyKhcm5NAECqrtvg9EL6M5TnJMUnCCcDnk4mFia7
Q87DFU3jr6ma6/PC8a8nBS0bA5ytSYxA9GS4b/fNBZpu1+XgfXahzr5zH8v/sL2JdYy5glH2EfbR
PVmCX+5oD6JNFiyPtZruwFxcE18weHSsdib+ek61myFy6K4R6T3v+TodDsus5k2X869R0NoVAyre
URFhdN6LAGYxQtRIZuLrocfltHSURYJWVGCOQHpgI5A8dlYZXbV9lO5WSPkYOMG0rjnL8RuiU2Bx
xuTD8jAJwi27F+1W2hm+RclQAIglsk5IDLkPU4HHFjij+SzIx/th4gTF2eyuxy16i4np1TSOd54P
kxKwqIZJVIhdN68A6Od7cDAIqjjWuvGb5VGqtT307XCHdXh+WmTyeuISIckc7wVyJyaaH4K/79f/
qbC9U2GD+vZmK+z/lt++f6te9dZf/pW/IZrgMGmsA/QDGfJcKPuv0loY/ou+E7anYCR/gS3/boIJ
dLKAdJIycXxKCS/vv4prwv6X61IPo5mEzQ7EFeefFNiOQxl+C6pKJn9xEZ//Q2cwd1rXU8KziCO4
fOgGYyo5Rp66f/viOd695jFBZOxW0SwxCrSvL+fVUT1Ir8lCWdBDCaiplp0Y7fBDNU9W9Q8jQZ5F
ZxGJORR16REZdOvv0RlzkaPAKeLTxWmiDzaclSucNcS5h+T2TYsUyLtZ0R841wjOMaxFSp6YFeKW
ZS7C3wJCXSi/c3CqP8UKHgR83DXDZYNkA67tVtX42zBCyQabXeEe4J5NgiZjmS8nspld8Nk+1wZC
H3AaR11nJy0wItT4DAZ1iXr7e62z/rKLVHTSxUl08qwWUtHjAAeu6/OlN6lBQcxQWv3wyRlkfR5N
iGZacZVdx8uQXXtJjmCzQEDiZOns6gz9nmXfDaq6dS1v/YEJwPqQQsJ/CFoACuOS7eegrJEQKAGm
uaK48jxXhtsUiQeEfMfq5yrW5sMq5vyTawO2gmpfHvwurbcOdzVuFvV8ajdxs+u4DE/CCWfwvlvm
PZhMuhogCy4CZ2iu+zYk0ioL8Q0Om3VaSkwO1t6aTzv0OEEo6AgRytBym0cVVtUlAYDG72HFjd7u
5hBaQOgdbOXChigsYtudTvuA6yBYYCCqL4Tt/qIu07qFmlNj3bCdiTusrQ2NEbSGqOrvYx+0X3LM
9f7KKSnfRYkNZtVURJ/yULW0PrETRJCVWgsUIgwoDj0WRsnGDkX6vUhRS9hmOF59sEsCZmqGSXMZ
jPN4gYPZ/BAuK7W2OOt3LrWHcy9fE0D9We5/yIRzl+rMxnE4X+5g+sg92l/9lypopkOj7QGZAZp2
1KRk9dRXVXoC7PVx6XECSUToXyR0opDMWEmI94rBSeu4vOrKav0LTLd1K+psvbTX2BgOaac4k/hj
UnfMcpqtVmN99GQGJpi6ySm+5movlqy4tPNkfEqUHL4XjuEgrclKx9IasuicIVC7NJaP3VBuZ2fu
r3F6R0UkKJ9s4GobWXiAQAf8hIvkU6SsjEXalidWGwIStiq9VXpGKB9HVNDAGai0drjIrd4TVGrJ
EaQd5t8IHGN+OEBXbRS7tJHLnoJgdxfPpXspkQvw9TwD9wwDj6XN7qGcPl0J2p400acfuqKL6PfW
cFW49frdZAFbZtb/3uoCGyvkYgh1h+Gu8weLGCm8g/yFaq6/frbGngt8Td09nEJFCLiu+zkCclrX
0QjJKJoOqIXcohP0F3o+jXua4VA3eZRCIeA91jKDHhlzbzc7SFsw8jdL2EI/XFU+7YqkKvy9dBEH
3S5lJ9fLcMbn46yM7GRBBArAsY3/s5WsDwX94Al9MHdUc8JA4E8xLjSA770+D9Gl2ABbDKf5PoD4
tY8cRX/OX1K0Z6y4oIvqd7bcRAM84xOUS2SARIaXhAdU4lz/DAEUZe+y0lrCg8oVZU6EoQYJZmle
k7uJRC08iDabkmtJYTfdNFVfzzeJtJKQIjBq/ulFFFNFy5APm/0vbpuOfb6x69iieIwgvvuQj1Sd
Dh2CqsFTYFSKNumQDtY5XpC0bj4WWD9W3YkTqeKL5bfFR/ow2Ulvo8bEwwKCUBsx3SBeLEidwo0B
oI9SnPt6okE6rxOYAd9KqfYMQpzPLhGuo6myu5VlB6h8kZzuUO117t20IQ1Q6BMGmyCWdL8X7ISl
WxvkNfS6gwez7ayh0QuuyquXXTFSb6FuVZ9nmhI7LY4V6a4ujtns4YySjOepbhtMgXN4zlzKPqsh
GBKt4dsVYk28pPQC4jj6qnv+Xwfd8CMJIJAJv7bGdjdNc3Wrhdf+8CiLIuYRZ8mBjB1pOsic626U
SQl+Y5mbs9Auow+ln8lvGIHxfoKuzSFWQXVrzUVQbIuw4t0s2fJnvjVUP92wLx+EPeibssjlugvX
qvmYVCmKG6jGjQ6HB4wA9u0vo/b/iQLfjQKN9+l/32YlClTFURBo/o1fQSAVHCg3SATAqxVGP4P4
54Wn4wTuv+iuIqyA2W+EBjXV3l8NVjqvwiNc8iiz+qTQRpbhV4PV5498m1qHAL7kEbr9IyCUYQn9
Vs8yr+MgcYCKgzH85voyZYPfwpcwmJYKiRfvR2qvbf6TuyRG5GqeXdi5u2EA+f+Ql0k2HNSCWe1W
qcX3H3WM4eOl0/hN5x5aywN6XnShxV2JwprBeoRlkepPvV1ZNIp6r5UrPOlYJ5AYJ+AahgBU0sAk
4c5HtC4B4rQB3Fq7teZPyKsgZ4JxX4J3rrdEmUuTY8T590SoBLGljeYqjfptOWsrjA/1lKs22y4q
jeln/TaR/6HcfuRB7aH/CZIVdBj/9blCj0enURSDBrX6P1o1T4gBVvQ7jest0LLiKoITyyO1A6Xh
ZydJfO/xPkL4a0tfs+d7amdO9Ke3X+m5+vzv4iCvRNkRZhcFyBfp2aMJg4uhq0b1yZOD5lxxRa8y
ee5/Qvc/SS2ZUfqogix1cmglbThuihxF52CT2zCZaDurhXw/GH0rR8Aa+dp0j/DGSler1EzFfiDD
JSLsZYy/Nmpknbxe18LhxyoyA7/b4BgxBtE7YfvrTMQDYGzWIIhhhGUAIURH9bs4LXRmFWX9w56t
RX7068xq7oCgNevN26P3un9iHkTLBrUTgn5MvXne69W+cMZGK03GJ8oMriPQM48Lz964NjtciyD3
PoDHh8O7WaRfWsO2dZJguuOmrfOfb7/J66zo+U18bOjQTkHyD+SFGZLf9p1Do59+SS6fJhX28tpv
l5z+a19ZIoDXpeRK3f2fPREQt4FywHpz+B+Kc6+fWGPMM2fukH4p4NlX51nVD9Unt5jd/tJVwzsW
CsczSrpHXgQskU4VWM3jiiyNlSRLW6W+Th02fg9+HqDwQpWvXSguvf1d7mtBJvPbjVp8iKw0XRsQ
4kcflszaLst6cj8hzohoXjw6ckgOSS4yNPyzfB5bgV4maE+BjtYy0JrQPhLNeT74fbhpaaBx5Veu
MDujnUVJcQ8cmDfd2xkogc9pkCY0sJo8ZUF42qJItaFE3mQpAtNypEpJnMNPTxZadjWgbcRDAD1Y
iKsjs1AlTGvoECN2Z5aVIkRwqBs78d6p7h6NN2MAnFbYLsLqAUCe4zHwATCCGBz1p7HKU44ApNgs
6mB4LpXrw9vj/cxO/O0EMnMKAx6ZLTJ6cnpzN/2+dOemVV3rePF96DXPz4KvJa/xICr41FHYAeXY
l1Vdcv0xCrWuNZ2DX3/XT6NGngp0JIMLFiBU+Cs4ZdssO7dSmHCdWUU+WuulituU/mLWVsV8sohR
sWFpw8f+52wNxTAdshgBvBnIx5LyFwvPdJhka2iv/NnUVGbCVz/nKVYL3e886Gbz4MmZA+428B9m
JoHhoQqxCabOzDu8CoMVUXPu8t7j89pFPA+Bok2MdAq/cHGqeWnO3h7S8PX0BVhPECJQlLfxhBYQ
Ho6WcMcXkF+28WM5ieBz3te+e3ABOJ3KImy9LcJpwyEhK75YwqyMd61HC7hyi/IBMCMpWY3v20mk
ErBFBPtqg3Bc9ykWWqibUiNasqUVSAYT5bcVFMfHqfUA/Ut0GmjHBYn8MPkIXad2pq7sJYFXiPjK
VOwslYu/VvSvp/MYvLMPbiqyvV2MHdqDtVpDRwZP0L9VUX+DUBGKhABzxFWw9NNuaJdu76BD8ZCi
HkJP2iV+zdvBD3dNMVf5dnDKr1bQ+Be4nFHtGNfOdiji98G924Tztxa1Sx9XeJmeeY6RpnTzukZE
UYwPmRApEYZtefXOWvz2SzFGqAyjAPER8I76UbrxiA/QmB9qx1tMaVxJvSXOz2CzedV0XtbNfpgj
mi5ol+R/jchXgH2MxwKJwr65X3OSOhrEqCLUFMbAudiwJBb7u7sM6qsTrN4n6FVIHGtZ0elU2R64
UPZOS+v19cCCIObjMEPE3sXPKDi+qBonKQKKQ/UT84VoNIqxxV6Wz/iR3pbvxBSmAvfvDf3ysIAQ
VHB8UKkTx9cvINMgolX/BF254vbV9j1Zk4sSTkVPzxNjSkm7qW7HXJCRvL30/1j5z5/JLehQSCKo
PTpMRl9FMKz76qmra1IYzB4KfaiEQ0j59oOef9PRV3oI50MqgBIPpvBoj2kX/eQJddonZ27YM8Ll
utg0iMpnlI/K4K52q/gug+9Giaj0o3YnJhQgTqbMlztdDgRUhMHyQy/7CLRxF3zivlXZBo/14aGq
6IW7Qw0Cxx0c7xZcbv2zAi9+CfMnuJ3cBdwvaAd0OOAPtFsEUj+ICqPojRVU8kbOxVzu4aP7p3Yf
LU95kwzbvBv7A7or9jdbD2K7Mn/vNJqPwlsm3oQBUC0YF8EdfRwSALtX2qNc9USjjsFPM5GeoPpV
nupVI2wclV+EFWkE15Ol3HRoSJ6SPVNPfHtmfDPyr2YGLgblUwAtgFq4xo/WAAzpSvtJikbVuILb
LOu+2OiQCvlOZXTedpNX6dOgGvS4yay2uquapjptMh1dTa2keUjJ0PoAjtk7FeuCBggQ/q8V2GR/
2xfWFRbuweVC27wWlbh31rb80FhM2kbGnaaRM+jiasZaJ94GbRTc4WAyNQcDNVxknl2LoM1OCrsH
UJc07YfKR5tl18Rq/L6U6fgJ/Ehxa9WUBTdSO/NBuANVC7jjKL5iBA5JpLP5gFQ70Qa8fIJ7fN4h
dBVwJ370fCu8zNLF+8uZuxqATIHC2jvL3ozd8diCvIJiLbE7/sMZbbRjiJx2ED91qJheW53AVzkT
CzWQrravndnUYt6ezqPWL6sqMGmOG9n0Nwhuj4FCIGsQ/OLq/JG3uXcOqZoyf4wYDkpba35AFnjg
pPeT/qkVdvmQJXq4zLLIvrUmhHLefpdnuNfrzyfU5PjE9w7kGT2Y17FKD0YXIENd/0CwF5SvjJv4
K7xh9GG6avE3ne0W3POVETvGpwAoUZ5K0CwkmjtVzlG0lVTx0x2yDGAuh9JYNy9kRrWl0qtCZuq0
E0JfS/jdZ4kfoDzUYOo0b9Ti0ONLWrvCkcHYPFPF8dsTi2E55MVgXdFRgKOezIF1KVW63AA85jrL
/aw9JDO397ZxKM5WjXEfsERFibDscHgEa5sv+8nLywfsRJc9sYj6OLi6PoOxI3pcZ6vAZiXmzrqV
uCXeiCirkY/Nm0ZvGj3EkGfKErhhE7RXcxsptWmyVpKxhm7jnIkwmLEfRSD5r6Fvss9Us4efXuZm
2OJNOdWxt2fn9dlPDuTjesFFRxfM+E8fn8jgHokAcL1+LEdayMuuW1oTtE4QeICcvP2s1/vA5Fss
RA9SGWsTn+1jLLmb1WXRZr77pAknMu+HS6MhTc9ovBMZ4lphkr4S/sz4npvInx9JVgsrBElaHEoJ
mF+vQNGXqo/yQj1qG9URcqCgDIFyu1ZGtPz2Nx71osxHAu5AGUSCS6KcdBxGMstOMU9u9UTM5VcB
EV9cf8ILlqoJWkNJnLQfdLTGdnXZZH0t7b0/pcX6kKugJbRF+DzW8QYHriq6BZARIN6UTrVbXhZT
0ofL6Th7Hqqzb7/0HxPD1Q90B2s/sjfDQng9PsSIIUR4u36sl6HnLXrUy/Kfk7MQt3POS5KJGEEl
kBBvP/dIddSsPoMnoHvFOYUF9jEuNbYcW7e9b31ffdh26OYHfjaqLfFu2ttbR5SuKk9J3Ivg24If
FtlB1/c96V5laXe6z6p1Jt1LQ4DT35PayaODqKW7XCD67JHSvP227ItXB/kzSTEAe8k24Z4M6TO/
Hic/mdu+GvvmexqSGJC4hMuw3hDamsQaZadkmUgBWiWvLRFn7CaFojXlKdCwCylNVHhksSzAKv8p
FYxnU5B7Tp8mx0M48qUk5CGgOd35ekzkZ4USQ4zgRxWYvG4qB8Xs1D1cyGFXCwQEga1XsSkacRim
JntbdBneAnQa9Jd1Yd/LTafXmLFwUSAnn7LXTMK8cL3OQMpQvkb6s5VeXv2QM6wvB+pxrNYbtn/k
f8ZkmaXZr01OegZDOqrHjVOPzudCNdDf9iPsrPVhHQS49KnvJKiQnH8yb9I65wTZpKlsmDM31TOP
rkSaAT7MRWuZXA7jcz6mQTQlTQ5LWsNWQwn0OelDgSzmRzIZgCg/8SedDrfDHFSU15ZO42q6VT2S
+ss+TyIebWUzKnYbOqLmaVYC9epaREXWfenCzJ9OqQx02VWJfcByMjtK1xdpZy3j+ahHzVrSYWxO
vmzKnOUiRNac3N2OB1PF68LYZbe1Ie1aF7/pui2K018f4OeDSXlJDtCI3Nl2bDGgvk0mfKF0Yg6x
kovAqvadiiV/gUmykHSptsgxM3kZhK7tMMwRWexnKbSNsAESJtLVN4kvpRMerduUwxFRE74peRlV
r8C7RGz8sB35gXlGzvS8RnuIooqTRuaJwgqoIy9tbJJmRG87Po+D3iyXJgJ/81MUTc2iyWOZV3f1
gH4fxBuBAoDctGjfsqemOopYNYnbl8yZ0NBcf3I1OTG8AaA1oTi3POCrj12lJ8aw0VPO830ORmyL
w9IGcL9bA9DCwNrpgZLzI8thqsm5ozGmhSZJ/ZqPQJhO6qsOS6c6gdtqyHio0k+cAnuUIEEnoJwb
m/XbY2TC39EX68R0HqkJbapdszQeW4GkCLQjM4/zCpVhFxBSuwUYbR40j1gU5IhmpNQQtpJce3lc
wg4pg51YJRzXifoKr5dXWWgqyTEs1uxawYaixjGi+AuHQiwBr5V7KBZhqwKRKf85wqZlONcwMGuu
pCjtneYDRu3BIbGN8e7WFPun+zas+d/OQVhrIAYgD76mmL1SRvHgFk13S7+s5vBIC0rDeSd6s6U9
4AfNrgdcz0z4iko2PILWAcgW0PNkFFJiB7WcIuulctzHsYDkF3a9UUDf0uk2BTEtsgwOS1tEq+Of
UmDzdQ8Z8z5K/SyadpQNwS/BcylTBMCkTQsXq8tWHIZiSTx7x9rGhCHBGWe98ZdFs/wpEpE+7qOK
RmpNoDA3iIzCuC2wOaeJ2MF6iCn4fWicNEPyhu6BmeEagWLbOcBLwBr3LFM2jJ2N7o3uKDUVJAzm
i4JeG+8YW4q56bwwa3w0F52aj6mREEygnNEY9OrrRjWRDg3AyyNX4yDmuNkPSAEu3TZpxyaKIH3K
EOmp2MWQ4zQWOZzpBNVkjln5uM6+5cGVoiTBN0e5RsEHFFiq0zS5LJp0dAIs3EB6sHiy3BwpwTAv
hIvFEpt1iRiPYg3FIkM+66JZm5U/69xp7LGd8wVHpepqU0qrCuaj3mjbcsbuWs2oXeWHvO5GZomC
iClvAZWFMgxK1Tan4Mjgs3LtrI2pm9lDO/OTNFVMtQuksTmXCnsyAAw0eFlIqTeiW7RpPS0ZvyG1
OB0mRpG94LiDYkFNXS+okTH7HRXYcElY6WGp8Da5SLU18mjPKU1FkOOS62jCboJbvor9lp2HjbO5
ZIdh7FiOWvoZgNog7BfOhyVMLe+Dtpe+TTYcURRa227AeGsfNn2DAmjlmhDLpnW6PMI3pj8CM8x0
Rjj1zeDMBNTQBwrwJ120T9J8FtbZmK9rTwUoFMmuQ5Qy3gOKjbuPpId8PCT3ktN+Wqgatocgn9E0
OjRVGrCx83GlwH8aZuMz6PBlWVfZbP5s8RrBwl0zbUr5pBHmuFcWap7GZsNmjEXQQwXcEIkmNvvT
SjJTYA5jODSbGc+b9hqJxhoWQFRgmLIJVmeRX616LvuPdqXLexK7CD22HkuQ7lwid1UcZDON7WML
28m66HGB8q5i3lRsm7rNuq8AQeR6KBDTKp9IIdaeTFpW/bd5RVX8AwLUJW13tH9oUwsfQeNNmNcR
4FLAvJ4CHj37SAn3XRrrZiMru3IuRcm1uo/DAQm5jjmCbgQhpTM+ovXUoxua6GIyIf3az5QQvABx
smjT9pThv0SuM3ofZTksHqpeHarmlhEhX3DhwAsodWLWaZwMZ0PKTVZuA/wH1nUXURGw+0PsomV8
AQYgHjf4aV3Ntu20hykKEgBWBGjrfZIDC+Dik0NwrgAEIGziDa6zXShENMsGbK2KdlbjBvkWxouL
GJdfJqeBK4Zd19igL2MEMe0TZ3ZS9xC32qmxAwnKNdumVECtmxYkm/cJLb4+b07sNlhakMqNrWEf
DFoMVxb2K9YdyvBqfRhqVjV1CSn7T2swJXVjeIEBOlUhhY9Vb+wpaCVCppQ/TuJsyPVhbbywQo60
aIRLuQC9qy787lR5WD+laG9NelfIYelAcPliHLcIeDbBxhXKH+yTIa47Cq1jYfvQ1+LKKqDgOYFV
FCeAjQlr0x9pWAvQstsmLKBm7hx/WFa5l2IQ6NNDcmi7/OZX9G0vZSyduzmh7KKQes7MhdpWSEr7
n2bqr623a+O5jyfiKZsSBvpnAcwdFdszG6bXi4k1a6sHgXLSC214K37EQcLm7kITPvZc4GyH1JPm
hKtgX3CUZPiVOTGM3HKmaMKHtXN4gVSaRUjqp93E1QMKKueWoc6TuOvJgpgD+e3oNyb6w53YZA4B
iTBvu3gThuQnY1dliI8jWMirOBTmYKgm1kD3sx07n2MSQSsie8TgGaUTbIqJgilXmCg6WuaWsywP
M3NpxNYcg/0XlfLt/QTDcRWnSAeVhEQ1SEvOlGpEBxnOslWGdMB9v+rNgVhRmw4OyAV7hCYzBEYG
qK0Dc3OGL82JnjIYz0aXK2jWj5PnA0DeNjFC5TWJWROzl5Tf9Ly/QnqWE6WgrMGPoFYS8UZ13CoH
wnIPOD47iWKM9h5cJOvk95kKU3OQaNXWl0mDfDVI6bY1sVTdBiZkSaPBjNHQ1HJwfo6WWsBJz9h7
jiXiaTWdTABcsWZsI6phDD9nOIKNe0TxaEBLVZlb6tcNhqAB44gkhemhymg2b++I2GIgW2TdouZk
yTDA+lmOFgPLMZObNxiVlbJ8/h6JtWMLYR0lViLSoEbL8L4BvlR5uwLdvRC9EAuWNkwPmzjgzq8Q
P/5c9hTOz1+mkQvTcR5I/8bhPuxizRcjb+wwR6MC2QOaLSmmOb1Z55wi2ZepCHxIbGkrk2qm6eBL
eLQBTTfUEbDGpujT9xjfpGfYyJmgwh7ATs6bGUIQl2Io0er/TBNROhqzJLsPBkjTLlEKqs4mmp+a
tqeIaLeJmsIb6ARuk13KOLB5n2VFMw88nuhNt2wqCDLvsQ4zW6QDnk8LvqYYrPYxWqUEak5Japx1
AAfrDbC5DKBl5wYlcTZ+YeZ2Tacp4dIcGwBroP0FAvr3EiI18eYgzXqMyxza2NZmBOBzrQGEhC3/
3Pw0UUkP8bkMA65LJ+W93G2aBiY0BFaUmGBetOZtX7ZHMYDHu8d6qWFSe8XBV13Sd5qSr1M4J4BZ
fScoYM5UHWvBFM+ICfKD13tm7Za1G9VXFVYf07BLSkWb9JxfUAmCWrjYzC187Ypn1WvPJ9jtBFo1
pw3I9YpACSlfEkRZ/23qxwzDC1WM7cDhssyeuPRmZyhqCAIu66yCocPI5gir8mscbSZEeZQjqbyP
zPOw+OtyIWaX/AlA9qInGLKiK75NqaMZlPgl8sGTbTLdwSbEPOyE+nNBYPArIw7XGj7yQSeJTfZV
J51pUCbkLFD8LcvSj2IaYZTbMMjtrUjblHRkSvtEWaeQO8R4j/oVlndba3YYf1BvJummfm+isF47
JsmnR2MC+QSh++k+VnHCrA0VEBOExUML+/qsxxiWGCXyoegx6ubEXZ2OdO/MiBLMuFVOFctJ+jwe
sEG8mqOy5UyWp23gw59HeUez9E+Bs4NyXIqQOOpl69VTaUKr0qoiBDyNMxtCLMM0KbMw6tnUj6xY
mO4+GOlwrj/YntZ1x4BQAAa6FlkDAzk7gdniZMtJeyUBkBK8LnOenMRprcdbqYNVnYWoJZWnIfBe
1XOxWR7xgdDDxNEpy6Lh10TegMTASd7VJhJ14fxzzswvWaMukoJd2uWTwyFFwD/iK0nlyjXG9ZPJ
Al8SizJezUs3q56XZMsug6eF7eZKxutN2BGgdThTQXW3c1rXTGnmjObVx1pzE8L0HuNh2Fu69oqr
oKU4wg8i4rTeLC6OorRGmUZ48MDDUf3eYBSlVrBKuIEU30SjTYa+vJwcqJebQBedWLMq364a/Yea
ESQCnLWBmNFRPC6whphEwg8s5+86HkyeiapOmfo7y1u6Mtoo+lFM6duPPC53UkeDGO17ppyHQ/hx
nXVp6zq0B+DEvpwNnuxlaZShZSq7//RRhj1B28tA2Ay34HVFzEVTdZ2oTnzPvNicT430aN1caA5r
zq63n/VcDfx3I8GU36AwOMKnkSJAJh+XKZXt0A8AsP5di2okkRnTChf0rT94KdsQdXyHu3CVDYfG
WHs+YPRxKtHV3LaDS95NFcJgrSJSXnP2vJzMv9BYNQgEEyKh7sqdAPp55u/efv0/ZoWmrumw0VIm
HXdt8+e/oY10H1cDzQb/G3acmvfggjJpIZcrKdTbj/pjzQkKwxHgNGzR0RM4rncTRmVuTQD1Daa6
gFUVL2E+PzhrYLaIjJP53SV3DOqCdWHEzJHypmrq/kEw6TslwoT6/bfWS80ZNWg2282YcbLfJW5k
7qw4It4nmFj4ewACgd1/MGoh/js4juNhBsfp0882OE+2G2zk18M814NGsiMRX6lJkDouKXifx5Dm
OifgPxtlF5gIXwuYhqdRHDuqmhcEhqFwcucrQjMBJPG2NKl5lpOpnU6pa6LGtx94BLKCVm3UgeC4
0D9nix+vIKiSK4fJ0n/tsfJmBfV4f3LMcSguzGvcA58B/Z0lS4pkR+EDmdq//QLeH4ML7MhFBsgH
DhHw6e7rwSVLTEunDeqvXQpKpd6DrluLPVWPNMpPXsKWqU9NaCw9z5zfv4rilj+YklcFQoV7YX4Z
nApaDGNE6X9hFzdeJMgW0J+suRJUMTeh2oUC7y2ke5xi4LQOZt9cltiLIjUMutpm44MhACOV74Zg
pHjkgImfwQMUlOjQ0S3A2p1lgF3DFciLZWIrBbCfw8Lq3YAsBkC+uc5BdhPb4Nhlrvi27VteK3gp
0CtCe07NonBN0JSHw3PE5zomWI5zTL+MFwuEF8pjSd5TmXQnjevwRVoXlGXfHv7jbc25B1EDRdeQ
BvifS3sks0gte12+NGkniFmTdjApUIQKAEfvr5L12480u+X3I9cctdFzjyYEnRwc48xolOFmqsL5
S5RAsBN7FPIlzko0uQvr2lY2b4AQYgRK66Cd2ASFVlmZt3n7Nf5ESdDPfmGX41KHWd5R50W41B0K
PRc/sGC0AyQWovw7NdWFHJ3GMl8QPK1qjKHbWN8X+PY16NGpfY/a9p/a6qGBIAPQQZWLnfh6/dOX
UJVag/IHyujLuHtuG8t1TMvLrJTDwV6n6L7robEvMo33bRTrL2nYTy3d7NW5f2dMXnftnnv8SFYQ
yQFwoLN5jNhdq3GeGl3kP5LAlh876ag7t7SsXUAYdQF6Z7wey244b726Oiu1cK6GOiCbe7b4zXAo
AJBcz9MlDrPiJ8j5DntzmM8f33nL1yvIvCXEPAE1zwUzzeV3NGRTFS9V1HnjD2LMLvnEdvWx5nO9
ZTMqe7p2JU7am1mtEgJ37zc/09UOYKXHbjufIKCjHnyE/S9t6OSf3N4byUfAqhz6vC8Z7iQPtl5H
ceVlvf0Pz+IdngUCKB7shP+eaPHXN5Vm9Gma+nc1u1//2t9sCwc9a8I06LHI1fi+xz32yxWFaORf
YGP/Frn+W8ougm3rAgnnYuFeeLZR+VvKzv+X78EORQOLo4gd94/YtkcHKO6WiOWBPLMBpOCmebx9
TcGeosoocQeCZLHF9nC8BRuA9R4NSvX1t4G5eTkk/1c9VjdNBnzx//zv1wsfzgjdf1Y8drER5GPC
ktdnReJroxA7eLeptbRfaq9x75dhih6QPegpRrs26jl24H3DvOy9fv5/fDQgbDvkOJR/oIPB8Tt6
aMDArZHm0RH9/Ofiud4Ho3TuRagdd6OIP8UW7Tmgn29/+euDyXw5GCeAtID7yXuo0rz+cldQMo/Q
3rwt2ZkZHNIJMI09jGt7njXmcboKw8u3n+kekWheHspS8RwDMgqOQ5O6xSciaSP3Fr90974GFXXm
VnLtDuCkogeDer3EncrAXJ2xVycwXIYn2RKplJZkHDrA5Cctarn6VFl9Eu/XFV91sHuQ0GKfUt3F
1MYLluBrg8uwah0QSbqssXt/+zuOYrznz5ACoQWJ9hGZwtFFF1KYHHWQurcOdbmHZ5KcLkGuH0Lo
pPek0qbi7qunt596FL6/PJX7VQLT4sHR0YxJWHu59nvnFkKnc1/jo3HSUXP4aee6u8WfS9/5Xutc
AwdM1xe/6bef/+fGNEQF+sfSsCPIIF6vGDwX6oKWrHMrLanvqDu3XxYsQG6SqXPeYUUc3eHPqxNh
a3YWaTkRzbHiU7wEdKvs0bn1skjfWbjaFAda/6DPYiHUky4879tkS7M77aratsHMZrHyAOGRAkO+
f/7hZCqclhiHQCs5+nDXsxpagLF9Ow4dm8QL4rK5dPE+m7BtKaL/j01C8GT2Jf8Bbmzi+99yUCAc
dmaJyb3tFUWYGkwNrprGK3oMbPgXfe6diUlBvuwyVnlUrs51NUU62S65YwEBydfmwpKTvks6H9+g
ArzV5VDgEOlgUnSTplM381tzdpkfUqQ5j9Cg/X/sndmSnEi2rp+IMkYHLk8Qc0RGzimlbrBUpsQM
zozz9Psj1HufkrqOZH2ut1mburpamUSA477W+qd8+/tb9usYYFmsEPXR3WFyCovsV142Uriw95Rv
3Idhqtfb2W2a/XXdTF0hXxv0O0Hujex7TM/PCHABGZMZy65W+fUeDgZJGElm1/luHue8WRuh3n54
jf6njPJ/2AVhZ0F4Q9OHVEz/5U2GoNQP5PYZ9w7mWNiFL7fZoLd4NfTQeKoZk/9hZZu/vkUw3FjV
nLkAnvAsfr0i4wUz1TPV3kMPqU5OVzhvoBbLH1ZKrDCC8bvGEi1Bs0nITBSCdFyuRjCQx4TEH4jf
0L8+LHCtO0yPk53OBOE1sRDP2suauN6illNDYFUc+6QvuNVJkTx21rTEPpjugoLTmv2Bhc83YFH+
rQeh8dAZoLlMGGh/GLf+smhnL/PdOlHRfcVPBb4kf3adulp6W2OC2u3LISYMMXWHtFubjpaLIKHo
jLd+HGGOgIeXpQdqkj74jDls9KJzt8PMsHIfi7Y3sOuL1DI3dch31q2ZhE09HrVnqaEaWqOjAdIe
6aidAPlI3K6JguPNSNux33AEIFrIUvJtbU+W9z3Z0CePAOOzWXjVBbKmW68BxXF3wsNS+2woNyOS
SeXvetYa65w6AIdUNc/QDaYh/iBGU4ljBxVqnXSc30eUKrjQQReWdwSjVQVml/4SV1EhKXco4MEp
XFeTL32Zp+PaCl33kfDbmIDBlDgKeDBDPawKWL7gRcJXDfFJpveVuUTjBSVdGkNgiHPmqu57uzmY
tUq0Q8j84WxGPQbYcgiPKNn8RzUORh+4iOQbFNFQ2TEsW5jddWtmJIIxA5R3blTkTTD5dhyuGTb5
L1Hcc+xmrBFXMawDfVf+psZOJ9pQGtDMG93Mp6sc5631bcqE0mO3oQRkI4ZSPj20ieLHlAtUit4F
2ArTxdxeTbh6u2eyzLKek9mIDcwf5rLXXXm0IjxRb4RV1WeQfs/YRgqSADSJZPIONmK4y4ABLcMg
cMlVZMb6DvuMZo218IK32mR3YSpa1dgaAmXPn43Wwx538KY1Ezbzq+qqKnCSut1BLw635mxVXwq/
hSFpYRdRCxl/sFCmb1Efph2Enqhc60zOQfVI3t01kXTwEHKHgIVFFCQuJeU0eSuACYLequ7DrnWB
KC6J5JPmeEl2GqCSZPaxLHHZenKHsNJ9FgC2v+66cAuPngfUnmg7bLYcH77L4kA4mlAFMjvRcIOF
JK1EgSuW4cvPWjwIi4+bpWWzVrUqvK1G9Noun7FkrzLcI4CHGdzqESMddnvNfqs9pD4bJq5SobkN
8+dJa3liKuw4FBRasGBwffYVPEGSXQLVgpQrj6iYrV3W/A7AbvnqNy1PVhgzDzVJwcN0vYEBArVA
rsqo5dFnA1t2Ykf3vevNXTArYb+FzkgsW6K7kHvyxfCrGDFlDWf/BXSo/Wjn2D6IXrDx2OxDrl34
m6LBXHYJ1mw9AiPAdoBHHD4cHQdMCmi3L0wivXWmiuqUlZn5VONoyV+qcv/cdQP7M9tZiNOX7ZMV
Zhgd/wZSAN9pSCh8sB/lX8yERGdbDxLR2zI+gq6eW/yNJjbSS1/WbDE+49FzVBf+2YcX9gBHlEM9
0dhRr3skNZx3Dh0OUTetm33IiOuj9pdb6Te28dS2/RLrtXzaou+xU4DyNt1VlJ0k5zqJuquvtUiW
C7u5LYuMCVA0GBfMZQ08qKgMlTkaTwPm8BtiuNVDn9BuWEjycLAyOZ67SY5rtVSPyuTeG4XiS/FK
cqUsHtoPeFfTAw5l7cfQKNmuohSLBj0bnDdofMRxLOWRzDltaz+qX9OsoPplzqseroUCQuVSHbHh
EG/mRH2ftjmPtubDTKaXfthW7nIvmKQeKlwiLqTNaTD7Q/3SQjGsziwjnp25fFp8uzl42qrZE4s2
PeipThFeEbG2cYxMvob9YmKNvQbUyRAx5huOXEiVACPB9+u24ZMP/AxciGpU0xmGZVmAYVHg9Eup
ks1p9/Gj+bGWM1mlflqscVgkhdjWspr8cil6+2Z0lEcIh2MTyweDfMexwweU5pTOKw8KULqRhRF+
xUeYi5fXV8gIHWgjA+w2yiBOnm7djPeePSKN81uekQwxouj4n360gJJgFOxt1dKqkJcHHUIZFAa6
sA6CJ30pW8s98HWqkzVo4gEUTamVFud82qEH1h1HTtxuWZ5OmRsXPYLpsMpw4W426UC5agMn9zdy
jLR4X8T4OG8MgVnNCidtz9rg+86HIXauXXV2xj3rDM9/mYbEfUozryZQvtaTHdNg1kge585bXIzc
00ni8PdjE8CRlDiHhHTkIM8S/yyUYx1qfFtPUiyXL8bOC9LlrUdtgtOPUVUnkIBmT7lf70nc5Kkm
JjBRzkHOfRh5Qn6ZhC9oIqe7CcraW+NBhMowYy02ZkL49zpyeOObhskRSkhWoo3Moj2NCVuAY1Cj
bwzSiklDiuqovfPJuBsPXrU8oLS22ZrMKqz3RWP4L0k3Tz75i7PWAhlBy1yZXk8NZIIsPio9dd6s
NDWeTA3vo8BPaUPsyTOeRguiCDNnUslJVU+xI1CJL18Fo9g6qI0RneDyDTmJqJFbwQ4EJy7ZXRve
edTkK2NwXtGIFjVh64brRUv71Nf8S1QrPJZuqdJmIEOYWsvqvB6basZyaS1RdiIPifnuCFnwwDM9
srZ6s1g3fU8ns9y1Rg6TT3iGQbRfs3ycWPAtMmjmb7LHwgXCJ0mLeVbyWs3KCteuNVvbvs0ND6Jp
xHaUZLxcgErsjnHbEA4Zs+Rxws7C6QFep7A24+DWZFM6ebFxcM5zHqZmJEixHKGyM1jXnTd7WnYW
/rb/gpCRtjXv7UNWV1q1wYBgzI/FIPjpvAcIeESrNLJEwowbjV27ccGPYtn7JjPVdlVkLJRNOURL
S2539CtxwZq43oAfe9HSuA+pyb6wbKxN5HLiXNduCPENW59OwqJ2E/W14Ri6v65P2+zDXcogYDeU
kN5u4CmzRGCpsKDwlD2CnKBK/7EgirHwvsPIz4agaIZmr8HH2+RKOm8ReWVP11UhmMJiUWqGxkXg
2Lsz6tK4QArjJmR4MlWBKPHAQd1UshNhcw+ZsgZZ38HhSeZVsnwhbSxYfVikEhFgj/x/ikKoWdN7
GhdCTpo9S854ciDUj2uDxHkvcOFGPpiQ5awtFNLpridL+8WyEuOWCJ75nk6dRQ0DlRzMbuRVue6A
dtZl5I2TYF0EXUjCDs5FKXfJckdem+UAYnIeWWoMJGFhKJOiZgi3teb5bFf98mnTvuM1s2rFdSOp
pgekFs1CG0fO70+Kws+5iokVYmqYOXanrVMb9gS6KE1CpyJCcdp3/VDGt0ZLUsmhZBu9NDqgCU1j
xxWipGK160Y4N0+d01OERFqGf9uICrCU0/J9XX+8s3vTfey9qbg1Lec91kItyPy03ZMnqa/chndn
zKL0e2S1FYxyvNYtQUsdDJXFCzxxPKaJ5ERSyTgHHSNPf3HfEy9ZqrjPCY4Jq8oZ52mnwS7f6mgH
hlWEsRz27hMeblKmNzAyDSPg1CwOdPbTvjQkYaTk5JQ3YWVV3/0pp14QJqbSgFussKY1O28zTW2n
H7HPz+NjGmLYHCBCpabqSZJbm3mZH6BEMoVhytYHNRHt2iNESh5PU0j+rH2Dm2Q583THBBDmljWy
4TTL5l8P1Dio3KaHGk3MQxZ1VHhTDQ2phql5bZSznF12RB2xXHURPOoNHw/+EcMms6I+sAkshhZ4
PUzCmH17hv2bfauoMTldfOlv0uUMN7Q0fAmxk4VdvfTOkY4TPhrzFFZwg4zvqYJIEp6YpzV7N678
c+JH9gG5m3GJJseHf9u1H+asvLXASexAD8ZzRbvD+dksBnx9EbFbzSIxnwauHFz3TTRcbI6QEayN
qkveiXypN2Xoe+eiIZpzHUrGV+NkI0jPcUdDsUSpVvMKdTmLJwm17KhVzlZEy848zxUnEL1dvDed
OPlmD0JvTxCgeeM6TTfJBqn9M6muS4VRUz1onMxFBo/04LqgFAcatqlbDFF7opr7ZodNTY/Dgml6
9Cqd86ZngD6Y/zCyc5CjBMx5uCVuqnFshKFJJ1EIDhYxKPEUM7FezzWJs9KZeB/maNkOriWzoxff
kQOS2AXtR8c6rHC9jVCdicdYHz/FDZYTpB7M5xiv6GfZR9kabSHpLJDKu3nLgdjjySUgYEHClNod
GuJqCiinS29jNda0N8lseV94CB+p38/fcqrK7zh1tZTbYx7B6VAmk4tWPwN/Vbuc4cpndGSiWfdh
mMermlSJelNXU310rCm5IHSB4JOK5FMhu+gRGugwBX2Ro3eFq7lTnqMuviXD5xj253tVK36TU+J8
QKVc+tHdDFEVlhMBKEbggremq8YfxOt1ivS/CM8fEB5CgX4L8PyfJkNb8db+Hd758TP/Qnc8/y9M
PcXS+Nu/ZBX5BA4a+OgIxjQO3kg+k5p/QTyW+AvOMAwoQB507gy4/8dMy7L+0g1CyZYgU0ocVE7/
iaEqBj4/jYsWygf/wcADuhDYE4DSzzNOiPimLU0KDif3vACXJfjyZTfs5jCejjmDyz0WfxAwKyZf
H5S/7tlhGsg2ZhjjQ1X1OsCk1N5yN9dvMpSAMD9D60mkacIQQ4pyHbW2eyHQpH1Q6ZA8QUDOdxm0
1EMBRv6losjHOctNj6hlNp1q669QDtI9RllNwhsNERfWl5zfdUkdkISRgLoxZeYjrIns6Jd5eQpd
K9/1Vssx1ZU3lUPMiZ+HxVpLi/hoDO14KJOCA7xgQ1qbWuQeixq30BUxareV9PKdzD3/rNpooJch
ieQeSqp/QTqk3xgq0W+UpbSBfsmqt2Dt+c6ozOiz4Sc+KXjZnTGJ/ibkAJp1sl4MAbufIsnXsP2U
1ndk6/FqLMgi9wx0qZxJTXfnQ+hnOMxJjcXBREecJ/3OISH0Yxy5CJvM4k1PD1X2VfZc2ymJKlNu
pztZTOnebxe/bHssGLcpA1cSs/9UeUl42/XxeN9VyfwOQ5nU+aa37qMMEayl0uYiLNKkgVHYV00z
2dah05/0SdRfCxCUNXIydyuHfNi5RsbXiKZpZWdlvicpmokXbdKH5ltLwYW6zZcns8Rqf2EY9wkK
jEyviAl0wpsik8VB87RDzsBpzfmPzSdKx11dD873yCdHuk275NQJe9yBbYRgTnFxB9NqNre+lmZH
qDmhtrEwNDlJZEcvEf3Cq1uLYpMmQh5DKcZHOYz1kx/ayc2M0cnN2OoomPrGSj6Fnd2e017PH+3K
lrsClwF/NaKN2DtT7tK255Z1Pys3uYkie97Cv8/zFeafOGnQF2JKQ6w0UcXWcBYQKe98quMjvhYi
xIndzt/7aZKXUIh8r6beOgkoTIQriuS199zkcy2pSkrmVvcFipn9RH9xgTtrnczRqfZNX0W3HVOf
p3S2mEwVbX4otP4ADjeSgVE63sWspQn6aIibOrKzQ4LB0D5lplCsiqzN8XeIndtcjiczHm2WIxMR
Te826Pi7N0hkOqmzU2ZsTBm6b7U1fnNqCq9ISaaGyI6YIoT2FqWwtyZqxnyx7OxdjZaMAi2yzVfX
K5+qwUKS1Uq1m/VSv69iIRBl0QkfHQ0m4IpCQr/EAy4wwaiJ+q0Nm5RBZlbTe1mW/04+ebwrB34o
mpP82UuIcRwspg4Uq8UpjXiIIwU3s6hcrFGXFI+u1XZfoY6Q/NBlxhMw+iEyR3GsxnoHKRNqt3AL
nN3JGbuH4ZM/OGG+F0QiHkU4lwc7K6p1K3E079ksX7vKTw6uU4RblVj1GvLGtEwN0wfOYvvbPNVV
YGUYWcwx1vEQq7PPqHSmZxe/k3tpFrQdncSKoIkzc10LQ95pzbQdiTM61Q302sD3t06XFruwHfUb
cIV8V+f3QxgOn7WFV5QJC0BQjywKW09vMfuDr1HqQ/NudYpPgkpw1Cd3V9FnboYcwHLDpMT73JE4
wvSYdNBkNbqqgjquotu5rbKdNnUztsrKcYNmmIQPNjwyig0VAcszRghz1ZN05vvDczQr/LBzCs51
3kQ12xw+JCtfNvopkrW8UWWobwxD+5yaGb1aFM3WJsl9PEkFQkQfZX2Qa8knDGP1Q663+gahcb0y
06z6mguixMIq9u+dwhOHtnXIe14Qgfuk07K165YBFO72TTBP2KWYHt7prSgwoiss/TJ4lR54YTEj
iPFysYEoT9/DqXGZ7Tj+hClyci7m4QukLLHnRJwZprbDpcXNnqU0puc2JRS2I9DyTMHf3HVpWN+k
yHRetDDJL21WyE1ltNHW8KtoPRNEuYHIan3CsMnci45v2YRetY2n1Pw2u1HPmMqXb7ZVL4dLP9uf
YywEnhFZDfkKg1wE8akf7Xr0pUi5ojHQjDC+IxmMTdy3lyDOenrUe259GTvzWqlOblrmdWQJ+Nj6
08DEt3jyjSw0YwwIyMB+UOo9Up/I6ncQKLpFYiifcxrqBHhxgxpsvssGy97IAfHoSnU6Sa+9VpLY
GU1bUVfDxRgi8+ijEvky1ma2HvEHQJTJcUse1XRqof7sYR0jcMvqxn/NhEjWRTnqn/MQi292Jiwj
OnOtTOHczX2qvUuMBo6y87QtMtz2Fi/I/ODYWrjFFLq9z9XoPUN5DbeGXuuP8ZDoXM6lXVRKE1sr
dptLo+qvZTurd33u2f4hZc8IWCc72k3WaBCW5BGh02onytQlKaNskglycTUic1sE8TpZZFmi30OQ
Xlwz0zR66h0KEZrlGsiqtAjurqM631d0QtAfpJtBcWoZm+CV69Xf/UZmhyGPzZU9jdo5MYsNIU/F
3TCU2Z4W+NVpHBy5aVcw3cLj+mvWEQKaxG962H9HD/fqMWwujRlD3HnEbcuqi0NTugS01smTWUfy
KGPXfRpkZtLfjuU7burTJ7QHr95QCo2lnmD8kB0ltH29P8q6rYduRw5CPYsbSq0yEqvZRMpG4GPV
2ZvFeO88mY677sep9+6ArhVmBSL83ifK8vb5MPLgcOg10ZcO8xAAXux6RdWzK2JZ3STI3qtXyQZK
7bWIkacw29YIj4sjuEZDQG9qrinyshPgXHnsm8R9dZRTf6F/itK7EBjk5MaO0Twxy4xDUIwsx6F3
akdaulXUOemHF0+t9uygOXIwPh/CckUMbMZ82E2sdanpaod+pNwOov2EofOIviPK17riSXaR/WnS
zHEvmA8Equj6C39z2vq5SzlJz5409pkUdSzQdZrJVRZxymgu5vrUIs/lHOebGA7jkRNEe4y1JDrj
1m0E2FOoy4Dv9KXhaR7nDvP1OBnf7MxXx8ZfkqtJe98Z5aRWaB0ot6yZBDrfsZpTkhzgvKEmUWsy
gbu9l2MLgtsrCjQiClC62/cEbbbrtNaiw2wj2KQzC48NAXnHTo/OwsjzQHcNecZKvFuryK2/9JZA
8TY5apfUQ7JFme5vtEgPN02SE4oX2hK3mhhtd4eeLcCOwtv3ujTBPMxi59DKfmfSTBktsXSZkhWz
S+NDeKXwPhFYDdHwvbfdOnOeybpcnLQg2iZF/oNo9L9N3B+aOEtcUfDf0PSS9r1CQfkzS+/HT/13
Hyf+unJ9DPjycLn/njnrm38xlcAD1rdxDnXFQuD6b6qe+xfCC8a/4PqLKR7Ox/9timybfzHFcgGl
BQp2+CX/kSnyr+wJ8jUgxMAKxMEN599ftR6wy+KsZ9z5AzFA2jHdOQYjn1kpRlddA371e1rJP13Q
hUcLrRfyhLha1fyNGoMK05SmLJwT+hNUd8OIbmuhIIncq/eRAr75/fV+JWssXxBDMO4XHDm63l/o
IT6+4e3SL59c6tK3dMGHrohD6wzJ7veX+pVAwaV41PC6YJUhVriy+v/21ZqYLO0+M+xTVgCkJi58
Q/j4zJeEGTEamwFW3Sxl6LSgbb+/9D98S1YSPFDPI48YZt7PzfhYZ7g/kDdwak24RaUnFy6VUzKl
BAMp/kCm+jdqF190UQj54KrETiJ/+vlqE4K4wp0S+4Q1BRdyqRaHFdJSEI2hcxn5lXAp4mPBBNYL
VAPSySCrAnua8gRs2iz/RLj6968vIGEKxEqoY2DvL0/mb3c+NWLAyii0Tx7WYuBI2MtDq8n44//v
WsbCIjNYwiycXxYUXrt6Hitln6x2BBS2tfbDJeL1oV+wkd8/1eU+/p2R4/sC8hWGtw4OTgv9/Oev
RczsMkPs7dMQxt9bk5MDFOo/pcZdLwJL9/rf7FK/PEzYSbbbmbl9mnEbQvU9gEgh09QC5OQAK7//
Rr8IDKDE8ZUsph2IiRcC8q+sQC/ETWnGPfiU4rRW4DvJNQ1EbAQ7Na18xTAGWEsoXtKFNajizjoQ
z2X9Qbz0DytY6DbbHnpp/oFJ8c93lrELbjdLqMfkdebRykpDIzeW+bbUWlYo6FWxQYsC4KJmwv3W
15fXWWis7CB/ohH/0+q1bWw66QTYrH7lkxFqIyYGILy8A+DfFWwYmeCcgKP+5ND2T5cSgvwUw+Vo
+Tey9CQ9cFK3tk6Jw+31/SViU8sxaCF2jSfx+4f981bP9o3Vpa+7RJqbXO7fli/C2yqva6kdQ4Be
so61BrIgrqev8wjbZCgVu8Pvr2j8vAUvl3SxYdQ5uFlnBPL9sg/KbMZ6lYj3ox4CB9sewqdV27TT
gxg1CK9tyHO9QjqxBwGChCAoLVDATq5Wgsl4iaj384J4XHeQH3i9moHEV2GszbCSF2z99x8ZH8Cf
3nJo+8isr0xkePkWJm2/bCilN6X2VFj2sc31ArFFPG+rRGjbyEDljdFEgW1wAOLTVGFQpVKJDQNZ
cd+AkNO/pDnwYUiaYgJ/Ouo+ZqvoPiaadcJSrtDkIpCL14z3mVM5BljdyoiAWq7IFTOKZk8sTveB
0651cBH00hWkpnUYzbR+7RbqoRfZ1rFJuYGkKKfqLkpIYMI+w/RfMNDXsP30w9rYG63Dr27duBnX
uL0KvE0b3MVWEXp1scvLmmssLIOrlqeuPWJh7MHGORI2gHFp8RxHEmYbEJIrt5t3GriJOF4Jlm0X
FZCpGqOMjxnu0B9QAetXRN6mPOJoqx5QcEP8MTuGrTPRvckXgyQFNOSzJej/RkD+lzqHbVZ2mXhD
q8Zqt1PTeVOktXy0hlxO6AH2TQHX5V0iidkPtVs/NKKjAscKJ3CTyB5oTP3BoZ13OGGuFBJsz3lJ
Fw6OHTJjtiZ7esjhfL4o20x2V5bzlf97hRk7GjtQ4DF0H9o2wqpigB8k/QXTLQQ8PmNq2o+MuFpz
hTUJ0eJtaFiBpxr/pZeKv6WFyjpgcshvKRbsdO64b3a/cHaupxxjL28rW0F+rSriJt1H9kSoDrPK
BW2MBUqgolSze4yXwuRKtL4yqPTUBMKEEjltcl2D+3FludBVs2oymtI3V2TcTYWhPQ55ladK8k1D
VxyveKAGSaHdtTi/5Tu8DfkwiBqzYoOLT/shKkTYrOBIRZti9oxLrMFeXCunAFeHlQX87Cqb86bL
QLjo8C3WMgZn/gsBM/xar2NKNWmA7tLwOIu6zoWhr7Dhoj/CN9wKpBXNNwjF5mgJ5XLemG46bwJK
JLqLsvFzEoSM5pHO0dzP8xi5axODpi8lDf+TNyfqJq+HfF23U2Us/iWGtzUSvTnSmQ2HKF/4YG0+
TcjtGZitdfzloFjMybhCr1pmK0w01MVDN3Yq7JhU8iLzMSZwWthacNcCxTzuKUP0t+mrWMpjpquE
ykhkWOjpbXkP7u9hmxL2Bahv03337Lk6IMqmDxZOX0JWTUMAvYydKZgXas6oS6ZPHaz9z5gDNO22
dZR4n2bXWLddWZ7hqzbRdmHjjyu/l8naSKtyN1R9dfGxCBgDZn/xl2ihUbpVx2xPLFHJpQpPhurc
eufhoPVKhjJRkqWcv4horI6WXUT4iI32/KXM62zjONhHtky9GjJOHaLgs7H8gvktHiAQhNt1hh3I
bilG25U7QVxdLzzxTU0NuBooXraFZ3bLxgSVq9LDhx7exgFNgjykTdxuldOrb2FUjRsaeu1e+VXx
OckGO8AJjWDZEnPWFIurlZs1b25n837AVlrjHRgH/dAY20JW/CJPg0QE6xSBb1gx3WossumFC4mw
o5v38Z1cNSg0IlwuW6h6Zypdb48SVDlrXNTGlR2SGLzILcM1/l8xzCY6c2wPCMaslLZh4ts/y0zU
MhjKdounGKOnWH/P3bb67OeJuUp8Y9q2eESsmWPoeNN0xT2n0swwiu39LOx6XMlI54m6UMnPgMjl
HbodeYdGikWtCSqytysBVDNTXol24edtKuT16YlEDwpsE8iqDthtu4+o0dmQqiUcSukzS1bvoCM2
bo9wwOsnXHvwiJhgxVS1zkgfPuUcwN+uXkMD1uOVtoBVVbNnMMF57PVOCBHNtKtT1eTLbzMm2e5+
iKmgu1OYyYrdFsOZS4vEl7TyAfR9sdmvgz52aqhiNuKeK4NQSpZtULkD0yIiT/JXs6oxDx7iHo2D
VZkV73zcyuKLk8ae/A7kYC/80C7c5EjoN2Vqj98QFtRRQDCs8wlStn9oYr/dYwATYVk/RUm/yo00
/toO3RuTeWvjYNETBaFi+/icz1qvPSYzJiJ7z4y9ywDlIRA5Nl7xONb7VMMijAGgfIaOXrgr37XH
58Fpigd4Zt/NfP48mbZxm3Um7AMBUBmYftNv7F6aH1EXRx9zkoyPUe/y5Hjj000NucaHT+aOqKdx
C1OrOm/dI75uRAJPYy4JFRLs40HWo2Xed/6kn2xMI2/qtrMexEwyzKopst5YCZ5CikwFqqBWDlO5
mYwuv5maxr6dEVnc1obdP+CkWAcNU+x3e9DyTcXU+mvliwGYTM7QKkKTJLrWs5Igi6HAj/08+qui
ztku/NBZp4VnH+Gcfw2JInocuyhDDNXrNxh6O1+yUWRR0ORI3G2chOCvKiu6+DAfbprJsY5EEfoC
jk7UvpnJKMkhhmteJmCDBiaHkOfJXWx2BlveVqOYHdZI4cxwhX2FO21jBF1PIpMSlNCaH8n7Cs+6
6uf7LiZE0R+i8RXT8rrf6G1rJ8cpIQotABDQSCMJRy+7iAmW0s6P+3ZPl6udU3eunvWkMf1Ay3qQ
H1NzdQxMWDyXkRP+uzHU7U0vJWY3HISnMm2LfC39OIR6hZ76ELO57TI7NLD7orLQgmhwh/vIHEac
FdPQIXCMLe81mzosalTunKfEZBu1dIytgloCdhLo0fQhPj+VeQMyMzukWmJHufFy12ZDNMZvlSn6
ELSyniF0QdKx7drcWLmY923vJg9tYdTPvaHaF/TW9maY5iyYU0Z+zCPtla3DXVpNc+quLTm6SQBt
K/5AZcE51OmK0a82JPna5lbdDTN9SpnDQwqcKkxuEflMz3ozajdOgovjCpDL2nqa1bgr5HyE2rWu
MwaVmfjtrmftfodtMn2SntW9j07ofoyiE8lWh63bBjAYoc6lWFk3WMtCvpq7uU7WTYwkZe928rsT
T9FdmxbYQMxJ2x2tcYrJB63Kek0cZK1WNjqiION0vtVyyL2mLsJu7eNudASLAj1GgeFiotPbnXfK
etBJzXaHzzGkY7QR0ZzeMpwGbQtlmd+Wfo65fWlOGupPi6eWM0Cy94Uc86l/meJ6Cu3/nYV+K7uk
U3+YheI0tXRT/+9Z6P5tfEuSn/gsP37kX4NQwyEimLEY6jsHGR6Mgf8rVxb6XybxgIhKGXbwV6DO
/GsQapp/cfKiHcUP2r4SYf5nEGp4f5FZxlzEtJipm3iw/GeElp/aMJym6YoB25YGjIkW+sWfRwJg
iPmcYq/3CJItkRLNRauAy/icS/Xln6WNLCdO8uYdWMl8iuNMezD9Wu1Km4osyBOCUvN2AsUmJ3Zc
awKKha8BK05ILzC54PcQN2lGqyVm8i5tiCqDQgCVu4qnbNszpNhInLXPpqZDJ/bZURIcNHaVqbKH
ObXmPe8I0g9D67+VszZjBmuP9q1G0OPtVOaAtnHbjW94y6o3XHRVso5iblsQR4vqosmaeQvTBuqY
0uTX3ozTN1xy1J2WMd1AN6BeVTM3qL4IYwksNXffhiYyVqZEmhDht3MfxeIeul6CcidvzefeYn9a
/229/IOS+6rC/Nu8a3kEzM5dnipibo+27edHUMyYmWhhKx7nxvIPjtU7G0jRSydLTHAGHbzu3BWo
nX+HL695hmHCV5PCI3oY0g3Uo5jEAPJmqoM/98PNHDrxBYZS9UHAgPYJo8j2IV4iDZwkTW96p0O9
48Vd/pLnobeLYtKE+9aqbj2veUZy4uydpTiMRpPUTXPnxgTm1vBefv+ll4jrvw/5mN8vJjoArbS8
iPJ/FctL2rYo1CURGVURvhrL048wt/9smJRnHGMNpq1Wc8ACpdvYcVmYqwIfx21rpfPN1E/6V5kZ
3AbfGafbCIuu41hZzmOo+KfaMs1vOGgapwig7TZGlH62QKLvHC98oT00d36S5C94mg2BgLG6T8qx
JFmv0TixLLFWVdNtZr1gTVudPpz02fooRX8eG9OAWxw6e+XR4VIwk244qWwzOaO50TlXt07ymksf
fzG7Gt+TuLKWROTxXWI8zZiBcrPpmEeESFlhQPdbXMCnB17K7ALAx8uEnGmfWZxvSdoQXtIIOot0
xmDXjgrIXN7Ur5ME46nKTf2dPjck0iT0im4J4R4rNnhPOOCkN0Vs1Wf8E81P6r/YO4/lyJVsy/5K
W89RBi3a7E0CQChqlcy8ExiZSUIrh3AAX98LLEVlpNUb1yTtiiQRQLg73M/Ze+2+ap7coi2JKkT2
bW8sC3PEenaCVNZ1ewz86QmMGvUsWvX9bqWNZ+hSuTndGKiztMmS7SllZ55P40+/JtJguuh6jQcK
uXabApfegz1mbir5AvdAdvdmgibNI/7m1AQB6KtIo77rbbwrd1HzBrpDg9ZYyQ0AeIy3E0anNBqx
U1GuE9r/V71HNJYCvOsHERuQvJ2BzZu3jh1RL7+l7nJy65Hp+Kackz8Z+/jzxtajY9ur7b3TmkhA
kkLdtW7zE4NhHrSDXd4hefP8fEQwv8lGo9oVfPendUTwpdrHS9ihNghxe+nXkypyc0MilufPgzKf
4VCEHwv/dzuaFh3WZqnzo7CaXgutXtFDOuAIgLJpnM5FXi9XL8O2yVqO0Kk9n4nW0k61po6QyLrq
T1cpu3sPE8o9rvn2PO1S9Kplk4AHMMiCfqzUfNfWQsGBNHkE/BrDYO9MPABOmLuJe+Gq7LPDr6eu
vlbm/r1eYTWm2Qr4be086AgxnXVqv2o7yFbrCDYW0bUuGlsJepAJm1m0yk22eNyBlumwuttOuc3m
lAgUC3dswya+Sqadiw53BtM78WT0oo2OLg69h3y0xbzxWom8qtFE9EuYSI83pMxohzYdlO1/fgPm
+nqlCcl7GdDW2xuoKPkLLYmda3ahfYjHZzpvmzjetlDjkU9WrDNRK1kvdKh+q3RFCal8NOghVOtE
kwgRmHvG6tOpH4zJ0ZC/TWjx9IaNblu40S1eNFTuSRUX7jedhHchES8Pn8hY1Kc6xBudZsLbzy5L
kYrFlNZ1PVgW/moOyc+M5sjdC5xuUNjS5SybuumicMZq1+PkTMEnVvbBJQf6WJdu6ktPF4fCkuJQ
O61yC3DV23nS7FNftEN1sbgdjDqd+5cltOZN38nuGZAlRk0vNR9Jih4O6rK4VEFaXAKDKfNq54xs
u5vMWjaTLliGhiG613Eu7lE3ukdAWDoMacfeFp0Rbxs22r+EXS07IcfokBJ3HS6VU7l+r+vTE/Et
rFd6aSqj3zW6Fi5Gg9KozqEjY9qDsNhuDI5Rh8Ico1+Vw1RnT4ALYp16kafEfwQB1mNIo4OPh7Xo
uExCvybtA6hSmRmj7+ktp4imW7aZmkS/GHnjEwK7dQVZH03mRMchrZYzU115ItSC9OsmFepm1ssc
SKm+IJdp7fSnU2a/jbpE9xEn0yGXeucLoWPCNck2J5aiw0hdTOcginmXfD2I2SS+n4Yk3bBnQNts
vWwH320bWKsBp+Zjew00rUdKojLBNi9rM7m57Y5aAFRp5IhYpbALb9mKNQ+23i9Xi8aaFMZld0gI
OQuw/BXHNi06SQVVTfGwKFlaonmrtn2br9NVc9THGUzy3Zpo86hLc3waUsdUAip2pRN0iYtJirir
4mwk7SEkl2JmHJg0PTaFUUTFttCQ6Gw8mFJ7N1amYF4a5zCZ5d0ka8q9+GrnwleoHnutTcg9E0sG
3aAOf+C7s0Tm1ZrP1Nb7SVu6nbmeHZ0iXbec6/fayLS/76Z8bylU4IKJvgVm0vlea5oqMGq0VXye
BHhsxoTAJsJgzfTO9OnwOr8N/L2BAGB+rLVM3S8exGMq0Uu7W1ro4mc6RynPRzOZ/OA9kP7olAwN
7NJIwyVXqczuO6Rs2Any1o73OA7UyS85+wGABACLBtjRrpVRrhscLENHksV5VZE6EohldSQZydCH
/ZSUKrebs+QVZBCo5JSsYe1RPzAN5kRforVNZZoBwIzqNo777hCpJm+dRcuMx4QsmJk4e7vJT5S+
X7c/3nyFN6dWwiVu1ceSJkCMZ61EysrKrvpKtWinsSXz48xAQN0oae9ADE0woGuG8VPDck0DGx3e
FW40BNoa+JZrwd5yTww6CIOOiIlnLOEuINdFwWhXwgNw7UhDsyQWGZrjiPays0kdsUXkbKTAn7zB
227UWH9E0HsUtjZWE5FdbyzFs+PIa+p09HI4/9bRhlj0Cj1oXp47Tplc6qUjKfYTTbnpvHm5eplI
/1X5fHOyZdXwXi05wUP/8H/+fiQ+fyif/uf/+g9F+lyLKn14fbj9+0/982yrmX9blTp4L+CqrZaM
f59tQXGZa8ypbbJPAIrF6vSPsy1KHpXG6EqYpPuuvzTD/8HjMvS/WbDvKPBxGDUo8/1HZ1ttXQFf
b1QgDWFgJMKWk4YB3ePd2ZbCYN20mFfPKyxpIdOQnkttZCRc5o4coQFZ85GdGMGbqpr3CKLN8S43
O8SXnVe196+e3ifHPO3ticcijIpngeYGXY6Kkt5eP+2rbZNZzaSlJANQutW/GecYPzaDU9sghEe0
2JtRmsMvZ2yYKqJ0V8NvJlgjoqVzTN/1nOqPx0b9gt+RDBj5Cu0OtqWr7Waqpk+EaVF8//oTv2gg
3j0/JERgXqlDsN172Qi+/sQrxg+yR39ukGEQBzbhBXfjWlLYUupDmzjO4DKCFJEp8AKwgHRKVWNX
Yu/XWFOhTqCS7LAwct6nVZPW46YvV3+xI2iahjDqk8t88I5l59FCWUlnP7qkPckLSdkfCr99ltJA
KXdf39XHrwHoJO15HaAsyq/3wg9nVmKc0kV3XvUYiOvYpdoPx52h0VQIsjDQeDdNpBU/v77sWwkC
ZRwS7kFcGrA11fWP9WO9epaWOsVm08XV+QuIRMuTAQe+8FM3Sn58faX3p6P1StigKByhMwNg9G6c
NRX7fzpP9bnbqDS8JQ2NXdS7s77JmyRU24FOCBVcIgszMkDK7wbN+9MBd6mrSCzg0OJQhtz89kYR
9aUJ4qv0fNVnPpRE5DzkxfoZLEpLoS1oTc0qX/1OFu2LV6Z2nnoABgfpzebpZIPI9w2Z1TnQnaq8
M0SjG0HizvNTo4xNoCpL6fiWV5vIzAx7Gb7bV338otiHsmyA4cRohqPs7edX7cGqLCtSzrQhKh9S
0XdIB5S8R2KOO6mKj5IWx2Pses3ptLQJgSwkVfko4p3n3sH06c+cLHwC18anVBjOnxEUu/MNqtW0
PnzJuNwYRNjkWFuZne+OATZ+VFUkvXGWme3akeadmiy7NZfE2/YjcSFiatWrkQTMgZy0BEOEVu06
Dmy7Avuan1MSuG4Kq5wAdsr4XmZsYmecUjit2+YOUyUp6/h3SRjAmbahfp7JTZR11blEKnTRKjgF
4ljzso2yRPTh9DEp9+BIims9iy9RVRvTphic9ryP2tse9ZZBw4wiILoFnbXBHBYyfKSbnQIrd39F
6mAeE+CKp0s8sXWQamLSQCvmFHOUmMuNnEHsahQaAloDvxtw6jeDqlAvlytvKeraAXeVrt+2CUqP
XeQodG7wJESPwKzEyjprlb8GsDZB03T6gXSy5qC1XvEnBQXEvDfK/CaFpupsxtaMjyISg48evNmB
jPIuWllOIab5dqtpkzaGBd7A2B9lTBtq1AGxlpB9g6HxLthsx2qgaXW/51Wj03lWszVJ3il+TqWa
nOhEItxYRm/tBi9T9C2+j+XBtWsR4skiM2rM3XirTJP6QIKLfO7iprH8Re9BPFU0ZeLt1GeYcqSU
4RyPg7tFG5MEVJjKfcVfBcNkipoHXY7AV3EFAgKIJOZcwCsLraki8gEeV+VO2Gz/zWFWr1bcEg4u
oVKSYCT1W6OXtEMmw5lO7XxZiuhqkC2BDYAoaEaLP0mU6Pryq0NXxNZs4wmW8vq3TshTb4jNwLmv
Uc/7vC/z6eil7bIbPYLMKMWkyE0yvahvVAfORIYhm0gbvoMIlI7qTXxdUBtJN4l4H/ZFLluObzJW
6cX1WnSRwC1x6n0+OzIJCCH0ekJVe4MRJSM6gdIfeBdubSXJogvcIYYN7x/vFgPOyLtyS6FYeOSr
8vKKwmlMbV+JPHypkEbUyvRJBqZhm3iDjDAwOdS9OgLj8i3OBOzz7mKxYlY6pj5oVCugY+zmuLvs
UgV1Qh2n7rMyjE6qBmqt97vUdAf33FKiODpWhtMjl/ArEgCWed+hNhJJ2JAAU4ZRN4KPBGFUpWg7
7HLe0/YrG98iLSr1HaTzxU6kkPJ8vlb9XmlKlFgoqdbec16qykWRqUrHI6+q+6wsvfJgCK8vwjzp
7etlpXFss1WCc4I+t3OwgiR60u8iMVJz5WVsHLMYbQ6AeD4BTdSCqhaCIjImqIo38qx0Z4a2wlQR
QaQR2yFgsRZBHBnxQMERbtEmdTr2J9VapX+Cm+/hUuMDoG5EiNMeNGLU9nHq5Lav5wSeBGmdRsEy
RLm1UaRovMsskpnpG2mLBqqEiKCc0EIwt1oTxUg1Es9pQm1OUIckqQbXK4f+hYCAv7dZ3aQVwyc2
WmLfU+WFCK8ALp9RKmyIL3L1c22pUtxg7mgqxi0ZQ/pwbjcentPKa/szlCa8kuLOyfkBD9SQsY3S
RKsgqBQIrkBYFWgZpLWkJxqJhLcvyilrQnGGk3eFU5ASsfKrbOotm3IgiCIoiBPpfGRXBEmk7a9C
SnYWWZyNN51ly8dGJMZ+dCSkETe38P9XqEKNrVXUQAkqAWlpmRrDvMLar93ScuBvSMwz1EQgu+GA
08ss3YtJhzlTOXGnX6QKVIVKbdfBmaEP2TlFl3SQbWghouVcJW+JrPhgdceie8IbDICHC+0mLFkl
EbJo3lQf0D9EOn2ZIc+vdbfyTM7lmRzOQMStm8+1KsxhDZVUjUVMHup6gdJF0jpiNTV31ptfP7pk
feJzrawN06q4C9KW1goYRCtIEPnI1GkK7D9XlXCY8hBlAJzw/1hT9R5WB439eQ0WaeiEHxIppuGs
VBI0IGu5dNpOa4MtnMcWZAX/juaCO2IBmTxt3SeTyv4j0g3v6I5p6tLcoITtvxB+ZLWCMSYBj8Po
J/gLMdvc7KRuqjy7cXlb7LpK1c5fiFOmqlNAT8wk1Y+1G3vDSZTU8YgEz0G4sjizsWt0HquvOu38
Oy9y63IaOrXetzSi83tpl3G3LyOlfJ4pI7CGvGjJOAfAk0j1GZ1PQ6XtXlEj9ECUOok8MlnmZiGT
6xS4w4lX5pkVWLrQVwkCCkrUFMgNYW+McVjoFdNkQV3jHcyq1tonkAcQsZCGMzfkumKHmUWReDth
iQp5ycj2RBODTraNV/Qjb1pjXMklbfYXwAPvVpnZph8Xrxfan75Dlbop0X+Ph1Tq/Kqp1BL0gjK2
40PD14K1L/dseOjj2J9Ns1PcZCONCNfp9kS3j7jepc2Xk6tat2AQz+v6rLIn81TpVbMOQYGU40k8
y4YcUqsrk1t2It0fFR5Tg1ku7UYQYZQZEQqObstbYG5v8NJr6VqLMFwEjuzA5ruG7DKPX4aTFi+o
ksdHJWrkYxLjG/bRIdm4gD2adnizImqLA5qpMF0GBimk/sy4nPBxWeel3VDCQb2g2memlhBhN7O7
6UKocXxr0q1w4ovFKVk7uq4Itckg2nIsdFfsFrdl9FNWRFI3I+/tfNxLdnsPzEu7zYgIIeVFpIAJ
C6prl5VXaSywOg2hrQvNUW6m4RfYH+lqEP9H5w6WMFpAiX7VPDOjNTS6jTpQOHPMiA4Jcefb5OAA
ZSw1eiBmjmgS41Kf1MI+kNBH3QndgxKf5UJB7FiSx6bj4C2H/ozWHp9fEF+0pTqXJ4GcVPUwQyNC
h2jbDkXNKHHOXg4e/62kfFNJgYFtvzqifayk1JxvHv7Ur+sof/+Zf9ZRVEoimKEwmBgcmQjh+Hcd
RYVejuXJtlawLp5HDgL/rKNo1FF0wjo45WnmClb+l0YAHgbnAt2j8mFZWFZU7z/RCLx4O17XATBw
0Z72OEtyOeT662Hk1dlVxVVJ/jDvZ5ftPCnYlHXcefgpRs+sxDFTSwczao5JJ8l2Drzz1Do1WAEl
NWa0/06/AT1qNvGR3ZebG2eVwhnZRuGCmEzNsF0gmUaCk2f9FO1yMpXT9JQw7BE76sJ/jYZ9xLTz
zDvVAmVA7T0eymFKTrWxtGh1IXV2lE2C19tXRvo05ZGiLi+H3JBrGGyL41z9pVeCQI7aJoB8vsna
RSNtgq6qdK6wcg6Jd5GmfSh7j2m4QaxJQ40dArSqYiDkaaa/p0Q5+ZE1u8q/Hzj/O2u+mTUrRkX/
atpsmTXpn4fXs+YfP/OPaeOqf+NXqIDMXXbATI1/TxvX+RulHZsSJyd5dfUZ/GvaGEwbzGJ0gPkA
qv7aY0jNEvU0YRT42agO2Z71n0ybd0d007OZLIQxMQP5R6bq21kTs+QublMPe10fsKgCG+CQgfTf
OzUHw0MobInqlMS9tAq8BLLWq2f1SbnxXRmDDSQ1xtXsoq65Kh+sPm0bL964TP1ODnCJnbnEP5Hq
BTSLtNz/Ly5FHpRKyQns+fs8KGGgstZKq9+ZGu6TQtfkxqD9EVIbav8Xd8Wj9EigwoLHOe7tM120
KW9m08Q9Pk1wD3lBBoKeh99PznD4+q7WOs+rRe/lARIsopoqlkzjA8idmuyQk2rdIxaJKM7OOnvX
wX6eRjCR5Eb7DmDedXHJfcpstf/1xVf32ceLG5hkGMUcRN/dJy0hIqGbvt8phOHBvpnI7dPM9htg
+8cxYqFh0lndkZitePy3T7OLXaMb22jArG7agrFZIfywptYZw6wpKet8fVPvKq88UWut9iNcQz5A
Y2C96VevEasddSTp/bCLZxvQXS6e4No9I0gvN1pRnhDv/Y+19ff0/+Kn+pNJ8PExWjr6EB15ER0I
6DZvrxgl4AhQaw4rZ8Mi7dsjrE316vDr+1of09svi6tQCYJ5j78Xld/bq5hDBCeuzYedQRj5xlCU
05ga2UwH35/U0vqmQPnZU3x9tXdfGj2GuCXIeNi5o9Q2UQ1JeCyp22U5zQ3PI/Qxzx+/vsF36RfW
yzfHJsC2UKp5DMh3S9mc5LYrUQjsNAw1F8CCih8xAdoHu17w7dcg4Yb22hlnF6CgiQGmV90jGr/9
EIt6NxKdHQ6TDgVBOs3vaTKUw2yb3kaP+hbN27whyAQjC2qCbxamF1f1u29mDWpTV48w7uv3I87t
YhuiBNMolYOJt4HUcBAukzWGimKom7TTWr9xYV4aPL1QB8nxl7o4iAY0tznHj2X4SJa9C05w8Tdz
wfpkaJJnSLAdM9z62IaA7Up9zSp6arZJqEdkNtLsmKha2X3YgZe9m1KD3GqJPjOowU8cpyoTpxSq
xjzAu4evRK04iXQZEvVKpUffREFEMCOy4Hg+iQddEH60KIeFqLMA3gYMLGcN+u5XZxUlkx/96Ea+
R/XFF6bibGm6k2xGRBm2nenY47NZg8KBe0aWB03LOknM/I6jS3eemxDtZ5LZtsIY0kAq/UXtOcu+
TR38UiZGrCkqULYns3qviHbcZRU2scian/PZuO7dPsdyEEMesZP+gt9cbb8erR8nCIoINgbMet7B
hDm8nY5TF1uDJdcvvUvO0cUnNFnUg5ZOt8MSNeEwlNp/PCW54upopMnnrOvN2yt6Yhpdb8n7nYii
g9aZYaHFv73KPBUG1UXOzT+/vsOP67ZLFoqLQWe1L4NDeHu9LvZGHJ5Dv8vmAqbwaMoD5iE2tLqY
g68v9XGYujDw0EnRaVh9muv/f7Vmx4NF3BmtvJ3njtZJrbTaoZaD880D/PQqpu2yTaHSxjN8e5WS
00XZSx6gYgtVAFr3lD3VPffy65t53xBmHeNuIO257BZRV793ludUCtFJrAXuSasDCsfZFg8ync2O
vHYz6hy2FAx8lKt0Adx7CjG7mvCA75altTnzdlmiVc5Jz3I1zOCc3d7ebtvW5pKODlIWMGuhpAq+
pRTab03ZI7wwzMU8AGrxQqHWT0Utneu8z+QuttTxrFwW40jJ/bsIPP3Tz0RzDpaC4a1O2refKTaJ
MI4So9tV8VAdVGGFnopfaYHxdh4BDfMT/D6/CmqBftEq8wVGu9m3U1UPPLeqqQgXT4U2jec5gQZ4
Dv+CnKT7LV7+m7kakCv3KcLiOJHHai7OAbF9t7n4/AY8zm0o7VEkrGL61yM10khEn13JQ03m61g4
qJqlGd8lrGJ+0zpZEHVoX0rH7nljifJIZfnBTZ3bTtjeYWiiyJ9cMYYUIL2rmmz2W4yJT4sVVUeg
2N6Wgt0cyDxTeFf0xZbKfPPNK+EdJGB9yzIsXt3Bu1kg+4IPXM/AmSEnH1eC6rG3pirIFDXoV/mZ
MXBqzjL1YNRYX7oG1N3XE8T4dBR4SLJJEsC9/n66QyFGJGsN3S5Tkr7ZDIVrPbKtunTMjrOwp/6p
i3G6d3Qt+U3zGs5yjClGXx2zZL3gitrqKp4vgZNvIynal6CRByIquOBusjKsXVmsPc2VprFUOjeO
gbOSzPvAVjyMN/hztdFSTxVLK/ZLXT84o3pjz1woNkkIaehMWd88849bNxeEhkbuBzYPldPS20GD
s97J4ax3uzYr7qsIGWNWBMoCva9esNV9/XQ/WbYJUqSAwr7+RT/79mJdkdvV6lvbNXH17NH5560N
Q9Ok6fLNlVx+07sFhiutug3MI476fmPfRvHQOJHFSBLxba4Z8X1WrCEZwLSRgM859U/VRpcZ2XgB
vr7JT96+K1oCyQ2KG/WDrr+PkXpGmbpaquZfyA4uJ6e9Vs3oGW/jI0de+5sX1Mve88O9WtS6VriG
Zb9f071R6aY0ZchyDK+uB4N9z4wwf67Q2Bvj8kS5/bZOiymI54bNjYkAduwQoansVr6+9U8HE7U6
3ixUmFBgvP1+06EfrWRk/koSVwK1cewNktRkA6IdK2eSPX99uU9emjYNw9UBxNmbQ/7by9ngqmPq
YHzJs5h2caNF/jK4yTdnxE+fr0Ylg5HE4zXfU2+yTovJ+sMMyxlZ+O44JdBP8QPYEdxSSesb06A5
BMpMqIOEN+5TDShosiony2J/t0Z+PJSjaeFUyKEckZj1fr7KebAgkeV8mLFXQ4QW1LfFcjaPBLzH
BHT7TVdi5YDssqlx0X0zrbTPZjC7IR42+3Z0b++Wix7jgW5UqgCfbyaPjSMwQ0oR9xddqlnIFOza
Jmp44BdslHmNthjttrACipw5/hXyY3JfKrM8GxMjjjZ63w+ab8Xf5u198jFdOMl4ilRERx+wSIni
prNV2e0O17TAY0U/CJ+yF7KXT795JJ9cio4K6bkInNY8yHUlerU/TLEmNC0Nsl2/ROWzaczO1VIl
6FYVm9yzrwf8p9diJKr2WlL7sKo1uPP7xjXbHchicQWJ2t7WM8jzTPRUEf9l4fukbvDJIsZul7II
W0QkQO/PjShu4wwAUbtLDTUOCFhqbsoYCTtvN3QrU4kxtU7mb5aPT2+P87UJ5VozKeu/fZRxrFaI
eCyU24iJ/NKCMJ9mJSgBVe++uRR9BX7Zu1WTnQZ0MIeqPgLudyPZzc16iBeNIWIKUu5s0JyI0fDW
LQGN26rwbQHFwGZPXvitMUply8lxmMKFrncJsddicqVQKLxDhHb7hw4LGY12lbsDQSKFDa8B+fkD
CEvlLMeB2G2J9iZ2o8NTjYOdW0L1bdcoPoCLSG0rEc3NJ5aSeGQ9CWcJkXcl2SbOE+3WHnSUD4U5
Wfo208rJDg2vSfSfnoR98WRnFEtiItBUOzmZEkLLA5HmIrnrilqbD0VFdW2HgKA0Q0VttGO50DLb
obYeu3OrrAb3zOyHObqyOxr/W/5dkXRnCZaaNoPp5VVQ0b2Oz1ynWnmUllFnoA/a4mZU8OUfRaXU
e03kSDnnWOgCxkP6o+ygQNHrQwN2wEcXN+AFaqIa5pyYubBs0NGcZiPHSVz5Hp7dXddJLw/oos5T
UI9oUk5KhWYedQciGYKmtNbNVQrl7cGh9Uk3Iuonf3HNWtw0FjKAHd1jEDVAVsabKjVxr80KwIdr
FbtHHA7zGA8HNrHTtnUnLyVBK0b1RENmwRnV4SSrBK+osIjW8p9KIgE47c5y77KkLfypKGuiO8xk
hBWCyGhfusMVdd7tgLDtPiJ67mehuOp1X9koxEoYCApwntBovYuBAO2q7bZT4lTXkUMR1UyQcaDL
2OlmLoPcy8ttPIxHYyQRRIeJm+V4vq1Bj4Ihm4wtsow/pqHIcIUm8RlgbNjAhEPPTHE5eUu9YcdM
Zgia9JMOouSj09NPRdiUbSpnfFha29qPODY3I9RLC8sfcuWQLMf20vJKEWpqlV7SJVp8EKvaiVsW
yRniKjjFDpq3DqLNtBjWzlK0qzRFH4oWIjpEWMT8KcsHNhWdQxSkiba1c5YrIiEObW/2m3SZLf7I
L3KqSyBExDGfJj1Y1LwNp16gtEoivDPgYkjKSIKUb/Yycs1rBA8EDEk32S6LAOyr9AOMj1nfLWxd
r6O4aP4is009rRIHJX/f2sGk9uLZVtrKV3qkkS4F6x2RgtZBFPSGnSqaDoaa6odudtyQIsVRRyOc
Wo22za35Z4m04ieBSHvHMolonH8ib6mgrXgU6oboZ4ltVzADS/cwDg4sU6VFvmMpsF3c6NhFRhrY
ce2GamYqfA8tCrPMW4KEc8N1KpTxso2Fe90N0I+l0Z32M0aAYkKRMyvVU4fXa4/TPt0TeY56rXTH
Z7PrB2RmEmdEkI8kKM2oD9sKEfeGneYamlunXn+b1y4psTqD577E3jUFDrEWOS9TFoksHiQolyU/
byWjLJsBs5JQd1CHeEbL1NdbwuLcE/6hDicmRBiBr5y7U3eWsex+4UNyuhaXT4SnKViQS/6C2baF
FIWSTEH70ewcRa9/TzBNmr2RE30RlK5wiK2rUbyTVGn3UNMdV8SbYh4tEGB1qsKpqlukO4InBfKn
KoLFLUciObLp8iWQLCqrPD3IzBahhWbuXMOzCAtrBKcBhHs6JmmnPtorfGhDfbcJSQcpTvAAit99
58Y2cUExWl5ppcYp6EH7xhzz6NmjuD9AmrbRATR0QAPCUKY7+kzls2jwXuH16bS/EDGJgCOadeHB
lfqFqgrjDW6cXc+O5dYFkv1r7Pg9M7Q0RGJ6e1wIKPbTqSKS0zS6e6pwtEGyDnoXslNGQmJ47c8E
beTvtjHzbT4p7U+n1dN9RgO2OABwybcpyol7eqkoOx1yEgI7Ao0UDEvH5Ch0xUJGgg8ztm3LJ1rO
OCAmApxNCTnkVOqJbc65qQR3gKp406fx+KON5Cpfs1JyprxYYgOrVRNLZUlrEGR8UqxjUJFHkPrJ
De1s6EwO0phtx+NUfiB64hadVZ1/EusLH9XOxx8juVTyLMZpegFwxA1qtVnO6n7FXiUmv9Ug8sVU
U/tm7HVsb+xE2iMpjckFWpLmL0p3ekjhzLqIBVM1rOpy2S4DlndZY3za4RKIL4qiGR2/sQDVM4la
JhXfLkX49pjTOL9wkqR5FGssprkI7bZLed4v5vgF4c/OTXiosC/nE4WhedVYonm01hOmX9lLMwZE
zaU7nmy6B0DOr1UQt2vCbI8vdvtl7JrHfm7EzzHhuS6O0/6utRjr3jIkPFYEO9ExphqBVJUoHU92
1oW5tKT0jrUXX0w06Rv2u2U5/0H/Z7oTb2BpmGQfSS2aTzVey00gCXD0FZJE201cJVnFCjWAHiFg
QLtt4A5dpIA67ho7ic9ta6hBL9l5QCzDQnApumJtQ8hT98caDD2Me7c9zkKNghix5cnKHt4TmTrd
uUrGuhhH6d5o+OlGVeKLARvZgiLAYgdeqS4dC6MtDiJf1Xu9RxEnSHMZHYn64i9Eo7cC3mXRB9nS
1MNmYZ5Txqq6e0jy87PrkFjoxKblR9FcHDTRr6OcBFO8veDUbtIyGX+QrTQ4voTtdSwsNb92e9EQ
8ZbYN4q34PdtKplckJdZaZsOzcTPYnVOunY3/FCbKb8mYM680EGvn1qZFl235siFcjzEnuOsSkEF
TrrZ8dTcLJkv1ViZcaDiuVMm1HYbivZ4cUsIqC2xh6e2IfmN9ZJfs2Wf7jyVjswikUEeF3QWSaiU
yfzsNJT5/GhIonpDvaXDH25DrIHVUKMVNbMF4Gaq2NG1mXDk2jRD186HchzthHtnJC1KK1h6bZOR
xpqVXBR5Vmt+ibXwUjEyirjjXPBdq52bjAdCU93K97r+uXYVzkyjWmZ+W8r2mawU7YcZI1/CO649
2WOGdp2p116xWizPNSAoABI6Ycu+yKzhCfkUjJkIzdheaRoei82bvNupMtdwzLPlvV0Iw732epXV
zLHHp6lx26s+qij8t3pz3o9z8wvCWHul9W58EdkgUzGQrzEWLrLkLlnlVy7zu1Li/r5NU5IdhOJ2
rPF1vsZCoDB9ZkftnHEmjrY4fgWLGEBu6qa9MdAQNty/ls7tz6OyiXdjUYx70y75anhtnhrCzIeN
5cTppW12zRavRncnSMJFcJY893HNfwLD0QTR2BiPlhdbW7NB39kQvxkAvyI6AEDBTuN5behomkHe
C+YhAnBwgKWYLl9yqSqT8Cy9iOGHKfUNmpYzePQpvUg15SwjiH1Dfn5O6tpRHZLxmJWN4LK5faFK
9Jtok1k3DFJXJ9K8zyZbaS6q2Ypu7EiHMDGlQ8yiWy5w62g2tuCOD/B1juM8F0HK3DwjWUmcko9S
HeOkmjds9dkCerT/KKE+eBbSYOx9K3tvNP6MhYn1VNV2vJ34g8zGsLK1xp96GKUAIu/Zb2O7Vaf6
0ZNrn6nutwmV5UMb1Q7dsoQN6ZjV8707yfgaB6zcOlOztyFwBp6Ejo7rsN67cnmg/lf+IttqWfXw
HK10xYxZ6Dnh+A5Y28TP8rw75IpqbMZIwWZVms22Q6d6kmhDE7BDlZeAGtQdGOXuZmiBMhnSi6+H
jotAD3MuB+SMGwrTBIs4BIMhUbZ/IFIv9mnq/JhQSe0olwJTU9nKbcp0Bg+UyuQsdSnc1Jp+iIxF
e0zUSG5HV1F3va4toDkHI5Ajk7GDK4oxklJhPM/2CZsL8z4zrV1lTfWW6cQCXGecTmO7xc1deN7z
mA/6/QRc8twrvQXVQmneNv+fvfPqcRxLs+1fGcw7C3SHBrhzH0T5CEnh3QuRmRFJ8tB78+tnHVW1
qZzpbsx7A40CGlURUsiQ59vf3ntBdggmzrBbwbXrJg9pTTCE697PA++SGMi+bV3Ohauma0hoAXD5
gpeVmUFFoPRcSz4G4A+iZKVNBUigqgLXY+eyDaZKNpjqSQSAfA561+FAb0fymwSycozGYt/BPZEr
YWu35QxZZ9HN1w4D/Zav4hajo+SgJoh9hfQA5rYIn7GQcsywB3rpXV2uKth9Dx7p0jVcWO+mBQwa
hHq8iUWWrlKrEZe8EhCU49E3WFpky2Gey+Hk0E9WcEYDPITHrgBBMEmM8xbdTLjOlRO5KRhLMxLP
1Yod2nCitU6+5dT27ISBAI+0RotbvVRIGn2iAeAMVbcGYjZTnTtQmNc3cHh8+DcPwrVpDHWnfThQ
GQle+YT/rLxpCzIYrU3r28yChx6OtsO6JueV08q9MWk+7XnWijnnW1MWKmIgFrq1nEHln2JYEkNn
vGHqJq1vut9Jkn+FZKE/OLFmHxRS0/zXgiJwM/IP1tBHm87t8/vZ4cSSUR7K0htKWxBNBFI4Dk17
fORDctSscrTXg6u37t5NKRtYFbZTXrSR3o5VMbvlBfmGJDIVOVHJGoD+Rz6jQn7kuSzuzdqj2Q+A
NtjlmQuojMfuk3ocHcqFjD/rUAc6btLhfKlxARxFI8tHykEBuzWceHjfEoYcDLGULYCetQ5ZRTHu
QhfJO3dLtLOFBr4e0Z9/RZGX+cT5mMk0zWP7GKVT+5mnZAvbvkVEINKf/0yhYsardunCD72Vxnd6
37jTlzbe9ZYurA8zhY8d2GGiEeVewvZTEwDYVyamQnezpKJ4zGo6Uchsk0ffulE3lFvbH1E0sBny
8YjNngNOWZBeiZ2e/AIU1vCDsid+xq8mSiHpY0nF2gYzB3namrt0PbQ8SxzZ2KXWBS4tlyFm4kFl
YhftTbKIjrlRLwYjDkYS7BHVMQa/edEgk1BngPy4jm1/1nbarI4A0DT5kxim/FsZ63axdhpAVHBN
Hd4lbeFWF9D9FX4MzRDHGCSpkV4Ro8h/mn3Po/a1RSZztC3/4/cXUwxa1K+orKL6bWl1nGmuAZB6
xTxR7ixfRIFVkwIL0IJ46UkJFY8C/xhFKIlE7sFZQB1lkZK6rwxUoItZi8nYdmIRN3PTlY9ixFHB
W8i+NRjDmr8vdQV6SFPpqbxpcTEMu3zG+HHyh274OThoo6sevnh8csCLP6XzYMLzItuSk3G8T12/
DoOq8vQnbNrtvJ+Q4cOL3fNH781B5zlyKudZJ0XIm+fMU6Gx/yspbeM9UTH6yovnNboMr+IAHBKE
emHCpGZ6SVY8WQU0G9qvhNhUtvP7hjhF71PDQ8ghMacg0/n+0PUu9GVfoP8dR/KpgLzKjhOdiO1K
HiAWIqI07FbAdtUJ1aZ8pxi4uQlz/wryXg9TMh+9SsstJGkv8WDpZHw5QmYQpjrg4Gb8TAmBuaG2
Vz+yk272Y95b93nkTbd4mZKXZYnHZ6inw+9rsH97UP+FB9XkdILy+Vdp+H9Yt09J26r/VVXy9z7U
P37uLz5U7zeDLDv1u3xf/lzx5hvgDLGEGcqc/YdvW/nD/pJ3138zEGBVDN7GV+US8/z//+9P7rb2
l///H0Wf35VJ0bX/9Z8E2/+s6hIEvS6QPcsB/0L8/hdVN8GHLVKOctRmlcsJk82y1cyWa+mSAzIT
9EzuOwqGKFIl1CRXRj3TIjGUJiW6djk/L2HPqFYSLgLLmTqMgb5BGVaQhuZ01yTM5Pig6TGvqFWj
I1hChLoJE3fuNwU9LRvL6JYT1h7wcf412Ee2IgVKUwxfrlRqBMdpgKEoBO1K4u18wEdAMJW63x3u
Mu4ALs+3osSNNawdHkkt8t106BW55Wky54QjHTws+Zatp6OXFj1Bwhmxj97Q2KbJfA83OeqbRzoi
e+3oTfFIL5GGP/ZziKzI2Y4+6s2LPoRRssn7iFQQqRNNvMc6sTCqxEa/i9GGLGAdBEvraryrTZci
Djfyxui8+Eyy2zKdjeiBYKKz1bM0r+1VEuW6tzWpYtXXWoyZ9GDY6r+MDBJsb1OTVsXOIb64AjOc
iJWDyJQGodG6EYlWj3QLzjfHoF6cQmwIrg6jd/Q9V0yzQdHNyivorL1Cz4yo9t4QEToNN+g4bcai
dne9s1DBNHJ/0mGnCVkPZ9djAYuIAlstU5S1Ba7SelTktSa7B5QJhq/JoTW2wBw9f1s1Ctc2KHJb
k4/b2q6ru1pR3cQV8Nb1IKZZZ4X3A9fV57SCBIe5iyJoknKBxeAedEkqvjTFjoNMO61qfyLE42v+
NkbvP3SKNidFi1M/jkv6ApqCnE7RHTHb703FqaOCJr0fwFESUwQ4GRRjvdOM0Tm2IO4mf35yCcix
U/L99rugufQhT2N3PVnQ8dIITp4+dvmNq2ftRpkigljx9EpF1qu5l+wAnfs/nCt4j2ivvOPMUX+L
BgXmm6pZP/uki+NVJw3tWMQK4keVDlMflWG7sa6XF8vMnqRWme8OBbkR59r0R4JJ8sUhYbq2UT22
+N3oC0zzYeUoimADTjAMW+/bogiDflVS5wmbqfvWLO1GLvCHjRgmYQqcEElcMDvDK2RXbeUrJwqB
HyqeYanIhkw5xjtlWd7ZcAvAh+bYHdj7ZgdC/n7AhqF9ahUp0RphJqZWbt2MqNTnTBEV86gS95Wi
LPZDJd9qFJh33tEM8xM0xr5csj33V6QOxWrkfA+2MVQER1Lry10tiIzlHadIwOGqsk5RH2fZAVnC
OsllBRTviZp2654TmyNXI1+JfTZRvMRRPUmOhRNZl97r29tBkSYnAs4D+XlIgBXa7qmL0/qJxpvx
kdazChJFVGzodPTfObTJl2ZwuptOlL62mXpQp3gyAV4ain0pFAWzWqaRhSOrOV36pKBraJlCcTPZ
qcyvk4T6FvmqYBu6ZgdmEyh1sUbrgBjuM2MYwDhNoJyz0GfCcdaqItr72StyJ0iMbK8q61aFqOB6
Gu1ACLdwt2as42tS/M/qSgKtxwQW88wGp7DHe1mK+hwrdmjZcMMOFU+0V2RRERrDPS9IeJnKqn8l
RGgEWGzyNd+Tbl0qPul4JZVeoaW54pdSNJXteNv5tmgjAWE3rT4thOUdqjHw0ykkCTkRrVtR6tfd
uVdM6qCIqdKkbM1rhfkTrp8P4UuxVWdFWfVN9LYpHU5xmN9BXvfPpmKymh7f/4VCwO10RbbSWqyf
oPrpJ79L/bNW5ub9PA09N4p29m9pZ+RoBAQ2u+JgDb6ox76P7PViq2RDOHbTIUmN6MggCsbWY73F
i1Gc+prqc8Wc9RR9VnOEPJq1beDsyYUZ6J0WBm3tzD9iOU4Nf7QC2fak1/ftTJNg6ribSWfE4l7i
b8K6ND+kouFmiotb20nyZDSyfYgIWp9NBY7U+hp6Yj+n9XML6ew8CXc5oXZq3xD3KKEyjPEhgwF/
Jd65tGmO8+d8RfamEfTeohDjUYvyAW6lMZyHrrGOJuHLrZfU9csoREvp9RyuZ3tYMHxPMVg+jHGO
35ffva5wf84JO9OVo2ojAI18jukkN3ay+PQ5VYi/Xn8zT61Yo811gVbyPOEe0gbvGXjVkcuy4VuV
e0aGCDZarGEXTR6z2K5fwr7oNhSAlgdP5EkYCEemPwvbqFGxh/rViwrH2QBDy79bUeTtCgafU2+E
3s3gFSxopqU5xBS++31qMoma3N84cXbZubN1/yK9vD2l9OFveq8tj3Wpdaewg4og7VScycQP9LcW
/SvbLod2VH9Q6zht8latNfb3VdR6t4vmz186rZFQ5fqE27XPa3yTjZ1Gaaxw3uuk5NKTEmhYlbRo
FeqiXQH+W8Jwg1+8vLhpYZ0TPSy4LNHjldIHzcoxFN7O7UgK8ZkYE4sucq1GZqSraipd71vKqLnV
E+ub3bflSYsK8ehFUbtC+bRuR7QvLoOzeTfXix5EYQHPUrTHOrMQmzqExrlI1r6szVPvdZLGVwo7
m7ggehCZ1rPrdcNmcrVsi2NT4E2VRUXHAj5bh5tjlibtWiut6jAvenvvisj+0cXUFayMrlrW/Tj4
j0zMlVqBmls9RsEXoYxtuMqVfZeGNWKJOUz+fRYV7o5SkZLeC+vWC5uRtz239VOtG6fOdihS6EyP
9I5Wf8U9SVa8JaO/xzzP7I76TTl1SxV/OLd31ZJVd+lcUfIem+Z+skQRLGyIg3Fc/GWHR9J95Sxg
Pk2WjwDBOtv96YHVfc9LT2zDtHpjte1uNOnfW2bTSv4+HRsg55R2z/oLpUt2MoZP0mgHh/mJngKC
IyE37Xr5kVRNTnNSEo5HE0SyKLm9zTRa8NG0220uyUuTlk1hTXCz7innk9uR5ZlcW/XC+WPiInym
XKBet3VDrr3JLwOqdQVKXrdpG55ZQdp9St0FuriWGO6eIn3vgv+FhLruJu8c0Jw20CSjej2H+76S
YRDFqQ+py0AIAdgdGQGf7OxuLKshxvY+SXoG9JLjK40Om1RLxwenUZXxizUeHH0uLqhWI98Ty2n4
cPjuJwffeGNTF7RL8Y/hCjA5TE+cVAENmPr4OOhZ9KynZfbMMOdtAYQudiDCur5UaefDmnI4rUQi
POhu1dOxp4PVYorkDkZRAU2I/YDCNUWWPMrO92uqDIyk54jpl/u8NqP2y8ql27KgT7uZjMLKqr3b
cGA7NnVecxRZXNNq1Von227ms183xtpPE8rfopo1YjEum4iD/9vieDfSdp4iJxnXvZmcabA3+Cvt
Y566xgfVfuaKunecH6GDpunmzpuxDOZh1tgNDGNs0ZGqtZvKWr418fw9cbV7r2IRT4zNUSV1aDGI
ugHD8bjTLZggKXP4xIhwk2RGDsI0euZtoUMBpZ2tgN+vrYzDjZYll8FOrFMr7Hds9AT3CWGxgk6z
dZpiPqvyjBcmp84/y2dyo5ZF5MW1ldBMtTvejS3NQ/PRS4ZLjN70YjVFlkKhLPNAZzG2xQZjBos2
LUGYoquCtehQiVjGoR5T2y6t91kzgfLCTghy34NgIdzL5ODaAsyengo+ft+01t2Yrgif8q519hVY
g6MwW/2kwLhrKvxtjBkNt7k2Tg4QPr0trToI+KAsgtnGUF2VXXRGUuXODlbowrIoW0svI6cOdge4
RtMFTkXj9d9Nrf+LoekXQ+i14JtmNdx7yrjGfPhnb1Ec2pSK9F5ykLlaslLegndl8bhKiz5lY6wX
9Y+Ks1TBLVv/VwXXvxibrg+OHZVlPI490my/PPiSFI1D42NyMKay+bFIYo9VksUXjx3+wz//O3/x
RKqHsggGWuQ7dSI/v3oiqUuRDnWKPBRVDcWG78icoWdG5dc/f5xfXZHXB6KH1WfoJ8WD1e7PL2ha
sjNoUjdSzvF5G3uNfXDUgjorku6uJoLl3w5+rCe86fm3Ct4JTTVLFF+QyNVwHdKIsPnnT+l/vsUu
TciYT0lGMtP+6ujq9Y5Sb6aMQz3RXKrnzcyqghWIIrqg/ekUff+Y+oH3mYbd3/uo/q0f/Qv9iDdf
5yP4j/Wj3VfZRH9uUPzjZ/6iHem/0YTOxxURVzEPLd7W8avt/us/NU/8pnihSMMuBQO8q/yr/1VC
IjBjk1Xm806ixPy/KEjoJL8qSK4PQw7sABZE3I+O+i7/nZ/TN0tqaUov21te9D6m8bTqWnRsTOZv
heY8NnCIC+Ub8nLjjZWYse3dedtiLeqUx4itsHmwxnw+tMqBhEghDhw4KTKa9WrNKQE2+eA3P+eQ
G0UZ42MqlaNJU94mIgn6g3b1OynnE3cELpuMktsQYWHTR+6DVE6pcUk4GnKCKMZk5Lf1ynJQ15tW
M4F2K7cVpqigHvLL3JqC3AmOLIk1q1EeLcFleF26owvJbOyfQH8Q6leurlj5u2yMXtz6xQ702qtj
5xQnKzeYq3xhnXKISeUV05VrzHBazDrKScYqmON99tJjMeuV12xWrrMc+1lJK9BqwDtJ3xnetES5
1FLlV7OUc63KalZMys3WKF/bqBxuo43LJsP01in3m618cIlyxLEU+2aygVQ2ryObBvpjEoxuUjnp
lq6INrg80VZw2eXY7Tpsd7h0LqHy4fVaPe0rC0/X5JbGg6/8ep1y7pHr2ub+SBlwlz+kpKZuk8xr
+pUkEYE+1WenBsrYuDG9AZW6qNO3HsfBPUEP+2C1WhfQP85ds4qG5rG2tPDRtA1xY6eg1lZaLpo9
gkKNal0l56bMxrfQR27n8u2/AP1L4WWXPcYfjvC38eBTljOm7MjJm9y744hOniEJ4AUaxL6zvOrd
TSQbDukO2UuRFuKGkw4F+PSDn+3iujEyMgyWkV41t5iNvDXdKQYvnm/2Bn4FRM3WrIpj04ahXC2l
XhxpsGPLWXuFyyGLujE6pUo6C3WcYTeqJXdrjq78cE20ovUUok7gOQ5fpCowA6+Vb6Y8KR+NVIGh
nAkcntogIBvIj6pSjcu+ATxvm6QLcC4JeqHDqHY3w94999QqFSvG5mmD8sz7R6P3ntY10hmC+PC6
qT1KG3WLLmpsUt+b3rUOGmVpMojajle1Kflv4mG64wXUAoyNtNvAlYBFVQpCoh2/kswNRdd6Ec13
Jrrii+jDmXZkMJsqLBrNDxAxeI55qbOFdyButqUAXGjNvA+Vl/ELDQLo9YZaDm6haAucLvPqPeb7
t0scjNlEaHFMhFPSOvR0QZKojCI50y7DQoWmjp3RW9WXmPAjhH1ZXa7PTJLu9rZDb/DrM7rN7yMo
imDjGuEEVhh7978TBbUu/5mpRV8hiv6pBYVFaQeNNUGi/vCr0YEMQPfsTjn/YRZK8yCg87VrYt7z
RvfRa+Roy4/rJ02KjkdbiEvSYTyz706m0af2wy8vI7QGrCyRxCOHQeeFdZ/5OhbKB9vltnvfMM4d
yhQwqcFOcN00bLXNqHftfQX4a9v3nDq1XGVqzHCsthlFhJ+dG3OU1kvnwolhvqlDw3wIdek9jLWW
b2I+kZDQfBF+0L9er0aRx9iTwolfNHg8ojtTOZdFsfZYLqRmF4etaR2xzS8zwIjXdysf8/IxARft
BW0aFl1gkOKFjsm3d3ZtcWvU6tTseFk8YM7k1/cjwQgqyPnUL/wDD/E7R5U5MOsyCVq5nNsiPg/1
fMd5/mmo2fUOovwoKNGKcmcOfO9kdj2+kOguHvR0lXXxPpfNTzH6N77FRrtjo1qY7sPUWgiY8a5z
lpeoaaEp6pN3i17KhS4UG3B3qAZzGXhmUT503Meo/1e5fCMxnAe2Z8+tASHaGbiGp4YXga2rrADJ
0w6SfD4nk0+BkVy3IWS+wg3vjE6bLsZk0qtURrh9R8+Jd06ZypXnD/aGol1MOeQS9sOQVUHnpXW8
1ui5KqIpGGrzqy6G8qaOk+pGLj3ENTM3DsS0fzRGty88cY+zLIP+0FvsNaPwHX7NW6t5P+aeqoKl
oFAwG5jz87kgSJ5b8xrjBTYEirvAejhO+dhbth0MsVw+80Gw7sO/rXIr26qbHgvZV0dUPU5nXRwI
sfAGJ46xneo+XMlxTukEMZ6dmaUvS89DOs35gdIya4/an651r682E532K93vsTOgfmhl+V7rPY5z
2IKsSnQX3kSn3K+OvhY05OtGXgcas3lvzD+tuaLL3nO/EhMPFQVk+oeL6WttpOlTRyD22zxr1obv
Ot1rTJeB3hcYWDFKqvYeu14Ny8L1wBqyfSQXi+UnNc/BgjvJDx/rvP2MZzh2euHNZ8z4IyUgEVbe
oGA6nqkKhCPHIMm6yXDOFM6n93ysmg1KpXFnLeC/aOkrSnalmtynyLdru4Vu2hpm9YWumW6WnCE0
L2HiVNW3PivNde21/loaw5seLkOgl9ztfXbRiDX9D6o93uvY2ulzHT6PRkU3g5VCg8UfF5Q2yYTG
Fs8h6XlE3HBiM19Eb5QftkHRWqxUdO929DBUcEjwPm1XDA8uO/rndK7VGQK4LRKYMx/HLhxxtJnQ
WUhCyWfp9pguWjv/akNXfuG3yo5+A2eviNpwXQ4alhbHHrdpy89GObV2S6ef3VCW9xRXElOLa05W
ilaJzOKdq6EaPwp9zj5GKu/OTkfXiOCEtWqcZFlnfIu4kncJ7sO4EDWDbe75K2eS0S37lNQ4tmZo
TECSFucMtqnfelGd63wlopfOmbSLYzQeTUkY7ngTS11tALTNkMr+1hWNzSemCBlXalFRkryM3AYn
sJolpXNHm5wIeqxQTZZ1+OKT9X3An5TIzdLWLHI6v9DOXeSJAyeFdGfoZb1JJjpIqXcu7U3cTD+L
3DQvRh51z2OTjHt6cutXp+6w9XMtXGMrwBvhAlHQ7CqhdW85pDmnMFyI2lEvuYBVhlnvS3KOAWOz
xCs8h/imoc+FNVw7qgi+uy0EjrYJx0vqaPqpCVEBAGI2O8r9h6Af0zDgzHCaSHUQgN4xpuGj8JZ3
2TRltZbFgG4x1qCwjNRYJTFrGoQ5eqSa1N4trFjBUM27Bk1pZfahKnNsh7sl5YyXAn/kzjV4l3kk
LVLLdsTvnmrvFuq7UVTtFzQ7DiDO3G39yom2fRZWK81Clm7oSl1TO8VXnFIG5YF94A5aXgp3wnLq
9/Oq1UfxYlXTbhqnaN3CEpwdyz0D5zNWGJTljoTtzsGiEGRGsymHMvqqJ8bBjlveUJfZZkhkj6o+
TUcEpjboZRsexjq8TaL6wQ4F6nToSXRNZ7oJJelnrLFazCoLW+CDn3J1NW7cXnMS1RMDfaLapfko
o3vLkfWar3A7IhS2oz0ggWugYl6iqAZ8DBQ2mjGajNk8HSbOv8ut4KhC0XOUp2IztxJeoleZ2MR6
VHO2z0Pfl+uclQTbZviZ7AhSD01w5UA4NffcDV/xYtxruj9s88JXliE2SiEtzBtjXtpzJEW5lYOw
TxhT3urFSjZL5TwkfqkFcum6B3hjCLm+kJfarcR3gLgza5Ri+W60Rncac1fbJsbw1SAhb0ZhDidv
GKy162H0siemH6wf7R1GIfMWw079EHFU2Zgh0hJK2QdVSSFLml5+AzI546ZtbKiKYXjMNQCVkdR1
ACotWOEhmegR9GJulWo719nJTvf8J19jlSqAtS8WB21sJZ+uOQ4rm73P2TEATZf2jxioCZ7OxD/O
EYyRjTTUoT/CgvNdx2z26aZC3o5j0XKOb+29RTXboZH+o04pi646EOHIpkOXHpDhvZZDgj3f2qQ3
7qlCXF4zeoFPbZz/YACNqLo1Wfysxk55fIqQRW4R/6jznLu+Vuef7kCfPnW8XUc3ajJsG0Nv3jm+
OBsT5+oDZetLwBnowUqkuEDxUiK9mVlH3fZrfAUL3zRWcC9OP/Y3dWUVt0s2eBSWzF12SVl004Ts
WfF31HSdXlKZTFu1BUi5DzZKlUy8knNA5nufXqRz4RgiYTzgVfVeO7oA3tmtFt+XGBM/9k7L1rjk
g58Nen0sngoVBxEqGBKqiAgFdhNVuAtcGuIjlQqSsMpLz4kKl2BxAKp7TZyIImbDJeVYYpMr+QhF
HErkNZ1SqKAKpi8VWgFscc2wcHpWkZbp94CLpcIuuIyGn7EKwLgqCtOgNe8n0jGpism0KjCDK/M2
bVCKq4gwjZPrw12kAjaWitpQkszpVsVvREQQB8ZYskbDo3Y4Tp4Z/MK168flVoN4esiuaZ6rlPFv
1edfqD643VR3wz9WfR7Lvov/I8CvmSXFnwrs/vjRP8Qf1/tN8Ktcorq6QUkbYstftB/rN5Vl1zGk
0Spz/Td/lX5+M3VMRpz4aGNRrXd/cxOpFklPFy7tHQadZcRWf3EP/TM3kbjW1vxdRpRDrtAF9Umq
0w3Umv5Lnp1VU1qADga7M7jGuPFjsnJBwWd7Fxd1tWUBRK0v9lnv3sfBCyk+YQocGYdpS42JdjZW
TytqmFivTktsocTG/zi0DvOPDbm+YslS7eGuin3VqJZecsZMaGAi12wCS/DjU+rka076Ev6jxXnr
1su0+JwaJVDEDNPVsWdyqze1n0QL+4p5NCAMOzF7+kEWP9u8x4zpAhXYplprX655qxQlnK0r6XRA
CJpF1ftcKP++KNh1WTRkHwb2FFiiZudkak3I8GCGBJBIIh5Hrj/K/66DJaZK/F3PeVLrOg+7Lx4F
j0RjF76BdMLxceVVNZZU18nmjT8L60C0joa11OkgLyXaKPYJl3h3Y4EZ/Jnwhu9FKKY7h+VztIHh
FX4ujkC2SI2xfa0WDaJlyDN7tSsBCm4kYeKnOuO1wmCOfVg8VS0b1K5thvlmqqcIL2pv0mJBySuX
dchWeMx1g+DNaokr754i3HlTOxUvJHmTMOekkXAChmBNfJvtx4cReYQS6Z4B2LM0urEOffYsaz9T
/lh2xYwz7mGq8kqFHP07wbYjvpWo5vuW128Lj96/JQVcw6aMx1sFpicFOuASYDGMbmLU3r2Gafcs
0zgP8N+gmBlUB+QhW9KwRApKmEKOLISoo4aRcknZkGmPi53PSJHSONrtONI1lva01xPha/cLBUL8
zaT1wOLV38clr9+bvjRfK30GmE4IB53hGrU3tJxrZRd3NPOPs38/Uce+Qs33H00Q0Pd0CkIQ96eG
yZawxYcZTm1LRakmzHUXa+M3b0k5MbcGaNTKon+AGn2aTSdZJPvQrbvl0PezOe+SsNduTfDEY0Ch
cr6xGIgLFmMsXrsDBdVihLtU9WR0gCHdxtbk31UeacOV0TjOc2HM9inGYjpixM1srKaexNInAs7r
i4WjacYHs9K4+TDVaLwQzX4WSem91wOUFa3zxzqIK45JvD+aOjT4Vl+PG48qwG3UGItJpyrYwO7Y
OVWvH7K6npNXEriMeTRdCdJAfHze3DDSHuexaWlwD09uTodzMnTta1znZ3wz0S3kp8T/Qe20HEwG
+rwkZIQdzi3Wrpnpz4L0KYxIMgI6vOQN0eV0q2OAI7CiZweaXMeXpDOTtcZt6oRzHBW36h5kb5CK
zSoTcUlSKIhJL+Zc4ISRs+frrT0VkRXuyqZZsOQLi8p8NjQV2Fizphl/gqDQmW30KQqew37WE07N
Q09Sc+6m6YaosjzgAxHrmbYQ6utuO3X4leoY7HuELUd1NHanJNvY6rhM/nI3arb2iUqELzdEWqZa
evIMDtnquD1X+E7aeXrsljZak/beYSQQL0ZDTJsoE2kyRIPLyBme4iIO8+pYr8G7WUc2R/1BHfo9
dfzHZo0eI4obXc0GcnbP+mKG72ySxj0TSPZYqFlCqqkCMyRZWzVpQCixtmqjTdkOc4jtLOek9mYQ
H8wosZpWZjW3TBo/ZaQctJPrWJMy4JQhByr815eF8YfqLczVaiJKr7ORmpLkdV5Sk5OjZihQ7t99
NVUVar5KrpOWmrkKNX2Vag5jfEyCTM1mUk1pMwHYVe9GH2XCERUzJDh2NdWZGGXQkcoG5kg97nU1
/cm+6fhgjAxgTIV942S7OYZp2zUjuqZhhh9WKnCxE2JgzSYJnKw0IDSH3inHdG+RF7kp6qTa+j5B
do5KJOOqPrWPXkhWddI0976vVLMABnfw7yiknbBzPhXO4p7xGDGsDtfB1VMzrP/7NMtca6kJFydv
jPfTq78XJW32K2j16VvlZvnWYFm/Ip7gbfO2Q8RZhuq9GkP91VczNJuJIijHYgH4Y6Ip12Ozz63c
uyekUZxaNXsT3n1xr+O4oSZzvALOubmO61g8Gd2FmuJR+xno8bXUQXYd89PryA99cMF7iA4glCIw
KG3AUnjSJY9xUWkVp1a3hO/rgm0+ak2UrRvMsRgie6r/Kr195RMHnDzpodjrVvNA+2Z5Pykpgi5E
kpqdWmhmfAyQKvQJsOFEVfreJKQI/sLWDvQ3yS9LyRw9ZtK1E1ugMoarFtIoWaS4KiRSiSWOkk3K
uB+Yt5BSJiWqVD7OhTo0PzS//0nKLnpzTAfzllJjWmSZQukzfKfSwFSazaDUm0XpOFFjU9ImP0IE
Hk8pPYvSfBal/ljJ/EYTjL/ulDLkus23OkeWGyz9wCIr3TRKR4ooSVhR44Vi5VmSOIwSnEylPS1K
hcpaUtipUqYKJCoyfcVtrlSr/CpgQZ5FzBqvwlZr5Ms5UmpXhezVy/gJpx1HKc4XiRLGRqWRuYak
UINe9nqFz6E7pqJWhxl0tc6maG66am1FmHwzkd800ynXLLP0j1hpc6VS6RqjeegH42eIfIcxrsYs
5r4XmaGvcWgS0VNqnz+Hy22lFEDXqt9LpQkuiIOjUgnTuKqoT0A59KLB2kulJlpDdRBKX5QIjYlS
HDM+86tCqZBG0/o7UymTlS53DfLpsUS0tJV6aSgdM0PQ7JWy2SmNk8hj+YjyNQTJVQINlRoKl2DY
CKfsVrPSSlGM8hUZyh8hMqqh9FS9FtbFUhorRSL3NaIrMfIfuVJhqevHWKKU2UpptGQ2v9x8RJYy
PturjNsrRdcolJxSsc+g9sHekD9l06Y04GtbHvDdCKrlKLeYC6eLqRTjBum44U0vs2aXxPo5niFA
CqUyS6U3z4Sg15BrWecgRlMy7DyEU9zvSOYgVbtKte5jjM4SIZtBl78OZdtWGrdWo3aDAXnpiFur
w2ZtFJfS7SLgCf4NFOqfIon2tYlxNiZWGI7tZcmSVRZ3sEJbOD1V/kFdQ7Fa2ulpbPu7yuguUHpO
nNaQ6B1GxqwLYRTMPWs5Al7BLPmai6vGL6xE4JJR0n+hlgBOzoY1dpqVObuiXWlpvtyZtLLc/Hvw
K7qkm//F4EfPkUGRzj8e/A6f3+I/1fz/8RN/zHuGQfe4jYpLWISGe8f+W2E5aI3fmOgMQY+wg3Hl
r6t+m/5/XWeDZzoEIOnI/Nu8Zxu0/NMTRIKW3AeEPuv/Mu9BWfzz7p/BkUJ0nhYNkEy4oGD+vPtP
jbDuhRs6ZwJN2gG35FTfFIRjqV3wSOu7ON3g31psGXXfyR6XpBL+d+qlv2JOpo+2m1oiMErrCSzc
9Prf7J3JchtJmq3f5a470iI8Rl/cDWYQIAiCkihyE0aRUkweo8f89PcLVpa1svp2d9W+NplplpJI
gYCH/+c/5zuZbyQn/IUjwSYRkLSsCi/IiYdqWTJqzVN7I1caUbgSDUP9FQMS1nFqhZSdnzKZ6D2r
mzS9+FiZ2ZXRqrwju14c83CCHJR2eEAJYmyKXDm4tDEvxgm85W0qu8esotNklZpDeFbsCc66o5Vp
8vr6Tshm+KDg59XJWyR9qc0XBhp/b1ZJ9drkmblG1PZIq+s3u0kXZx+hsZSPfxOfuMWOB7MqnR0/
KONSpEZI/t3vdzG3zyZcN5KHQwNForPyfudqhb4jkiF9MOJYPNOUuFDfqw0YWgybnEC3Cebore3q
YkNy5Fm5ifw6uuP0MBbjUjQjn8cx8Lb9YlG3+/zRSY364HSNuDR53hw7ttBrM6UpIe/L4eh6cXIv
DfUm25oDC1TW1gWHcKrzTHIoGv0PnfnhcQpde5cVlvqJW43O5TSwfpJdosgs0E15kCL52XWi2RJn
Hb+7VjAUqyhJI4TCgEKtXAWvQnQwG/005rUpn/Mkf64NvjR6AGCseOhB/hnuFsW/3AJOpaiv8nMc
hAMOS8bQHpuhncj8yZ9HSIQEeKvj8o78WqML7AhCMzNjPcgOrLBreot9H9J72fubwkB43ZuE36dN
pcahW3k4zW9OZmXXadIz52pskvtwakYpQS1WYo4uX8Uu8Ub4zt5JFRdyauiSp4H77NmFwnSOUc3v
ofkCgY3D4To0dbMrtB7f28BRBRZiu113mVH9klCS8CEOjrXP/XQ4c4lPDqNb6HMbBng5Rm+IPmK4
A2tVEUiHcV5Eq6mr/JPFmrlcJa1vUpE0mSuvkZjTm0KYxbr2ei52ge6+2eOEM5CIpgBtktWIhPhZ
NyKK+x0NQOBQjNxIV9jx5YkZmj1uWzncLpHym50cxjMNWgO+B4IUep40VySKE7nSivhXiWlji81f
HnycJOfGNT682YUkGscpl2hGqpXdGAQfxpnx2wZqsvNTUz7jRODi1PinKsTtQjNbzGbaNX/0nqV2
gqXte8YcRK92jpHW62NvT8evu2J/OnynmtG+Glnog1gMwl1Ht2m0LrJhOpVMUu06wGB0h4V6qDa0
JcXbCb7X1XepCZprJFnPA3najrY4anK7NwXnYB+oofsGJqUExFQAXktD+oN9GSUnoyJv72LWzKlI
5a9EGyMMbKGkBvU6QDNBEUFQ6VN09XDaJiSuvvYoJNhYa2sXuyYxW4lHEKpHeB8HRXP1vHqDbb75
kmSGd2NuPjSFPaOymFgRRv/O7fhYYykSpB3CnGvI4JVXOG0G7CZLj4xzwfREoKe6z3UvvghB4VKC
9rIxPO5j3dAMx2BK4vBYmNJ/GjGfryXzmT1W5j0LB3an5fDIdNicp7RK1xye5kV3yzCB4LymWNPm
UKjlJrIH8zjX1gcmK+9SOXVxhBsnjrnuvFVi6XxNRF9kyw95z1QRb8Kk+mL41QSqTNjtE9u16Wdu
VhWOWH86TCmbFFJmuJ4aC/sA02q8thI32/vdyHQdcpCbYm5PSdyNXwtlctOpiogW7d67N0ciBmXJ
QSRB/G5CWBcvdmnGhwm82dqgrw+XUzsZLMpJAvAQnA+OlMZPK62N1YiheD15TvcrDY2S/rCkvBEI
saBe5CvUc/MtmvNoW1tKbQT9U4DvtYEZOKzjF5rY23OTq5vGDnMXS69Y201TnaBftNe5YP0zjMF8
Na1EPmiCd0szfThvnchr9rnDBYvVRLDRWdBvOj92fkbL1XXwx/cOC8U648xUqzAbMItDEjjHBgvw
snKH5wqO2tqxqvkGGJ+Bwy69F9ibfDZsr4KSFcBvSbLxvog7gwMrAn7hJs5rpno4B36dXKywKPaz
WVpvQ06EZmznr+yNwrUYJnFwe69CkzNCl3iUNQK1mYNjLtVtNq0jtwdSLI1tedvMnPgBF8KVGz/p
H4cqi56N0QXB2SHRTV4RX1OyAQUKEVKLGXn1nbRr/y4KEAE5QUNSBAMuHN2aZ00t422eu2sXJWA9
FIgpQEDZ2uW99yUlL7KwrFZ8JJI9KieUGdysRxkYtwzbEEvSpgxYr4dce4soOCSjx0AbUEcIPQr3
dRCeyYNn+9LTHeXlaYAXABrJUEFG4QMV77qcoT1qyRoJxFXgXGFORXnD8T2Ew1ucmNXe6E3vNPfa
f7d8pX6QzzMurm4etZ27T9DwvqL0QaeXYc3Gy/aPTWvM+6Dzu23t+v1XWse6O9fL39J5UeBSpLs6
S5Z6AsxR3axIXtKlpe8SFng4+iLnRltveUU4ZHbiydVDXn6EvCJe4OQMZzgQxK3w9PTPVpIYBzX3
7jmvEsJNibujZbpemwKMiOd8Gw3CfiZ4uW1S2IQlol59kUFU7TugRg+QLcgh6grOWB3+DHCHrbHu
xHuMDSzbEHEOGv7/OXac4UT0MvreS032XqOTE/eoN47nzr+IbXyJ86JAqEv9pyzkW2itDJMeMKaV
l9r3Pacqc5X1GjK8Y/1y4FRV5VmBIwXxMp6n0HK+qjrDGQfOaesYTb+nkEDukjELX5tuGvfU3Dav
rKfYXcpOslYW/dEf0m6nPP06WJwr0sytXYTcmC3rQtXFb0bnYlebCDmQSZ3vpARemEXqNLYnv2S9
AUcz7y+OApALJBp8h+mrr6nhFU9cqjJUnYBHvWuxCUuGLEgfyrK19kSMqwt4m13u2dU+GM3mnhAm
pMbRNfYx8hBpGxGdfbiA20ak3SFiXYhFA8IaucZqPMaOwm8TdHShpamL7XJ41RZnLVAwt9qz150f
Kux/xBYa666cm2LnBsP41gVhoIg2EBYNM+25q4yOuoJEb+2QdpnH94Jp+9UDzW1yzX3LIxlu+EZ+
5V1e71IW1HQDF0ZDz64ZrMnDGIdobqjHpCgZRctysuK+GgVGvMzxtkOf1/EaSM0HyB4BWmIeeKR5
UAVcaeLby9IH7r3rNjHVboDHsDPDiifoENLpxzmAwYXbJlsY8xDahvkL5dddtZNCk2vxs1GExZ5h
ASNw9aB+VmWPxOQyG2vBxM4/1IvnUwA14Ef9Wlo6OoiRnJZfdHQy4j/L8FJ2mniNoTf1oJAeaj/0
v9ex2VAP1vkLANF89CseSCssaOnFGlrrfUQ3e4C/yYHQC4XtLxMInzOMzqdgDLuUBos+iMv3pMt7
bK95oWT+xR/jDC2PHFiSndoxkOWXYep51WCAoO1NK1lwU16lDWg/G8+o5ffkh5ciRZlk1PQRCdkY
bZi28Mmn8WcFo+2DJLi74o7gkmuxy1cawcPdJJBF0DVRz6weiL2pg+Su64P6vq741aX2yhebT56d
Tc2OrwjYlITOpsMbsE+o1ihXUTUWH01IaqtMxuDoAfDhE4yAePE77wubkGpVY3f8cBRxEAol5+pE
ucawxQLW3MhO2QgyeYOtsMofTaLSG7BZE+6beOgOjmqD5TSYNtz6xKZ0uMKIQRMhipLsQFTf2YKA
EcjHGgiN2XAFcAmKohKQxCJpaZPR4uuZWVXSLNI7zxrayEhaq8KZpC1DrGry7GuTV+42kONYJ6qd
XgY3fGC/x8tqKjk+4Z6MNn0akT5su9m8J24v1mmrNas+NWKydQOvAztSBQ8BT2E0GUxt8GmAgq10
RTHbmKfplyhQ7UvL1ZOZSfeXqZijp9yd9S5YXuwwp0TOkC3TlytyCjzCfmhgr4z91usqOgxTXT+x
sjJbCmX5pR2OymOmm+LWRhJeZW3V3xrCdt8twF/fizL6Fua+eXYEUg7ePdM42KKC3VZIrABdb558
mVdPQPA0EeGwKvx7mC/OYxHXb/7cIB9W7INgeMcmTcDAMZN1MkcOSU3QKw+s0dRzaiIZBekQ7gMh
aYaeOkvsGYXar2zuh4+epQ7iugOilET2hu+o2KUNroHN2BTsLb3WxcxVgxFra9jpG6pghh8ztz5u
/AYiTlOO07X2lxLHQqrk1kRgt8x6xkIKLE1sNVujrfAh8WKhTo7xPKdnMOTJMUdhu4AFYoAlw7Tx
TOOHCsr5axxh8Vl5lsdfDjdguTXdbHrOOCoE7/zBXM+pPz8YU4m9jHTLvhW9ulHoHWzsmfdVM6O3
WjVLr1BkeLC4+a4TLDWHIg0tKFrgwpk/l4us5TZn1+ZynRTsWzjB2Kuhg1PbrQEb19/LdgjyB3Kv
2oZh6TGM1RZPAbavdFYiMnr4nFZIIvPHIgsPV0tiC/Ri1MSk6I3puS3GavwyDwaOX3ZeDLzttTO1
7Ytt1/nCJ6xpN+Nw4iVp2HuVUR3jNdZWiUHvP3Kn17GDPnihc3wfGn79Ral8/Pab/PP/yV1ZqDO/
c5ZN1vGUKVDXwq0MdecfA0lVPQ4padPhQiWUy6JLxLheen4i+dFgRR5GryK3930qyMC7O8Npdm5s
sacL76tuZvnQkk009nJONxmgpf/5m1uyHL/t9//2vXkCfLe3FMmLJUz1W9Yjt/q6MEMxXKqqufgV
d8XwkPSXf/2LECVxfJRvrOH/+AK4lDoy9PbDhS03NayMwORpC7/cfX6Zf3tR/ldJkrDXbz+R/0Kw
OSo8KKCIf8fXWMzA/KY/VUm6ErF6CNr4XGIJqI/8rz9tKOBrsIB4wdIKIxevCYLlnz4UR/C/MPsH
VGf4y1oDNZFHWRv/3/9je38svUvQ4KVHOwHNpP+KLkmB2V/fp3S3CR/kFCooLls8FYtu+dv7NPES
5BtLx3djTawCW2zprlzczaeq9pF6ppEOe6fD1VZlNazNhXKPNtYHLmZazQB5aKycepegVN7dPPtO
uFV9OQ+r1jTHR6zaubO3Usg2j5lMm+caEpq7hr8YpespVJCye+Au3JTzoF4p4A9i1eXmTCoH0P9Z
pvTSr/TQzMfZmltnVaSl3DJN2M22h/ALIGUowSXrsGILHxj1D4LX/vuneg8XBcbebFIzSvUw+wB8
EMLdWAhN4ixFG2+0zL37wSFxkffdTcPG3fmaOo8VFznT5sFuJU9Vmk6PY2y2lyYS+W2JmxQssEsD
pGGAEwSShRkx7aXVTbkV4YyI0mmeyNMholzsTlRNcuLY3eMebQCblkm5cwvMEkLH8N3aQWTWZiTC
vHNaXzwriRczsRv1ZAlI7DJ2XiOQmg80vMoNPjf72om0OWKgcTaxJa6xN+sNFGJC5ROux7Eifm0T
qb/YxXBzTe60rlIkUqvRj98hTFYwPOCNo2BlJyvPQUp6Y32DIeLzssdJdM+107kMcWHzvXVzdzaH
bS3K8hKSPv+V9p7c9RSU7bRLkxJCmL4JT4LhwK5ohZhgPCOuAe/xDzB7z5LI16pBoaSd3L3rB4LC
PmSap7TR9g1LxniyK3+4JtoEsJvFP1IKDN/c0hs2PDROSFPTxu3ACHkQo3mSV8ZjX475k2qyHMVL
6QvLyxgLEWzEUGaPjUrbizFm3TrhE/sVm1+IU1yMlwkK9qYCcL+1XL5TA5jlZuEUfZkDn723CmoY
TmlRMmlT9Y5hvqqskx3X5t1kdh+KX/8QdY569PsCaB2BNnnz4Xw/BsKhO7sJU+R3aO8Xx0DSTCue
KLiHyv1sdMXNFLyjfa9rzyJzHPb2YoUfy9lxddf3JXaYF3RAeiOMto3vnDS2NnCdVc2w3zubOsuG
PRd3TBd1d/IgO92ZsXff97oG4+cVgIRLsv1BOnLvKlSfcUeEGDuaoJ+7kBSZN7ffDJ4IGNRvAYGn
XeifnB54HWt5bPBdeo3t5sEgY2RNjcSA5Ny4e6htEVTvuvL9hXT1bVrah3DCvuZ+o3YA29ppnSfi
5DqoT2Q+Tmr6MCKsFiVoBgDH5rPTSZIgMI0O1dAb9wPVzNuwq6JNajovHIb6QVT5uDNQxSlujVyq
s7XzzQGRC/vd1wiXDdg9DB1eatz5XNkWI8ALmNV62/l5s1ek0Lj43s1tcm7zFh9JSzIQw1MRMkKQ
5lzhBs4p8ktpHB+qZJcN6bh2uArdgtBWj1XgRke6iICRM5UdaYEbH/NRzfuiBT0BIZYu8mz07p2m
B1EJraCZnDDbIEAOj4PTfiPpYRyMeoLdQcV5wQes1M5gEj4xiANvaou5+DqFg52fgeRd8ib4UcK4
2HreLL+k3Ap3lIFmIJST8DrZQfKA0fmtYNd6dGs20XNivXlV79Li2Zjtq274Ky8t0XgMlDhFqmAE
Fy5vaTMCZJI7ivtdrK4Tx+4qHpda5bIB1ukX0+vcSWpSQs5nzN7tOZnG6VVOI6iJPDHrp7ohMWN6
AKSDIn8oSYZRIyC5l16hKBDaqZiJ2JY4XPaUS7+9ntPyCGIIrHFStFQnVoW8tan/CwjTsI4EkMIh
DmCU0M2G/x6uTrAi3J+X4dpJ8m5kcO5cxP4q8Yxl4Q1rTLT5borBqXC4I2eO3bdYTdpyDlMPwyov
zLjj2WLU75kBiXYVOyndGGPMUP6QNUFJpLIcg0PWIYCcR6fxHkce2E92E/IRyQbeeihVvftdW0lz
F8/5pFcUT7o/Wt79ydqiBg8d1gh9ZzUABrjVtC0wJGCuvisFNZugLoxdK9MioiW7PU6UcjzEqlNP
gLFtf0Vg19/HWcgbV85D/EJ/it72wskPVhLFbwG3fknhNTZmgrCtc47sxkJdcirksBln4bGvmHTx
MvTgm8YZYzhH+68ic7ia244Y7tte6+s0itrcAF9ieJ5JN2D/h9qNoXCcu2cTYupb3ZjJC89kso8w
De/JLOQPgCvkL5M1O60BKrRvBlDIZyNT8wUL2dFnQPmZ57aHk0u6CekLu+4wfPX42ymAOLplf8w5
bdea+8O0mVSzrBdDXkWEujj41vWTiwdRqw8jNVNc952gR8WrkuExrB3vG88Rua3Ye+Dgm5hhiPRU
ITYpiwh9k4zje8ZU43AYRYRbsqJfiqxwnudTbFyhDOASxfDWvNAxkF1sVUW4ucLW8QHU5DOh5zr7
cNo6u+Eff1JaDYK5sQiPLKxyslYxH1ZIEPXDXNuALfWgg2klYKfk20lIIFkqHl7cYYIjFsT1a+AA
wi3AsuDsiWREIWc9GXf4FfortSSoOLZujHfHnKidBWhLsRjI6gPR7Ko5+MZQvcpoLIL1BODviL/A
JjucpDXSiZ+nz3WQOM4qKG2sdw7bN+gQdk3QqFJHPnMgMLECVhMgAyZ8vnO5tf3GfAllGzrbIjGz
cWP1hrvvlJPcQlmZexZZINxYWRA3DRyMcnaM4OtaPRumTPjnaWjrOwsD5sarHHMz9Z0myMQbzlfV
vKaFz9nWJn4nGPLtlu4T6awsXT1anW43mk34WRk9lngft/5m9NPqqH2nKVa5KpqXrElbxMKo09a6
G3X5PZtI/m5bUKo1vPZ6/knRi30fmmyfbOH9cKJYfvXjIn8De1ju7Jhk34YjHk/s1GfkRAaZcSKy
mDWPiW/693J2/NfebRRxpYpwpYjcGWKcPdk//IE9cRta9jdAgoQvg9xeMF0Nq8+iFOUBjCf/mdFp
HxxAEE+3AApQvx5FbL31sgeyDHTslem8fXQl8al1OgrzpZu5QG4jc+h4L5m6W5FZtj5kzV5pG+Ze
BOmwTMPvJA6Kr0TJPI0DNh5Pne4m5krDgDjdaNbllGQc0yi7mnOXAIPz8S71ZPDzHlSxsSXpxnJp
auWj00rz0hH4gKGWs4Z0yYw/eIq7YWBF/h7jmVut3KZ3flD6ikfTKavoG3gen7VcPiAuW4ZtTWtL
Jya0sCi66FbM20HM4VGkilyr47abubLVrjPN7myxAfS6Jv8Zp6Kjgqjz/J9eivSMzaygWNBrm68R
roQfnlOGGItNuj74ac5L5svp7mMxZqB57IyQYugi6SRNlDowY5z0oyIXVKwYPklxGLHiaLGH+5K1
0bMKR/UFgSzem4lrMB+E3blhp4MKS9PxKWtyuY5M7oj5EN0FM208u6Kpu0OQyJr6IhFl33UAVWjF
3pgtQJy4iw0Mx+qWreh8ygyruhuwf5z5G6qzgFL2Hs5JS2y/bQ95Vfe7SNrFsVaRvRHZ/FxNrLTX
lrCat4gFzdWua5ZjZtIc/z0l/3PGnQAwxv9k3Ck+kre/RjUYkpff8/ch2fnDly4wB3r9MPD4v0U1
gj+w6nMDo3j0c9j9zbtj/eG70jdN33cRWcB7/OeM7P8Bt5z+Le7Efxut/5UZGTnlv8zItsV3AbmD
UysQYtGhfpuRO6a1ZI5HY6HIjxC1lHpzU7pLgJabguoiUre01OiJxqdu8aRnkbDOXtzk99genXFt
UWG+Bczdf/gYWB5mYumv0kyB1Ecyg/fO78o3YxnyHi7m4jV3SUXAEBEPBDc9CBtMaPc4a4J5naU5
yx8tlQcsIHjyISLfmrHrH8z+Lce1TRY1zr615H5fyizpjfXcq2JmIKnGN1wz+YjX2JhmbtcR/ItR
ojyu7BaW7bby6uxHzKc4wrSQw6+dcKOSSpuggLLS5wRQsrtfeB6gpcgDs5VpREAbcxn4jJQ47+HJ
Bam9r+VSMTLSzXi2U78PtjywErAVBbRUzBZZ+V7pqnopW3O+dHoy152t9CmSenhnE1i8OG0C0IrL
zHRiLVU/TlUavYlYMBmnolzlmHl5QFVrmstMAl/BcJmh9F/RQks4HcFYw6POB3+v8BJfAjsfH2nN
Bn07tZtJl0ffH+hYqBkTQe7RauHAIRWJfyXdD8wstfP3USuMNGMeXD3XYmvRpu0TcE1Ni4XWW2eY
7EM4VxboI4ONnttG/iad5u4E5yoJjzO153f9rCBum5Er6Uhwa/8cmLkA/2RM6hue+u6JwnRuUp1F
CxFladb3hKbU763B+qwaXGoa4Lueh5mwZotxlLrUySGxgxF1jqzuWS0QuvXSsnUewqY+sYjqf0nM
L3S6Ta2RbbRiA9k7hdpWmD7STTFIVmkWy5t7xtnGgrMHbKv+TDNSSuDuoyRH+BWU67ymKTz6hSoO
wjCr7ehaBLKwDkifyS2uMvtZRHkCl9Tlq9mm3zxZZEp3XR07J0ukDAk4OeMDozARxImYr2j7+jCQ
4LlFULzWHmUKL0YRNXe2mcufGDb8ZudhVOcaYg9BsgU3I28IP/PA5jwqje9pZHvX2EmYmChVN0Af
6jl7d6rSlogW5NYjc8430mXRW+dW8YWfY0YgXcdXn3DTvbam+M4HHiC3VjngYAoLB7fIFOWQwVKK
iO3aXGqESpLQNf/fKiPnvu6drtwihleXFDk1oa4951P+fSys1KHRIJLS4eUZWSSAG+gTk3+VhRW1
7WqU/ZR6WCbkaKpzgQpWtFw+jRZm7IARKezpqLhNQ29PdzG9pYd68K5WkHJldfx5DXUXAcpp5NOo
+PRs9diplzBktWupkNuT3+GsW2eVKHGraPep61xio1NitZieJ3IpXBovDuP1ucW2tndolVjpUgNc
yKjHk2GfbQMbv0vD5+UWarxQYPB69XX8HFcRKsz06i92Y7lxKoZ5zMkaiIpCxCjci7Bq4zB0zTeH
K/SjkQVLs94yIduMyj2QzPtymZ7zZY5Wy0QNh296RKUQx26ZtwEhRhh0tHocGmzxuIg/53IwRLZU
W7/iB2kzvtOckbAFiS95yudjmfBNRv0+vWPNxJ9kG/W+W9QAiSzgLfqAi1CQpohYSwjLCizNH7Oo
CYuuEOMYpUcRrcFaVAd/0R8ShAi5KBIQiVi2LypFOlshu2xO6wkJo1i0jHBRNbLpo9H9Cbe8Woet
eUo/BRCLhNjO1PHX8VMdQSYJ/Am9BOGEED8NrYm4mYumQtHON8a+B29I02uL7MJ6iOXidPIXPSY3
y6c+gUycjz7W90W4oWyn34hPNQdrUHDwY9LIuE2grv5N90EBqnEg3TW2PrWLODTRHr8Xi2BkacCs
K0f4jIsyi+8ADjsJf71qfmEFp+/lODg7j2Q15G3n5C2ylBk1AjPMIlVRh7Y33MLYO9x01y0rqsv0
qW7pkvxdsEhe9TTJG4sq1mUYWdRjtohjnmw+/DI274AhWqc5l/XW0Cyf1pU70iyNPx6VLeDt98Un
s7shfllu6kWOmxdhLvKi6QJAFeNUbzVf5yzq1oaL10TI5NFt4JHClcAihOqFkoL0hyEpfyLbEz66
izCIa5NIOxDojc2PSTJ7bAhxxG9qDN/iRVoUi8goFrkxWYRHb5EgKS/IsdeDwF7kybHjrUMP+DNJ
u3pFTyZ303QM19LjOxWZ/z4wWtwCQ/p0AI/Tzp5muesGX/3ydFhc5mGrF7F0aB1002aRUDljjHPa
JuiqdZzXN4hKalMvsqu9CLDuIsXKUcfvzqc+K0ut137W3XgTqossTXWlDIY14iLtJovIa1nmUhPu
bBa585gvUrAKbLkxukUeHqxXt2+4H1tG9pQvIrK7yMkti+yd/tSYOQ4XvRmTzxpXdbEjXsXMAVBw
by0StYG0e+fqYQLQkoxHr+UROWazdzQUdaqbf9+T/6l7Mjc2Vjz/vcH99Fbot7/ukv72W/68Jkvn
D5fcqo9vksZoKSz4cn/ukiyTeDL2dpPi5ICNoIuT/u+7JDY+v+2OWCqBMBS2ByYJi/y/kGHmkv3X
ezH9fpJHPIZ2avMCQc76r/fimgZycKOjd8pFFVhrOhgssGMWykq97rRRtTX2bmSRgXoZuwwvZTFZ
Lo8e0+BknMm4WE8KC6KRs8Lx2CZvjXlsnPAQhB3NJp3ds6H3azWDUY8x7/u7vEHvHC4tvSHA8ybh
QwSFYoPfZtdqlXvn3qn1exYNj3AefAQnYfhrJ/Z8cOLYo3a6jjYVeaQnI5hn6zy3ZGHWNY47xtHF
qzzvmRKXFtDRUtQjapMPid/oRB9UHXT1FV969tTUoXzRarY5lXRNyXTT9Gl1goEac2Ge5HeDbHnJ
l5i8eTtKJQjMMa5QJUccegtSJnjI6gJmM1fRjSHL4RXLSHqd+czuQFbjDsFisdz6Ba7Q0qZwGqOm
AQZkztUxxTv56mm3/i60zXXYorbzvZTBuxqnS2CSKMebDCKQf4T3fefZ1AAm5oGqYmvbprZcj9y7
+DUUST52KZVea3OazE07EL5aIUzKfFV2ZUMEPPSm1WC5/aEw5vzaIRB9A/6JztBMw55N3/QotZju
DAjP3LgTMRqIBEZyiFWafPB+cB/TDF/5ti+F8YB9jiWY6zX47UaLa2tbfIlnH0Jb0AGERvZZ9zhB
yrUTtOLecXvxbJRKAyOphf1QOlG3kZUCXuSzlegTaz4pnB09CTun21qi6CivXNxQ5AZ29mDPB7jv
I46wsJ5fjSmvAIwrY48FZD46sZjfuY77xxhf2tNsTuEFnkN5LintyffObBAT6Gavt7Cx9U4rvAxU
7t/+zb3G6eN74sq4XNaJiYQDZqaXtA7epZWOhuKOu8ugSNlT0ZzKHacsDw68/hgvBphM89aMkZff
/32i/jMnqrDchR3735+oS8NM2TX/WC+z/Ka/Sw8kgIj5OL74kwTx9+W8i4Qg/zEuZP7hETMiE8Sh
J7Cc8Of859EKrRScKL/A5MmLGvEvHK2u/Q+SA+50H2Qp9nt4wr7Nif/Xo7Wh47NethN3BAqQhpWK
vJ4aJhpbJ1YqDoCEKPcvhuuWt4TOay4hlBLUQW5aa1g96ZZdvvmUttk84dIcs4c4aNMMewiysfSb
PQ5r+64tOovdd1LVGzcY6WUp6a5b7JeDz07GjU89AR5uiBgbVqVQ5wrL8pX7S7Cn+jXeh5gS92wr
SR1EuRFuNLDj/ZzEzTFzbO+e2Z5K41ljgbY7CtBX+RCIE7vz4TUDf8fgQAJ+bZNc3dM52B76ogxv
ZY0TdwXDYTx25o8sm8s3P1PBPXu6EHr8GLQAwqE4DFhudwAEvYchHKnhtjypiKiEpXnEK+scskYY
7wPob7o4cafbaRHQdpY3P6NRhExJeWVdoZJ2+9ZmDuFiNdylGSaj1QQ3GiU9FT9TE2JX6jKBVKqy
2WZNkXehRh6rGcyIdzo4OKStqhQXYyYeMCU15mHW6Sm7qX0WB/3XuGrbJ0qFKWlWxtz8cEI/+t4Y
4IvXnetgHfYgJGKbkww5QXFUZoYBQyzCZOzKjGXHIlnWn+qlcIZnMryCF7lQP9SidMpF87QW9XNe
dNDEZJM7R+5d1rQV6A2U0ipUuDVdX1PbGFA4D9RsoQUQCcHzt8is8lNx5VXq+NMWHZZnijpNFk/O
psw9/qKLaqsXAZewgnGgoSvej3WovpSFEz9nbQK9m94gVrXTCOYnp37C2uCsRyqOP2VjHgvZsV60
ZOZWZOXuU2JGDQh38dJypiLaitfDIkbzQF1sicwovxB6UKsrdpkwHJVmjEzj4pp4TE5OPfnnqME+
5xL+Xwn2UvdVa6Rn8SmMg8pCJC8/BXMY+fgTP2V0CRL0B26xZWivXG/vL4p7WZn5Ya5m9Jt+UeRp
UbUuc+7KxyicgKMh3NMD3a9jnjNe414SJfv3YlH6zUXzHz7l/37ZBDjLTmD+XA+ky6ZALjsD43N9
EH6uEuSyVag/FwzxsmvoP9cO/4+9M+mO20iz6F/p03v4AIEhgEVvcs7kTCYpURscypQxT4EZv75v
pGS3pOpy2XsvyguXyUxmAoFveO8+bEDWa0eYU7mOyqZnB1M2n4D54lmpR+sto0VmfzB382NLs+Ef
HDsbkSwi0j0kgk1mcFmBhJd1SK83I/ZgxlfE1Dqfe6+h4CArSRMqFWE0dVT6n1K9Y0GZyrpl0psX
wsBZwsyXhYxzWc4QNlHtfL2xcfXuhliqz2AyanZJjCCt3pu/uLVi2dNaVlVuQz8smc/odVB+WQ2R
QaJeu8vCaNa7I8xI3aa4LJQ6vVtiodBt6k49kI7E4qlJuJ+V3kbNei/l6w0VD2aWo3prNQGm2zhx
ANVQ77TAweIPIlNxTeXFykvp7Vd1WYQpvRMz9HZs0HsyuLIuVCm9PEPryiLN0Ts1obdri96zDZeV
W3BZv0m9iYtmdnLZZT0X6E2duiztQr2/yy6rPFzUrPXAeOGvuCz7fL33Gy4rQEdvAxszYDHo6h2h
o7eF1WVxCHdzuJ/1NjHNljhAcqqXjIHeNxp68+jpHWSjt5GzU1o3CKBZUXaXdaXt0nuvdR4mtP2A
haYvag0CGMEpCzxla8usn6KsJZg+C8YrRT7eGj8+kI4SeqAedg5lSR4VFofNgKb4mGYcm5XlNPvJ
LM4gD/p9q8gFSKjCoUCqRDGjzWaChDss2I05Le+LPUwFQis8WxVGk61Z6RorN7EKTKaVD/2VA2cO
UKqjUFl8WCBNlwdQqWVmfvTnzKMPjZVtdd1HqC1tehdOuFAFs707C0Hvjl4XMkKRm4+eJaN7jsWJ
sIBsOQL6f3GdsnxsAt9/7K02ZESRELs7Eq3+0TaUj8JYluMpnqPsxS895qQga3o0LnV5b/ZTcc/e
gNY3Klw0/JlzG0QFII1hwcPqqohjm6fdeipmiMEgM3YNriGSMtqiuE0Dk7frZegTWlxKqzY3am51
9J0rOgPvurF4+8tEkeq6ZYjCmFzMJ8dX3jEl9voc9YbP9GAI4y+2LiQJOqamBOFWXc+60AyYjz0B
2pTHiD/811oXpOOsXAx0zLUnXa6yXKNyXWAoHyIL2nTqzDgIrQ6nTYd5JrvUvb0ugUUHJwg2EGXx
mN43OeNsV5fL4aVyhk4SPo4sBitWvTckrZJjX+pCe9Yld6SLb/15npFAWyjtFnKzHOQMVPPGXXap
3IUY3QdQ4zEuCSfBdmRAclbNVPM6ZjefZt0EYCMcseYHwXHQLQIogOJ+0G0D9xMdRKmbCXRe9BWA
C+kxlku7cek8et2EjJd+pNWtCb2vReYs7Ura5M5dr1uYRQbTEXttAnoEMW1Jp2Pqlse6dD+uboQS
3RJhSM6OrW6TykvHlFy6p/jSSTH/d9eYs+UuGdLsPtQtFx0Zg6LO8l6FbsiEbs06NF8oKC4d2zKO
7rJVSojqqaSnI50T3NwQY+66ai5dHxhWTHwDgRmviW4LXQu4yb136RbRWeK9Wzwvc/GioKm6Fh60
5H39tdWcL30nD34++Uq3o4q+dApsn9mSblZrFKBMcktCw1J62cUSVXrVKQJpD31nxB/d2nahWnjc
4mtMaqa7VeOiIm+VoedbvBvLmgj32FdRlpj9iUtWqOyEfM0z2jd2qK+UvdOHLDPKX9NhEizUe3mG
HVGfmiY5s72et4XdFEfZtPVa9igLZDU9evnyygH4m5PEb2nnvUpYgp/tqmVn6wB0RnvWv8qLiFz6
+T2Gwu3oFMY1X44ArlFnJIZ1zW/24rIx7mq0bRjPET+tkj7JD/CnuwfbHbN5Df2ZAVytgig643hQ
22IRy0NMxE5CHwzY2Vj90z39le7JdqgY/6x7eu7e4u+Vzd9+4FvnZJm0TjQmiJi8b0C8P6ZRlvOL
SZcUuER3Bl/ly79Po5hTsWiyLhSG33snqSkM4BFcS2oZtHD/Tu+k974/Ku/hbdmm7Zjw/biSf45j
QWrHkTj78w1hlsZCRM1YzzN2tjF4KQrHZp3JaBOEZVRfkYXTvlvzDOsFKSyPalJhAUVWGi0y3YOY
Ag2OR/Qxnmf3np6hpUOoWCyGPu6O0ewHljqF54TjIy7fqWTqFQwUNs9xOGF8OfQFTyYPzx73CJYW
4y7AGFGcKoUENlgLaij/N87GOekPI7zCaThGLIh5WIdyIpkskH4zPNUDH/KTUVY4L2qGF842SlFE
X/FZOjYxL+BLTF6WXOJa52AWGvtANDAICFUQ19iPeXIbapBowyzOplz3wnNZiPi8dJWNXsKqKL17
4/NIssvZTx3VrGtsQg8EL912k2qOZFxFu7gK+7cA1cRKtQVomCSj4PBIWMJfPYC6WgfTAsnllHLG
a5jFko0EtoyjOTRX+GeKEvdK6U+3cZQNxhHq+0gIWWZEjOJmC7sTESpZCqkLBp+Qe0H0W78fQhMV
18EyI4RnJHhmQ5Ppc4gO6aZGflTyLRSuIHP7HyXHl79yIghuGwQW/36ecvtleHv/gbn57Ud+PxP0
jQ+ayGbK7AXMLzhffp9QC6bD3x0CprSJXhGOq08DBtm/nwUuZwGmCBPvA0IL1/L+zllgCebePxwG
lI76ZQjvsfFL/ItDJu6caSgJ27iRYStfiDBBbWxbBhXMkqOOYznTbKa6OpGs1FhImJtha0LP3Y5w
/tHmtc01gKlefHRjILUVfSMN1jTYzlrgPnI3Pbx/2i5n+NhlhdqAIkaDW8+EWnMQQGiuEQ9sMIiV
w75nCf7Y2231Wg7hcLeogDvXN0o8uNmi5LJqCKfbJYUDoEOl3LgKRv5KUsrvvYC3uKpZSpGoElUO
OM2ZyAtnnqW3iycCdA9QP5d+M2Wp+ZkRcTuv8jnL3rFwNHdJ5A7FahyL6Q6lfov4IQr52zFCgqFI
UUnIYzUrZ6EgZ+O4b2foghTDbi1OPSoM0mrdZj5GRummm6KYJzRxvEFiOcKFxV7VICN9EH5dPQRO
Gj0uTH3vmpzwklTm3YZTBbpJ2FY6OkLJA0Z7jsnUqZaIgrIj+djvIaLhzZq6+gYF43NXQ/1baiJ1
L3d/aLlJvy9CEdlyT6ZWFu2kSkxODOTdCqBZpo8V++sR080cLs5XE1p9caSBWPNL1DeJnxv59KGt
c4cl4AD/fqWI0wIQiJ9lmG4zVv5BuNXkloAYsUgVuxrYBBIfBEtetGYrmIZ3IcrvHfJnlOBrt+1s
0qaafpDddWsaAzvRxsSwcjDb0Qqv4Nrk4YbYjkFfOHI5kBHhku06pUSwMAEbc3J9uh7b5a01F2ln
K47WdhiXAuEy7lPrY0SclVhewSXOpXrvxqYrCpjVy5KHD/+UQH/twLPsPx0g334Z/+vmy5T8+gN4
SgDs/b8RMqgazix8S3ob5uGw+u7Qu9RItkeAOZwIDRv+4wy0ddGDqi3whT6iNE/4jzPQ+sXGzIoz
zKJPZQz8t4LL3Z/roSDg5XFJOi6naeBeHGDfqdea1MmXMSrTayX6ZH5zKoe1WunIzmEZERhlQCmj
xnQ+JFTzhXGsRFy7ah24sjxUI0JT2gZEEKRHFmvDrF1MGvOwXE0sp780Kpe4iKSnluZQdpGHdR/n
/jhTsbQxyx2E20jD6/Y9J2U6Z/gYURluuYbTOLgzE6OTuHr6wbIRoHWqnp/sUoU4V0a4Ta+5TfEC
mtAxcOiomGih4pQwekHGLJkkDIWLgWMVLW42xdd0Q03tP0H3W6oxXTOkN3H8FE4HyZRs0aI9t0T3
Yf9MWdObH5JGdku/L+vBF8jcTawGVwlYEaZNZvMr1nu1k00937siLxk5zWPKj3qzsXyqSwBCN//c
gH/tBmRf8qcVR6X+De2bFbb+0W+Vh3R/cVwWzI7vuVLoZc4flYfvcDux7Da1F/dbCty3QgQzJQsW
aGyub9qCH+Onfi9EbLLjtOxTaHcknOC/xX+T5k9+YIdqSFCDUIEInxND6kLlu7tQIqJERtWmh4ko
QVJf0efIDVhbosbEoAJSrIbarFa+KWPvyJaHhKRSMO7AxMXMfy1GL2W1CRMq25JXETUHI68szPv1
UBYmdDC7fS8S14c1EjtH3A/WbeXmzrFzeovpvEib17z2bL07hbqDbRqubQbra1WAX70O2Jy8lq0P
Y9VcQsyVKeyC1Vha/rVFx/FGQLx1WwSFASipjDxvBfzZr/cilzF8i8zQP0JwV4E+NZnvRdMFL71t
8cJjrcOwutafHqPJpQHT3ZTC6XckSwUsuY01Ud1F2KGqUwWRxj95gWzfW9+0zhidiCnDYGWApIxy
3PDOTI+WT3YPijzgz6gDHD8rISJ1MC3bOutz8E2KSed3Gf0Bhoz9vCAJvS/tis2zbVZ4VIrWuo1E
w99PciSpYx4e3zWDD9gbMkhbDE8sKt5TckJqTslKnBNwU6922JjDarIV/5kzWdVVUbnu2xzxc+SN
8QZca+TdjjmvZiKuBc2OfBANgxcvK+o3/mon4zX9zK5f89TUSPbchevejybBM9ijrspYxrc2Pqdr
0mpxToKJuwHwPhztKmB6kkh+Rhr68/SmEG5cMRXkp3Fd82++fqE5TZRCmRUGL6LX3/Aw97DgzaVt
P3pzBSZvJFATx2km0mJDHHaWPBiF4E+o5pTfQnAv//TbPF9wjvZ8Liw5eI9In2EMcqgb7loaMkr2
lCKM+Mgqic0Pymsde5cXi0HA1bj8Foc9n4Q5lMHLnI+PKOfc3VzGnrPOQ2LeFtGmeClJ/yQ3uzHW
tVWIc+lwAWLr0lctCtFdNjk91JA64jctoBAiotB09FusL6LOpPiNPR2/KbuBq0EoJI7wCDppfwXC
46vunZscwh3NbNRy8RkC72Y48GiDl1eT3UEmWbQlf9m6jZGcjgjmJr7gqtagBqzD+jGW1uTdlikh
v+ssgF+AlMHlekNuQF47MzrnIFOU2prPDWNrtHnfEFYJRSt0tJltRiXc17HgigkZjb5Pk95cMpPg
uxv0dTJT1r/2+ivy7c4+Fig5X9Eu8su6xoR36opgyzQ92c8D6tUaItYr3I/w5XIJJ4bk883a6kpj
e25TfZGG3jABGOn5SEZB5T5F3AqMz6jV45T8M+E5wQulBx9cV9U25Izc54LpiWm+ypkOcgXoW6LP
62TPrpAPbyYTe09Vax95Njavi1TqAOWngHjRe9bZwT3zggNsMFY1iPFqlTaQ7nKlyV4eUpgtqI1k
nwPdGFZjUvDnmEDnk3biC22Yh3M/mCYXmGFzk7fZwOcTKsc6DwL87mwy+ETNaNpHGVcBXso8uF4a
j6+wS2Z+Q1UDAGa16pOy1Ms2tu/TZmCbZyiY4duOiKONmdfy4LkKsWZOiKDbTAYQ4Jj+b6oy/l57
UtG4W9q5j7fof7jDhCp4Q4vNiVWIaowf53aqb1jUBttkhhJhz9zLWcDx7JeZwXzIyvk9jgdri6m5
v0k7jgzTDK0zzAxImnPhTI81Fzqr3ThrXjMzbA4B0J89iztxljbXvEfFFLJ2S9Xy1EIldQ5TzxFp
o8K9nrKMKwq2BV8UFnUI/uay1Keoku60tUF0xkhOoOOm5pLsewfDy3oY+ZbyJHTeWnhbagumimsq
JCoVlwKe4AbdUu6+mUy6Ezh2lnVu+tnChzXroYwqsJAiTOV6sUBvb6HD1K8jofTeqvAa6zapAutc
FBbvJy1qPRQP9JUjCYmcT06q+PUiCtv3KAM6lsQEL/gBL4EmKnhRiWulV07dq0Nv6RXN5Zp3BGa+
tdnxN5Odp6//HpnFbZ8MwQs1reTvNPWxN4xW0z0MMMMmUulbzjfVdv4mj219PQY6uK9u/OAFACpf
5NcjLcX5iVVWjlxKbugriDl+y2yedm9U29oyrHvH4+7Kc/gEDMv4eKHt7C53XDH4zstYdhMIscZV
8e5yslZVbEFkjP3mxUrssnwZo2jOPrijzTmBbIo3Cugl2Ttx574FOZmIad8UD1bcizUOzXd2xZhS
a7z6K78x9cM5jDiBA6K9b8nr4CADQM0d7Fd+DV4+jksrZj8RzweOH7sYQRiANmPcV5WVtfaqJbgq
yhaNtJDhRMBVmwT5w5LmCBiSXPoAjg0sZAUhBmXnFnxFpcldk/UTZy33pNrEHDHVip2im67tRnnv
VVm8VJGlTkwoeqyoM3wu6hBbnYWDjAJfY7hqUSSfk5kZKs8Y/94qpUlgmRrsnWrsZNVYVnfrmjbx
l30eaTdH/JzIxs3xaYefmk5sDVE1tM0BesBOrk2Zcg+g9bYKYzx0HRm3cV9fyZRwt/CejXa1Rkjx
gS35rq7bZmd4kkgH/PdpIR9Dpkzmh9nLa4PnBMKF8MhoteBURQ3HUNvbLDYzHAzTrFARUSzlWrYd
KwuvcdI1Cg78uqw/4lXi1D5UsExjXDEMrGQC+aufxpObgslaG3IEuy/KOp53s8fQ8xBwWSqyQ3ut
6ZZxcIWmcbnzp06e2jTgMZdMjd6b1eQZjtazYw3VjWF65R2RR/5JEmu3yS2HoiT2q23kk/e1MqGU
rdCi9FdqGswbaUfMnFvDnd5yp0qfZ1k8OymiyOsccftDk8Ul8ADk1muHidLOH+zht3ZWwWcEP+DU
RjwtcA3FtnFxG/oKutbMEvrAWHbYzFNXbJGsw9FwHNRBDKfSG18RDnDD5+W9p51f7pZ+DHmOJ+Y2
SsbnIEhrGAAoiGQ4fhqYYLlJKj9HJKA9xi4JBFbeiJ2dSVCDnQs+kGRsyp8SqPdUTL+mvTgbyA1W
JK+0N34SLw/FguKxkn2xq2bD2YfBIK/rIGHK3bTnJughLCmPymjbFk0FtD7Uc2No+O4Y19uIuuEE
It86CbbuBxch9TELeue6shcTGTmwjiFr3KfJqwDJNo2/NQI6xpQTS0fSZvf4IzaSqpM9gXXHQ4CF
pTOUwBUN75gjK3iIkGvbpV0e4N6qva+fEBj4gSzAbju4GV9YS5rKaxtOzSZlaXWzpO5DnxTkmZSl
+Zip1L+u5rx7FpMwrlEi4oIwfMnPjdSun7shJ64iZMxz6tgf7NOkqz7CDuwo7+C0JVzfIjvjxMII
MNrGrYmuY82TVxLT7BAP7bIfrrLiOJpSvkEk/zgZDUJviwiF9aBUuzMkl81qlggQUfX3ezNETO8C
e19z+EfANHMeRKReHYfSfa+hV21FZ41rqzZzfVpZIMGU/RYqE5EYw8PpIxXxlupaUQkS1rOZMzPb
dli+z2HDicLJr4ptUmFzN8jAZBQ22fsCS/8GrejMl5ZbOrGGyJ1VTexu0HOQ+IrPrnMJ4huz3NpG
bq4Qt8iGedljQr4i8bLgU8H9L+1A8ogOIcHO2mwWn2ASMmDKGlReSJdf6eiSToeYJLNKvIOf9eOL
kbXC57EXCqhtOvxE1WxGdBwKQ4sKASH3RUJE8EvNxPe46ACVQEepIOdZtn1MzE+QymTnMRR9HiNi
ZjbW1ygWBFEUfhykOqUl0IEtEckt8dC1HwxEK1eF8m+8jOQRHl7hEwZ582MwEoCwYqsUElbQ6FSY
9pIQU2Qe8QVGc4mO4dQKdoyaeiJlUkvny0Q0bsweL7kzEAJoQy5pNOQwcqiH32JqxktojXtJsJFf
42zEJdsm+hp0E7lmb7/6ccFTV/QAftZ+AntuJ8fQLRANKf59VlFybUwXgDdXjwhI4UYfQZpkTLVV
ji2FiDc4PJuSps7nk2kt0+MsiBGhFiVuoBkpywOD+uy7jv/+KzTrv8q+uK+gRrT/899a6/gdSku3
zi6NvaCBFpI2+ictZB+HeVJ3SXoIqyBXm6Kq7OnD4hBm8BGrygI8B8+D2lSlm2feasx4+P75G9C6
zp/fAcM4/Ua08NMWesT2XfM+xp5VLaKLDu4EW3RFukdEimRgheLWYs4VUWyG9T6xkzi66upwgQaK
NeQ2Kjvr7Js9QdpVRlX55+/q//lYAttHG0rZ7jnoRX98U6XdhzD6nEgLtCnSJ57++I4qatKB5hjh
i6Dy6QsySzbGENWvf/7qLGL+5TPh5T39Py2F/XmsWM4YVsqBMb4757RCqBzmWgM8/YK4zyKeXQQQ
OPrsM5xf42jp8rt0kGVfodGvxZ0DyjMDa551UXzodAddNwwpfyNEnh6m1Jll/+EN/+uX6EppudIO
BFoP6+fPa4BobYBuyA9lOEB1gIMCZDP2MoAaigSAZs2QsNx6U9u8sYSZH5uOWUUT08sn1aQeC/YW
/+Ed/bSc4npiq6v3B7YjbYvH8I/foOHqoHTqhoNCS0hbb3jTY8dI6qVlxEMulqHb31GQ7e5Y0j7W
A/1Fiao131uKR/K6bWvdg/HJ/vkbs/+/N+Y5pB9olwhref3df3e9y8Gsoc408YH0JCrUiKgyqC7B
yAZnoiqy2/KJaFLfOc7Qc5knMDjOToMjhscevhAhLAPLdhMDHASDS11s4WPdGwlNFKtpyvckaqm5
Q52upPSsB2Akd7ZRhExLMomj+WZmMPj+tSlNinF67Bc9BSjnmm18mOBPHtJlutd13BvWUK6thQiT
bOXKmg7ozz8O8ZMYW39PEA0dz2Ju4HgB8/gfPo7YMppkHqSxt2OXM1BUSxmffHKVuGZQwp05+IPr
WfikqJViYXgyFTFvi73+8jQFHp9WZKN4JAydyKSUDRTHqyP45yRzXJmX8ZAtAMuuRpUypUFZExFR
o1E/60TWAyCzoVGHZS54daKaGd542QzuwqcheL/8sf+w/v4D649xsj7W/2T3fZlEb96yqvtpA375
wW9z6ICJMsNnfc/YPLTEDx4tluPYlAJTuP6FZvDHMuhrDgnAPwfVDKKa73InHfeXgLOBRZFJZpI+
af/OQtyRrNa/e5Q5aOgALHg8SDFPcDnrPdb3tzZynZp8LCmuF/xk0bJPWh2ztAF3BH2nvTHAf2zB
1pLADuMvJRfJAVLG9MzD35VYh3aojWvWuf12boxiF80NpKlqAWYWlQfUnv3Jb0a5gYPlXVV9aTw1
JSIyhsbGVZf4VH1O4T0RPTs9pz5SaQbJqYEHscHY30L19lpW1/w+aycYyeL1Jk8WSWKAFJafASsX
HbB+3XjAgU5Ce7DjJnwYl+YOOchGn7ErB0XLAeEaKZGen60lWELLgX3cZ8Emjpr3nkHtpk9reM+D
StfKLucbcrmxFHSslAeT1Y9H/5q3xpbSytoxhVr2bkWeXBmJPUvw8kMwDylhelmyWSAD55O6UxkR
V5zW3ZsSHbNQWTCKQCl9sAuP1y8szXUGZN1hpj/MbZ88SsxOm8KyFoaoIliPFYTvsa6HQ9Sld2oO
QES32bItsPquqME4R82a5HjTtZnv6ijgoidmAaEnrlt5E1sEFlKXPgIJH7cdvoyg6A+1w6Y5zAUE
naBSa4dWciNCk3M4tdZuPL+43TCvh07/EXXWbToY+eRLkYJElIW3zf3+c0EAvA1T+lSXVnKFVXRe
22LaVovcGUle71ysDxt8HwaYAylXjesdgjA4YR42134GGyNZQgOEHAMGWkoX5ipsfLufpp1wIC0Z
A1Y1QRVzRi2+HFuLqACEmUh3J8vFjWDQN0ymA5vX9YCKRfupB13dMEvaBlb6qZ5q56ox/CNDhWIt
XBtiNKLmlU1TE9u9XAUNbUueG9ssbc5V673403KdilGuosFzdgZm+a1lLvFe1sXb4qaf0qZz9mlF
EuGYEshuBhjLGxF8wRWWbrohcDdcE+ecJApv5JLwVfSA2L/a9RHKRZoffPZRx7jDWvAl5njRO/fY
iNT6NDsLAaqqvZqM7PMC7gmImV9vIUXNB7dkaLospb8itCdYJyVB31DYnQORK9Dy4xmFV86/yyz1
0Wi7YpPJKUTo3Q7rtpqbveXzDYJDwNuNJAIvffqshBfdAE8rdrb/GbaGeZoiCTOi9oxz7liooQl7
dDYyT5LHYiBzs2w9k7EDQYf4ZdTZLCESW5jIHxfpO5u2XW5aBKg7OAUjIdyxt1tofDYuhqgtZslo
1QnDxKGhMLgtWbHlaRdjcgEDEHc2rGWZekeLNnadRP5wYGNz7NxBXNGa9BuDofwzWZN8iuD5NoLx
BpD+YNy4IzQ809VJXW5qPuPrMVedgTO0GJpl18U1qrN+YVOyZOVTZtjzfVj35sliHOKuqG1IRRyN
DAJS7Y+EQBRYSnOkIDaE9R1vtb+WRmnzHxrXMF7zfZV5twx/PieDB92zpBscGpRsPY/1jVz4PGs2
Gfjxc9RvtvkbeYn+BiGbeyLom5GN1z2ZfnKkJvagGuHkQRWrg/+aLRseYBJ4g4C+5d7GcfB1iib4
te/yR5B892wH7vMeTASRQ9Z+TowvBfq9XY7Ij9nYdTLy37ey3I/erOcTZbmTERkdhUL9P4eUAbG0
fcweyVtTEYYR+UyRKzEd5EBFkZMVBRal79b41ghQTwCcq7Lhkoo8dYOFdodK8S1obKQwCXK+QVMl
QhFHeC2DbT8bZICTxzk5zZcB0tpKLsjYXQXoxcwt6wS0P9uR1zJsgZJA/OgylDtB4R9i27yrcvHJ
89rrNHLSY+tOL/5IKJtMvG6dz7aHxSspz0EwgIxS46augVPFRM8Ooc4BjPKzsPor6XTqtvbFKamg
eLtVlbPX8Valqe5zWB6b0AZnDa3kN6V6cwNUDhvG0ld7x+mTTejO6bYZu/yaTZQiZEGBSrNJ5sjT
ctXaMTBEPzjPzgzfpIRd4BG4MIi52WFsZsbj84rlspwZFif3LRE/qcVDaMJkikSHNGJw3PlO9a67
MknJ0NuwjQdnnDzK9hgpACr4X40VwRu4JmIeL6jNvNc8mz6OYd8fAEa8Vz3koDjKyegQ3bgnnsrY
sTZiuFIMwV2XD/dmBNIbV5x+4+NN3bTg4bGfkub7WKXkD41espsaQnM40MhFiY0PfQAcvjGmdzup
BWdh3x/9YVGcNaRSzWFI0Os0JaeYCfg+Im4DPBl7vR4nFUm8wibJ03Z3EeOmncD4tsaGY+0jmX4Y
UXYeF8M/z1171Wa4fpm3/mYbtTzlZR7qURPRqTU5h24l/a3lFObJr1mnVcBbiFKHMIZNpdqM/rzY
5WfogWX37CRd2KLhAN4blIeJnZ5TrzFD+NX40tGnSW7FxmtTWKdcfYV/F7oqGFniQX7RN1mVFm5r
HxpU/IO1ljWw2Ge7p3/EtTvPihTQrdtWnN7ZqlnqMdGJLqH7aDsF45/XapgALp2UPbQyWBMvjzgF
yHCeQDRblbValPpH6PHXpKVIseky/315Dc6feL/ix9L66w/9Xlo7vyDIQNaM/Ao5J6bdPyQe1Meo
qTwP+bi4CKb4v36XeGidlW6wv/l7/0/egWodey3FO7IRZOd/p6xm6/RDWe0ihqdCF0HAfEEgNdCY
7+/LasUztJw80E+aer+xnZzn09DtbEZpD1AW4+oICwp4UYcqCv2T8nrjmQVRii7KE/T6k6Fq9hJF
ESThnhhZli393ORXfhQk6X0HXODToBL56sL9PcWcO1fdmIpNYDD4YlmcFCcyRLKdlwUDdUpaXqd1
Y6DpiOvqhg1NveyJ9NtHI0mu0RKLelewJQxeh2S2/YNvxsxAumb2Pg7jxDpnFq5kLq5jx0WFTsxG
XIUzLKr95G3QDpT+YkaBM4scs9bGX3BDZgyGwcgLQlr7r4CGYmTEON7mX+EN/oXkAOqEPxccjZIa
UQsU89C1F/hD8RUFUSJkIwmmESHQ9E3Ws2269b9SJELyC2FKJHPRQ5gg3gPYSz8M0lpbF1f9+NVi
n4EMZN7N7NVlKgwzPMzWRa/wY628nln+CueOQaxSx8OC4FB/aRxr46a1A1/Ng2JUr1VEYLPMyAXv
qyV9Z+kwt2627opodrHTVQlpsJAAor3IplDdyqIzjuZIvhnhS4SPBIa9GgcH3VlLqmJsGMM+Qk5L
jeL1bKRac1kNVjk+WPno7rygnt9knWZbol7y9ZzNBHRjq9kNfpFdKyOx9+CFiyNr/n4PKrXpVk1Z
eWTF5vpgn3DoxNmuKEribb04ukM1QHpdnE8bz4myjdO5Ovokqg7tEoQPqhgL0okN8EZZSPT0Ygz1
XZ56z1lVRA82S5f7MR7kAw3B8Ip2F8o7Y86TquPpQfsq2IxWyQsFcHifi4pki7g2xHrs+2Edss8C
kpzI2yDIwpcY/+5hij3jzmA0SQVD6PtukMq+Dr0w3xsIThZKTFqnF7a2LsTRnKhCzyqf2N5nGNPD
OGK9lDb2tGZNKad1xbD3WFLaequgawtyKMruOE6L2o9gpF9skGBXwSK1uqp2xzNjHZpJv4ZhRIui
8t+s0fHyFVJhtnVsT8ttxiRnNSPdvFcJVjo1uue0kZs27R175diTvLaQoMDbTYjRWYUKzh5aH3GF
vao6OA7biy6d+a4RXKuHOPfKF9VOJb4FWX8eRfzBAk+67nLfP/FNA5+t0Y3PbY2dHRXTQwgp/VRS
k5wjy14+9mytC504KH5NK2VeGUvJFq1pbHmCixzsnLT+MgRNeLBcs9kSucykjJjoJ1Kf+4+ml+Yf
ZnK2P9gj/Ly12/gZ4ZFlsCG3JDx4Rqf2zETFNpBjt0tq72qsUgppsBh7FjwYFYPSPY1TG4zM2FC+
wOsLDHyaPDA16o1MXM9M7sswnU6sMye1xlxmcxUziIuBBxBD0pFW5BjNDG+qxzJJ9pn+XLqVlHm8
jgyThrgdT5UZlBt7dsWLQyYaWbzqOVnUU1ob8n1yKyyjcEVN5ngjmMi1qBdaQ5U6VwVqkWuzo+P3
iJQnkS06Bk4rb+YRhwrxdO3Tkvv5BqVH9avXm3Cnx6W6p9RbPuPnIc7FQv6NY5pA7ohy9DmKHXft
NTm+TrqMGW9vEN0wzulfO9cgR4alNQo14loyenRYserUJ3X0Rs2YfIE33K/bobkWfUjAkDdOm3jo
7Y+CweTBNiT7pmkc52sBv2vjZB6m7Y7+iDvOiRF7o0HZqQo0K5FefvUAlhw3ed1ZDET1Un5oE3RD
SKVQa4BITaeDiLvpsRr12BC0jf1EELj/ORsLhqd9okUTJDhCWA+B3jpGyL6RXd5bj5ruKvBCRrBz
pzV/vVZNRVYJ04wwvXYliD64kVqaMbPDuJUsNOdV1ONztmxWcOw142NV+Owg6xkdoIEJ8RYSTsYl
6lbrzpx+bXjmPf4ve2eyHDmSXdFf0Q+gzDED2wAQExmch2RuYEkyE4NjHhzD1+uAVdWqkkxS9743
bbJuJZNJBhzP77v3XJ1bCeGAuA/4okmQ5HF/Yi/qH1gKztfaYGSbdON9WHVn/6o16xPchHGtu6of
gqUtCSr4jOgI4DzkmrxMXIsvvinldSoIru7y9SMVFHy3oqATep6fa9E9EnJEXtA7oLoxewKwtuk+
03Ub4Ozq37c6zXaaY6Qmd/CpPyZaelNIley5EcTcfTod86/NNZ+V2J7n/SPn6v3QGnj607aonxKX
WICedlBmc66yXRfbxcWuKR+y+0pd6kokRwAVC4J96QwHC6/BPZ/cMqyET50BwvUnvEyNokwgkYw9
lveSgAE98x0uoTE1W9kk4hA3M7u8o6TT3hfGUp/0ajAC0YsZTKXIrmmVd3dOVdWHYZzH0KK1/s3o
OjgJXl3tlCu/D73+nreNDFZej9eKqkOKW/spvbO8lntLX4PYKFMjICrS/9JNyH+jvoyPuXDs6Mv9
Uiee3Fv4TEKz0+JHBuj+xhG0wk4+SsrSZ92tSnJTj/LV7xKcWKhaWpdqpwlzQmaxR66m905YxXfQ
CjQSTp78LCH3RgtQHXoVvO/A4H92MutPhLY3k4eUIUYal1e36+8WCn2OVL6Lk0ATD3GmGnt8X2CZ
Gi3/8HN6soYi1Q4DTDqaHOLiPh8Kk01/nu3J1bSnkYEkGlv6V02r3iAXTF4aF/KDNFJ1BdIS02Ix
owANuqaFYqPakaNRken21cdgT1nA9/6UjQk06yV1jjAZ2yCzL6s1NcfKKiF4Nr6xr3X7oxXN/Qik
gx73Kg8sQFEc0Rpkau2bnoHySFOuYRm0lR3xtK07sr5xm+7eFf2BVPBhRa7jjiinUKQVQKBBnnMS
MHuSSd6uRfndOVmF1y1NKZktthhccTFLTXvw+3k6FM7oH60lZ11vllAXqzvW2+l+KEnjrTWeXKcA
xqRGPZSZLA790NThsDZVaCX0RtrpqB8qZa4cwq5J2wP+Es5292mwjOy45jHWGlv/2caOFnFdpv8J
58EOU6jNi0ymvA/M8X5C6P7IyoWtucbHr+61o0Ow6t7RlMfLGOCrsiFhCb8ZT3PZ+UeQ+dx8s9U7
l8NyX2T2d+gnz/9eVfxTpnnLdrh//B93KTg2dfXX6C4OqO2P/COm5/zGHgtuj+G7JssAbiv/iOkB
mXNMUr32V3LXYX/wZ2rP+Q1zFBRkQikuewgDi/sft6mvsnQgSuhMbKJZYvj/ym0KqPLfb1NsHkyb
S5nBbtvEmm/8N7CchKcop9HP7nLpY4egaVOgnnWJdG79uLGse8tpu/5QF6JC74x97PsM3JkTyFjV
03yDQswZ7sqWShQAEIP5wEm05b9sxDyayB1cjptzXlISuZWfDUUrPksBAh6Bq68yL6Cmd6s6HsHB
ppQEGpTYHmrfSqIybfNzmVf6LzPhWgeNtvXeta2sbXa85OzKrcW2TtgBDm7xQLVlfEhWcDUATiks
pRMVJI/pjCMXHErRd2vRdDaLckt7doX27m1lciXOEp46CuaclKq5bCudm7f6OZeH7DuloEbENoCd
QFc56UP31V4HVm25U+Ma+2FjAGyNzIZ/8c4b18GL+rZoQl+kZBe5I5LQTYIhmZz3jJTNc4/cmd/Y
8NtCTP/ubcaJjuePBC52Rgdz1uCmKVQoH7ItDZZYbx9dexiqkN/E8i1eOA40ZrYRBFCcPLJ9iv0d
sjR3roVv/5QBaL1apxnnUJbxinasWZySylSRT1ioCgTmHn3vYtvBu5eZzevSMV0mSZszUbikpbW+
Iheh2R7EtTJeaT+ETzWia20ol3zNiFi7Mw03YW73fRc6hbu8DdydnTv+JSCiDanKOfS3rkZoCGYE
1A8nq5anv+izsaJ0q3jsM2vcT4CGQ7vNxhCCsXvfwoph6YP1JTSWgTnNYee01OiLomz1e20rl6xU
6Zxji3qrXbeVT04AHkJWUZRSfvVTpgulKqhbIFr1fVtpzbWVwP2+iGoUbnOmE2jyGo5fohcIZric
0PVUWjV3lmyRDNYq0ym3NfFZ0mLloVnjkOwt8HnUzGOGJ59BBLrRLdMKS9Qw837sabelJUS5j2VT
ZdjatdlvXopOuZBN636LvDIU7jqxpRPY7FC34xhAf3gfxZ1/7TRJ+lm27tKwp3aly1t8AeKgiID3
OIhnRkDNy65VNaRXTlxNP2iRpMRL9hMLQUool9OcgA5jL2FU1GkUzlZTjTxcY5W0wGoPOsNoMK2J
NhxFV7r7Ksmyu2xeGLLTVqWsCrq45MmOaekjHbJkQ0jWdJxopMb+cL2u2diGhmaZAcTZ0QwbVaL7
CZpf113OnSW5cyq8wUHHS8y9zGuJ/NDb4tDhqGT/ZyYLnzhLU0HuMpwXmpvdaGjKdMHHccEtRxcO
DqPCm74ZWc/shWqfnC3RP8B8ydd7/Igf2upXPFOaU5PfpSqNmHxt9iwkQL0O+2Rc6m8zIDJaPzAU
Pq1MZ6jRNGhVB/5LvP9E7sB3cRItj1brz/XJsFGN6QQtAIcVtOtOp69cgVk33S9K3Z/t0fGuzczu
10clKVI9TjLV61MXL3PoNRplVX0vLmucG/cW9hBuqpZP9VFOrcXOHkGayKXND+tseuccKiUsoUmb
5+tZB3Tg4uVYQ/4meaA6vo8KPYkZxfld1fuE21dorJZ5rzWLUHtzhGLr+LlxVTu0/5pejtdIo+Q0
BdM060/NamXkUQqD3zMlxfl717r5j1wM2jOdZuqN2VZ1UVdbFs+aNatQy1cTAz230xMbWPIhWAL7
yOEe0V3x/2Dh/NM2nzTBL9pAdo6Hl+lsYYYlsbdYrt2wsloKC6WeG0BgsMICIOZ0ibmrFKtUre1Y
vMQDPROANO2SSEhdNaNHyQcIM31JzBfyKq+YlYDs/x5K8CthHGkdd+8dO9PDhFr7cDDS9uT6OJwJ
b+BcLjQbcF09Y0qhcMq6KUpjVDsUilK/0NRdX3AOOvnBa2vzWzvM3whh4CUenAynDHCHAvOHEkO/
G1U+jxdi2FDHFr2nXK6myoye9zm512cVA2Ymurmsy7E03cHFnc3tLonP+H4n78bypL7/9zz1z8xT
mNe2atH/fZ563KoX/+N/Wj/++IN/6tMMVcB3HRi9pk1z6l+qHiF0/CbIHpp4qn5HTf7XVIW/wyJz
4xEOxEvh/mWoMn6zvC3T6JgYkIROpPFfQEoa5jY0/cVGKXy+BM43+JU6DjhyE3+XqH3BviWOW+3K
wod+z/xXgkPr7FNZrBL2OsQ1ojjGg1k46uDV1hrpdLidoAkTbJf19ATRq+So4dkjhkHnFgIFzWx5
XgUEEfIAQHwKnSp5SBrzaMlBcQx1Bc5yEhKjvJsIebA1S7hCcj3bwbecwQJQOObTRL3rLcmz21qF
8ThU0FKaxtg4b0l5Y02qf2IYwmhNYjmkULv4hFdOKMF85oH5ZTYbZTge7xcf5EleO/ahnaCH7cx8
LB+yfB3PeA7aq8VFj9/NbSkP3IWyMC8qitknB2h7AuUsz9fhbHWxvx/60aRpt16dMOHHedM5mjHj
1oZmqea5oRppbs10t4hqOa7YZiPRWDHiVmtfi847coo/NAJipjn4+qWU+lUVz3QNzKiFCXDbSKZy
Qdbz4v1AHiHgA1NHkAc7sAwS9CXCNspaF/DLKq/WwZJ719ZcJk7kuhiE5W603GY/G2DojnNFKy6q
BMZPir0eW7tqw2lJX3w0zeeptJ3TbLnqrdJrSGx9Sxxq2TDMTbcYguKONOv8oNVSXVypimqTx6pD
eBmjbKo97YN0qA6VAuOftu5HVnAMH1XdrwEbeYIXGpmdYccGA6OkWXkg1ghDsEpErt11i2qnQ2n0
3REkB1S3sqqqHbOMezuX1QAsZxADI6ZWpsPOW3tT7YYks69d2YHc1EFSRJpcNbqIlF8WO+RYeUPD
pdloWATnGdcSL6xtN1f/saqTv2/u+ELbHq/5favnxtWw7fi2fV/3++7P7+tsWwVS99DlVJUB7ThU
1BO4yS2ysFLT3o8ZK1YowE03cPtejMV5BvTTi0dNLQz4BAjyggIjWjDG2dgL4sXwGQBv1fB7LlOG
QbHds6StaBwqhP5KiGe+nxCsqLzKK7IRmKjyOoB8wziq2xibtLHHC4m/UHtJpZ1J3rgustjglPNF
6nBSuK23n/aatLyn2Yo80EIJk46ThAVzTgLhJYaKUd5o+WLoQcmb+nZVk6P2DDdTHNDMwUSA/7I6
L7meHusKOwxqt5lAuByXxy5OMTmgz0AEg3CJ8to65nfqPGhwSMrktk2X9taB1LgFlGldSVlcHPgG
GDhEb0dl0tLHVxXrMVuYWx26wl+YmTDtu61usQ9eSCbudF/vTkaeAy/0SOd4Db1pO7sfWLEkAxgV
YlhUOApSRPzK8Y/QcGcOVF6o1MDz1A8PQDaqu9ZrkoPbWrtUV/atn6vkKS6a+Qo+q2Gz8U7W3z3O
//ZC/j9eSBM0Au+h//2F+PSzqn72/c+ff9UY/vhTf7wNPf03kvjY9f94qf3JVRa/cSbhQCQFj1rA
f/7jTUgYH7vxRrA3hIUbmvfdn/qCaf3GC3JTHnyPnqh/ka6Mufrvr0KyBLQ56b4ldNgcPhTJv78K
3aUztXSyqxOtiL3eHOgWTXIVUeQ4GTt0NYyKmyV4uh621ErZsyDQtyQL6Vj32JZWtovtmA0Ua1L9
pt/SL/OWg3G2REySgGcPpo7JNnHmb5xXIIYW0zZ/+FuextiSNaNvTwHWciuCofw5Vg35G5NIqJ1V
SYhtsQ30LadDBmUk/CsEyXQkThaLc7+305aILewrDkauGhbLM/L5fXmiX5O4Wubsx951Q0HZQ6Dy
LLnVt/RQtWT4aVITOV/1FvEiRJn6W6qP7QFc6nruv4JICbu1d65exJPmr6hSyVx+qbtleJakwa7n
fBUP49QZYVW49yiO/gUEWBt6ZZJ8L+ieIoQt1XF1R4UW2caMB6I7EAeujlNm4X8jUVU3Nas22AZ7
B97obgX+cVu5/jmpZGjXs7zTaPnhjW7Inb5MXlRwO6UkiRRXR5lzNLWWCGiItmBWzv1p7FftGGur
frZkqp2LvmpY67XcJrlcsMkT9YXEMPGx1tNQVaCEPulZQ8qJRf51Epf2AXtLidsURCQ5+fW+2Zp5
XYiOJHuMJ2dLrS1ydKJ+YgkWu7K/XyX8s4m44d4ZaxTnhuybtaXgRuJwRMa/izLrD3pj5sdR4Rll
+ItflEf1Mweg88k1Xi6XcTHyS2KjABW8IdJgxp8WeSWuo4w6pyM5oW7fOkYWLoKtnWfbuPC3RB8J
Pv/d66rpVzIt/n7djHpBGxNc4LlBF6OnCrNT3jyj+ubPXNiXH5qDfQIfky0uWi3VladtnhzULgKP
PiG6JvFIIG5ZRBhX3jne8onmllQsiCwS/Se8qJlWewQbKqHCtfCfkG9uDWTeK6uFmwcgm9xvkOla
6R5HbcyWfYd5Ve1I4hGbXLcEJbefff4VqqTiwdynW9LS+Apdtlv+cqHAFTqpTyjTsLiyBoWBvdDE
rmCEZMrZyepltpsNmgg0zT6S1qA/F1zypXOMH3XRuvF1S243vWLl8urAsn2Az3CINU/XTj0lAbFx
KDAiImgof6r8j5WupCyC87zyspz7u340vPKDOjQ6tqwKvKw3jM82G+yNT5V2Y4SN7smK+zzyu5GM
WlH556l2ja0UtSfd1qCCkPLWynwKeJUneG8ZZp6NYrKgENtCIpiEAHNq94wrwes1RL7cEEwdDj/3
UjXrPnbyyumiOonF25piWgsE/qobeNel+8qcYbSgNuxFv68YJePPPG6p92bfteOE441oaeB8xvqR
T66NcQH/77TzydLLYFbEp2hQ8vN3V4upLvYqJfCj1MUEBNsbRxkqYGPEmoDuWZcpKeF0LI39Q+ps
jHe1WPQEY9kg1K7aIl4VgOfPxTIHeTDiGTnCXai2CZWWMT2waoz9qLIlfyWbjE1q2xISJhoodJC+
YF8sgAUfOPv4GweJ6rIz/B4JoUywH+4U9Tz1restRu3QxNSm5nBFMtgWYV1DGUjc2QXbkFbO7axA
wNsbUkGIQpEStfkZBw5h96diI80zt/fdTrL7ZYtb+tMB7o9zoe+0PcnM57mndz20v/D1xmi6Bzgp
6aFylXeoN859BfB+xftAyy+FRdfzxsOPsSju62kAks9Wz91khg2eP24c/SF3jA2MdrA3xj7PKmOm
njhZ1BEh1fYgg8QjFax55Bg9VmBzIh8Fjr+6cdOxfvCU69wMTqveKBYE8Q+U5gpnjrkr2o61zmwl
h6GDpLFb1xFbcdmvy0e7tO+8o7ob3E/OfiJlFWRUkXk7Q7TiMaHPaj/jR3nG5t/fW2gHvByq4lQk
bn9bD57GgLiIs6pE/LEC1LlbYj3sXSfBsJLHR8Kn4pt09SzsS997U6yt691AcREU+Ha+cld3paeD
VTfZX7rLpiX/nmLcOtttrW6sZN4PWmXtZlr+8mAwU+T4XJlWRKPveoeGlEep9A99UTXPq1sPp8VR
I6kmugqB1dkIuzpG0LVHqKNNI70F1wF9rqNw7YrMfQOrwbRDmOTgevn7CdlY9s7QM1LxmJPvEItw
ka6pjKzcTw4O/wBcSlIxiE5WytG4Wt9Mou68C22/+QEBarhw19F/qtGo9/aAKiUptD86fWu+ajN/
n+HXNMdAbdjnWdNEHe3XN1JM7Qv17O2FJFB3h2fMv2b7WQVrCmxLpjOhPDNVN7K2iSuToDgWq/pO
aW92vbDpe43rUdzEsQ4rJ+8dJoFyZUvv4ZyvS1Pc9DNyIh0jtndn5+588A2n++G5FcEAR2LKX4f7
Dk9tSeLBc06l3/tI1ClcUO6u7xNgoV0zlwJbbi1OqUheY7YFgHTwNAC0gvUNQjDKoEp4zN0azXax
iCx8Txc7y8SVqfUbcbNLoCNqZhPSc07v3awPz6C4YC6gM/eAcEAz+Gxcd72aHa6SBFsCcEJsxslK
DNTxeRvMXUhHT/hqYvLAavBQd2oI6zizfxizx0wBm2TdubRI83brJKBoHNRL6j6aZKcTXnn0DSbp
U+8sTXb/b8HrnxK8EK7+n/meOtC/z/Zff+JPpcv8zRY8YuzVnD/ZdX/uDwVTPCgtlxkZUYsB/6/z
vQWDk+SRY1kCaycC1B/7Q8P+jSCrzV2B++zv0ah/Qepiv/Hfsp6gpSjDIutkcJHg+DO2FNRfAoxI
zppqaz75E2u2V6VZLiT35cObjeJmJc4XpRqZnLms5YM7eReClOqbo/L2samJLImuP49sryhU2U65
etROS2w68UHVeXrH2KH9GF2X3Z9Ti/ZoeTEWbSa0pL+rSOSbHLaZZDSg8lR3T6veecaNb62ifu6h
I4w5nP21Ng9Ebprmgj8N+EUgUKJnbOW+GkqLIiWZW0TQE+EqnExd1z4XHvgOwpcQX/QzYQKHajks
kkPkpsLq92lhGc15sHjQkI0r6XFpmLm8oCxQoqif3XrBcrUkPYPTWus1az2L5pQDT+hin8YM+YKJ
d8nc/IkRQUPQ1l14u2FKEvVHXsXeZ+LkzGHQmwjIRhuMTxEhJz0vHnHg5U048C30BznXxhWwtXVL
mPi8MnMdy+mEfN3vlci5ZK11vnghtdrHMqmbt7nKBvpRKnM45trsRRPlZ2+LslmfmCSDsz57TIqC
aAEtfZfWqOoj+Z2XvMYWmWOB3emlTyZsSgiOtmWSvmZzxkiwsDd1vflSW91VijvxlS6AivhHf0ch
LJvGSvm48xPnY6D4ks6+6Q1uQw99xg/kbJ6SWb7MinjaQvbh7HnWe0L8IDJjOT4CNQSfCPr0wAwP
a6aqt9DpdOjd1N17RnXg7knBR/biFMavmqqWq7WvmcVkcsNY5+JEHd7qsj+Xqq6OVKg0mNnMkE2V
sesXjHkN6iEQlfUuTcp6Jw350kAZgTSr1ZEs1U+cIs6ldNb4bvKxgbJU0Ri0R5AspLfkMsqDpSzA
MSsjes5GUyk8ogkOsAApNb2mg767eMNkRK5tiRMm32xfzau9G7WEG+e2zcZTpg4lO793Sirw+3XL
EjWtraHsLhZ+2uRnbMb1ra0Nj/aQzY+s/YoDWibHftZkx0pi0BwzYNRmvaXAK3vcD8jNJ86FdA9S
399TzGCRQNP8g3Kmn7UNwWJIhzrEQgp3KxmzKojn7L3m0hsoGzQ/+XAWZ6LsGQOpy0QcBSaxaoTC
hCoi/Gtgy4z5SbcrsesK+QKv7ESiCrxd37D4HLRXe4nFzpRzfk5b2w+0xsp+mZjkvo+ri+ZI35pk
VudN1pIwGxchr8lFjZRkDjzxhCNaTN2r9qvGis2UClTQJtXkiYT1pFoXME+zdgTFPz5QbjO5j4Ul
UcOEUVYb1zfbEizOfut+i7bapB5xcMx5p/GGH4S+Jocsr41zNcKdxa818LfxwcLhGU/Dx1i0ZiBi
pe4gx+osj/hYJL5im+rN8/LZNhyqEU2fy3kcsupIjmSZsN/x0ZoDbXHEHLR8txLTzjT80mGdZbtk
ipu9M49j+gt9DhKbN/ktYp1om+kGKnP/1jNZK1RjK133uirFVVr55QE/d8OeVjMOwkBVbCWrStpu
D/C5OCVmaklqkWAjMrEDmDTrYKBqzQgTZnEAOgwBy1u/zXAWXtysmW+KXPvBI/VqrJmg50fWxB2H
M2UZ1k0uDBl2hZFfVVr2GfdeF2ZGk72UXY4P0Gns7EIPncIlPK5muJKwvGvL+Bk/p8SPRG/hdWMV
9Vn3seC7prpWuDcfLNPXHiWuUbbWdsZSw2+3m0GXQ/BLeYyx3hpRDO9qvxSLuDh4G8hSDj1rwGFg
jZzWEV+n2teaWBA1eGrx1joQbKAexS04Lo0ul4NLaAfHe4ak2x8nnX3uLt4MUq23wiGJnep+Mpc3
ejHsIzB4/6Mz+nuXIWja9dJUR9MbYPVtNiyBnm6Y6sQu1sMHr5smt6tm+BWzQI1ybdCultFOQf5g
/KrESmy3nrMdgNXNP6ZzHnjLTYYn73bVhLosGVVO1TKCa61wgM09KrRyjTHCBkZa0rdmBjTDCxjN
x12jd4dFSzrO4OHij5xaq0n2jAAEn0RANSf2u9STTlhXEn16GD0CcNKrQVNurjn+bf6xneeDtrSg
roSKg1qfEbEcv/xYNgeeoB86GDdXHmM54Jwvqx6k3P6JtAOJU9piISfTQdwP7cnXaNHutObX3LrP
ZebW0epjNxR9Q75v8VeITaxQ0momRDWW81mT7SdoiUtBXQpW7aIgdgfdoTDc6tZgMsGXyy+2Eku+
nzb34br5ELXNkdg2W8l0VWWgb5DX2JUvKE9kj4xSct61zvd1czZWm8cxlcN3o5byym5isrcLS6zY
nBbMsrl+zWegP2AqoUVKyl+jU/j7uVm/Jw1fVX6ZKbENxBdA0rEByICjH6LcO8ll6hgL7hKxNOIg
3fyYk+UpXu4kaVluv2FF/NX47U860ot9YTMwqNl6LbsxDUrZty+Fx5daO4to1jgPvzp4cLRY0i1t
cYjibMIcChU0v/eNujmJL9uoHPgx4CYdyxgIv+Lp4pRSrx5kh8AazMcsc4gTJAj6+exxrjtZ8W5s
VtVyM62OxLn3uXKXAEthte/ztbw2dIMM8rJagTKX9z6NFxqXHJdiFb6HCZAWsdrWe+mFsd5JE6sQ
b9Mt35u641zxA2v49tUg8zceezlchqnynlrX5s+agn3FGJ8cwKWBVvgJfpdiurOHOH8jYfpoO84U
YN2+sYjUHE3o5cTX0rwhAhbzg6Yqx3r2bQk/GJcAtmgvstbYMbhRuQm/aQX+bt0syZmjSPcltfFp
V3Nlhwu/583NW98qfcW4ss7u0Z1t7/ske/E2YoXOm3i4XYWp5ZFSqTrmzWDe2qWjIn3N54qTtWEh
SuY68AGLISTaNp8IUT60nm8/wO7pRcCpqTFiGI0RUEtR/Oo70+MG3ecJv1NXYIJa3M45NI1u88hU
zlAfqZFYxwALuBPiZnhssmUM2K1d09mRf+vhDbxXSXsuJvBIYV6T6WwT85Pgnf1YOZnxgXufHMyK
VVCCaxrnU/Nllc9kmsOSt5f5Q2ym+ubLXr8Z7WMOz4tKteIA0uuOKNJVXGNNCBWvg/moaytFyspR
7mecuGWQGr176w929koU3qI+LLND8idFZLPKg7vWrEWIRaSM6sGsHzrTolKCdqD+ZpYGgDsR16RC
hmbE99p5xJ4R6ggqbJGFRO/yfbxFGTaJKmr4vtBHHO1AX19cHlpyza+cZvKVV9z4rZhm8Yh+HR9F
7mYnYU9MvHHrnNtKoQlnWh8TFgTI/pIY5LGvFI2hO2qPAOABPqh3KZ3cUcNy7IwGRx9cOetUgloV
tWgqEfCiSX8M+INehbeOn3YzqaNH//tVnefDrZWk3XNt2p3k+atpAzBbJ5SlTUqF6Wp98buhrGmw
JhxBDoQTNuCeNFKP6zcmqf+iWVSU5TwPV2xFSjTiLSYzxd7qfEsgWK6h8mberB79ejyIUPR3UFdY
CFvSclCGZPqm3Il8Poi1x2KlgDckk6Rd2H5nb8jf1Z7tQLnZx+biRKBGhLmXJ97Oglbr7fotLSTo
7bpHlGHfXHK8dqX/OJXMxn3Vju/VljvSUjffO8OaXHVfyaSvkNJQqvJJT4mB0CFsHKYtzZRvuaaF
QvcQgnERNNpa9Du7a+z9tOWhCsvuOor92HLniiWwyvXxuqzWEe95Xh1Hd07ujMaMlwfPzbv6lsZY
lod+MovWoeeFpRPDQtmkGwoSzJZhwB1n3Mw2DLl028l6BKz2hSjHpIVW1x9zPy196Lkb0LyYLQ0A
BZxvGoerLjT7lHN09siNgA4wj0Pq2K/wTMsxhKcOV7STPIvvvuPFoUAyS64zpeiD5SPc5ZHhJXQh
4wxqWPa6rJXSoauv1aBRC9P7+sPcgj0s9VY7rDaeTzXQEtdOXXPq+EyG42Bm101uZ0FsjO6vEtPU
h6gkC1WK2gbi2GXz1Es/zt503cIXCc0WNp5TAe9dVzt08BP+ZPWcHJ0RNynrX1o4W2TxlzWfBJXi
nM6RD/9336NG/hAM1lcTku+u4H5cuxTp1XzZ82q0w33TZM23dLbKh2nS7fPaZFNg4FQM7VQnNK6n
pRklkqBPLWKmg1b2h1niyevw7d1YVouMz/f43DNFRsM8+8Fa6XmU8K5jOCcuNBvdEI2Fe9KaSoU1
F/cHzAD+vpPC+GHjAjvCrmxoJSXEU2z4CDer00OWmCrsaoDXZkbRIg7EdHovfJJ2RHpuzTn1P/EG
3yq+E7b9VCo2hrEcaaUCozCOybXkSjuzl7amiM9NS+XWbEftIrnf8KEE3JBnaTTFJVjYgtd4DLbh
OyYVSMm+Wx61DFCBBmksqCYHboNXDH0AmnkhGmCa+zq2ULF8V7sdzHV5aKaUyLUsLjPErMDG/Nox
gWtFVCxp+rOhzvUSx1nGQdsmMM40nt2eg39s8mChOD5YO9jDHY4aXjrTco8S79/QliyjvIJyJ53M
jqDTcWD2dX3OhH7neSVW3b6nR27cQktulRNpIpvPYNd6NxJjHIgiFpZ6EVu7vPDNty+l25x6iENl
lpZvWtO/ET1jy4IgbtkzZJW6UZ9i5sXqUb9xWqCZ8/MbCTQqexh3M4huwotUgeZu4oTOWvywfTON
FL8tmJnzN8jKV2nihcvafhKx/tbn2IdY84g6Ggf438C1zcjBDL4rMj8+51nPBoKc4a5MaK1nZtYh
OlZzXkQd8SsKPef2moRQxaeldw865amB0aGtFkki79AfhAhHizBrpBqhbvqBeRtQsRG2m/wze31z
8tu2oFuSEqck98TPqeKKlg+5OlIaMIaT1hokTvCTyKb7GNJ5OLtlxvrCk9A9a9yk6ULDZePQ+mRo
8mwQ2Wc3mCZgYtt37muMYkuVLaG15uWpGhtFeYvql1fiW/0OvediAjl7YZR6yrS2DVxYD1epY7IY
nlcGxzo9xZBtyMqOWhdWavzu6+1l0hdzB/7wpdI48nKFl7Jx4B9Ptum9YsIsd+jaeLOFpwLiafbT
WksbIoI0rqolvc606m1o3B4ITfrYOZjYOUn308J0VCVN9ZjWxhtifXEyVWV99uTAKGbqsNlq5csM
G+9X05TYgSgTxTKJ6sHwPTcjjmOnfPCWAQ9XneR6ODRe/F2JUcIqVIquVX+ZHlqSdDXrzjhGdhqm
aW/31oIRC5Ywd5yZ2M5o+g9wAu0BOKTN/icnSTkCWUkHWkp5Bhwhwf5gEpnWLKH/PYlDflUNnaa5
3dwCQEAk0CUYcmOVcHMgvRYAQL1C76NRpM2NoTveif+D/0lW3i8jMR6svObwgER69hshz4vNy1U3
p49YAm8+SE3C1HNG4r4u0C27mM9r5kKCFfpLxyspKHSCtKOxaYFNlQSLD3TG1R21PRNMeZvh3bCZ
hJPe4Ehw5k5NR+zMoDna73A6zmQG0OOzRpxkol1iv2fWKew2IpZ2bnQC5NDT3MiVTnFu7P9k77y2
HDfSLvsq8wLohUDA3pKgSzK9rxusLAfvAjbw9P9GqjUjVfcvTd/3nVRSFpMgGPjMOfsw/sMr1G0r
Sn28V7O1jez2ouLxHm79d7bO3PGRdnbBXN23Nv4fBjPeqbIxVXpGnxzoXRggEvR7ixjvFTlWd+4j
A14HwcDbuJDVITGbGHpnKY4zRLpQOUN3ItXDZHLR1wzyQYROUXA/GCZjuAgDVVLrL3ksmJz1Wu5Z
eUIs7eXXyBnF4+Q7eejOODS32KinH07njY+cfZidXPJFPLMdrlTLMAoLAHoHA2C7AgMRyjS1dsrM
82PgVtd2X6A8X6Q9hFY6EQbrxaL0NpmZ5Fctz0cRLDVEWt18EPtTv8O8kgByjGX5hsyQhbzQufFR
o92/9cyCCGMeeARSet4MHjRTSM5okVCdZEk4p/GVMrB4yFLrr9RZfLViuEDQkvzbepKEUfbJ8M1I
3Z+xwhi8CUgJgQ7kB/fLjATQSb2p2japObF3d4Y7y0rs5UbNfk2UglfWB6agJQqJnn0KdlN3L+oU
kKubp3PYWGnFBn3RDeZc5JG2GRk3IlXOuHV4GBzJKHrSsfNMheA8tlGMOLvV/ZHvgd65qhM0V/7L
5AO9aJLKeozhnm8Bot/6hKd+lDN0dci1/hZDEJKCgibdOE/opeWFBVy3afsxOVND9PMeKEy9VVnq
DoCiOX82bm822SGOpnkdEiGRn5iFUdOUrthUNDeUd1NNKIzn1upFNXZ7RtvoY12tIZphOmXGp4HW
bzXnwjuS+UDeTKljPuGcEG7ot8PyOuRsefgaRwyNGFCzxKsgkcmhgdCz+ntZhE+YEtsqxRrYNHDQ
GfBsejXEVEx6Is7V6suex/xaCXHKvMNT9b7YKvH5ag9Zf2x8jDoQUVqKVp88qE1skIyNXHd+dIam
Z/hk5g3kUG36fBJG8FJYHaTZBKdwSOwnUj1mavpB5yMBXGte6W4BeAzzvKPxni0e0ZSgZROOsvk5
UV7vWBHca4OyfkGTftXkbh86zQBuJY3a+zkerdds1Z+GDigm+nVH3HVtjaOjaEf/oXMUz1POsvqu
wJ7/atjpcCWxHQ2fYR3XShv9a94Y5g2wL32wGl8ENK+dvEdZ4D0E7PhLltZRcDaMxPoKKDK/6jt/
fLQsyTB0tga+pYTnqYT0PB/bod8lIAccFJ5bb7J5YhFVlnUbSQRndsOEf/X6BIpk8ExY2tn37uTw
SZcZ0noVZ6RJdHdEprEfZEVnYTyq5ydz8eKrDA3EFrWi/lkgcn+PREehtrisD5l0qJskCNJ4E2dp
+zq4Tr2fDJ66cW3zMOOWCml20p0Zd9mhMSa8WIxGzyqavdM4mf0OiF1+aURVdVT2wrzUhP489xmw
dk5ZuKeJMdlbV0F+kzjT75u8bW7g2/vHEnjGrhuX5jB1kCpkk3OXGGrqr/2ilG9Mb4GI11PzZFLf
XVTdTvuhp/pnnOkxpTEIBEiykazaGNsBu4xt3HTl9dAH34xRoAwRJXb7xOlDQy/iOhj5asjMSnZp
K0+Q4/07MCEzmb/OeOUa3jJtgCEAaaDrGKgYt8yb1VUHP/gax2x+8d3gK/lmYjdGGrOyrz9iXWJ1
sPGbRX7GWFFEJbMypV8ARUR7D9/arrFYYBvc6IdkhHM3Ivc9ERTBzKbOK8KEA38JEzmLEGEQgkun
ppY1F/WeFrbe0iosRzxYLjtZ0Q13vlczBxbkX4SVY43Fw+wkqJISHjaZk9dEmZEifjE8lMcO6xtm
rCiedZ3sRe4vm6Bebkgs48/N6L6Ts76dIIES3ZS/BJ31JmMOawQTuxTKYMik5COokIxASknDaUri
EMi/GVZ4TveWyO0jibIHjCUPiw+CmxwrBwAYMI04Xm4x5qOWyNpX8PDZnRsPqMIsLCBtfxgXe/xi
zKxBLPy60hSkQSxUyDOhDIdm5EE9+8NHGWTt/TS092TbFHpj1j6PdrE2gklh3CJK1NvItJJTi0Xk
Yo/Gd9vwhutPn5Pi/N+krMEY9AT2Wz85aL3L+TI2zXxSRfv637X1/9faGjsoi97/XZb68kOVddX/
aXH928/8c3HtiX8gBiUJkg/ZIgsNmObvxldPQheycba69m9mC17pd+MrmZTCsSx2of9XzvrPxbVt
/QMPrWD0AkpI4Fv1/hOPBpSiPzo0yMtFIxJ4/IYYQdYd+Z+31r7AwJnWvnP0ffrpMkn8TRa3cvOH
a3L39zht3xVkuhO3wT3Lctz8RfwaDWNrSWRmxyGrKrEZzYAGFsfal6ofiYtxIQ0XS7sCtZf+76jR
6+f1x7dIPBf0CNf0kQ+gneJi//ktJqQtzTKHghnbQY23QXUTcz3B6yKSe+ABU3/EROdiIa3YryBz
Sn/MBuJ1qhxXhoUSAFsG4k56yvqtbI32asjRB3V+ttY4BeS0Xqtm13EkXKODjR5Kt5jCv76A//ZN
wHYNBIQhhxvplytoKrsBRLSw5FgIuZ0Js9yXBgEwFID6uZUmLByRk0VklHoEu/eZnzL4qFvj1U6b
BjMmRWu+q5nS0AgC7w4C1mwjkt4TJtuclc4knsp06MlNWnr0AiX05L9+D8g9/uVzYLAR4BD1YWP9
6rDuoLgP2psCQv+aKVQm0iPMefrgYan561f6xcv9+Ykzb5aoOwgh/BetNZ1Aty42guMoY/Oo4ePB
6PfbK9XL9t50QF/+9ev98iX6fL0Agq7NOnldSK134B+kH5boqgo0Cq8Xp+qeEwXR3BD/HSL731w/
1OPY1Gl6fYuw6T+/SqA4LtBP+kdlgZtHzfCzkUF6zDv/6a/fzifd/g+2rfX9OBY+D48vnvzXQyGL
0dlM3INHa6EvX7wOSwRZ6Aet+eB0ibOSGZzbYTrv8weEE/6lKRCI2ZmIHpDILufScdp7pd2VMD4S
/dgInFugeyRzj6KJrkAf6kPKvflMeFIF4HUxbZSW2bSojR3zIlBWrZ3woUV0ltu9Tu6SHv/6TUr/
F3OazR2CM43LaXnUNIHzizktsqJiSBY1HyeAI4x8ajbLpAidGFXl+5oMh40r659zoYxVs4kVSXvZ
sShXXiM70T0jGiiRecpuu69k2GICfhWY8m+cQNtfvKksX1nf7ZSYrEcRlC1SM6Iotori68ky82Cf
LGkFOC2Zn5O4Qt4ep/oA20xgMvnCcZYf3d5xbuPBckCW1ASEI245lk1EvYvI84jzWIN1SctdgiTp
0Mnaf1KRk50yg7lBJVqMTmzAvyW4HvAT5PHJbhBoNMRhtJtx8exL6bcFwA3YLM1oUbra2N3dwWUL
1wvgXTmotZcev3zRsmmksTdukS7q7xoyGePHpGcG28uDE9lU7pmbWJCLGjekwrThz0nzCX9f+Qp1
OP/ZiKRGaWQGWBsClQAbmmoE4jXBRG8eoVahV1qKLJWgOGU6my9LG7i3bpH7Ye+na1pomU63jOza
r4zxiJFqux0m82ybRPkPg63BNbonA/ZIilnKU1cEpPNbu6JFlx+c5tGobuqoIWhrrmjdYsV0yABu
Spd5Wa9nWBcZ7qbAN6AIQE4SpXx3Enfa2HMCOIDUwAtmav1sFHlPXVqay40YDLSDejULmTxfaHUn
ebDqwD8NmJc/FKCtu4zrxNraHJApeh2hBPYeNh53xFgQfNNK+VG3ikFCYhEQxtCfYGMc7M80ogNV
MxAWsm6yDRPV+DjpYZ8k8t6KyoFUmmY89URfbbRBsuNGJdZ3hItlyHCtudequE4jJ9kS44HKOi5g
CzDIhuvUE2hq0hpaGMLN2GYKG8zxI9qa6yh2vySzNo9J35sPkVj0LlPuK9NbZAtVxbSmy7ZG5gYv
PYFWe6kU++Z5mK4QXQebelzmbUkC4WbIiLnqR2RdHl0LRxQmelF+0mvq+WwAFjwwXq22Gr8F495E
88vM0R7Uhb1NcklgjjJb4LI8jLyQxxDM3Nh3qzCbUtRIsWsdVNcZZ2ep60tvoFpVbAw/Mroq8m86
D9uaRrS+Ma2suV3YDXBMdQIfphb2iWV9cRQyNY9ezdfFNRCp5tCamdsNOwt0GsvgBFxun0RbNMzV
NzXa8VsGKPe763X6TY5quioZM5zyMYBUDiz5Ao+nIZcwZxATmeNpQHd2a2gm9kOhWY4C1/U6QYxi
4C1tKFqX6CMzLgEvLvOzPZrVHlNUcjJzmEJIR+xtptFUBZL8O+G21SVl8s2cgDkDMHDwitUA6Rbz
Q/s5OAzdetAHw8VJ0XZmvo+yUf8cezXVN6aOizBiBr1dRo06qUbZ0oBSCtOYJ4dYolWwPTQ7JsLW
jnesrjwXm+hECE1oJaY+L73ZvSJ5sG8tvqg3OmVwFuYRxAzkNfX4Q2TAc6GL0LZlmfqWsCXbu3Xq
vSR07pcKi9KTYVJfsDxJIJBMVCcjJR9Gc3MDZznjtyOIsd0MgsDc2XTzhyK227csk3mYm8sUpgZ1
oeE0+lDkQp4mu82ZjAXDS913xallcvB9MRITqC5RVpniTbYN5Zdb1NHVgvDxqLVsbmSyRFdep3hy
TRJkI/z8nKX0KuZWI+8crvvtii8PnUGSV9UvUE6Qrt8uXsO8nNUXP2MFRfcaMz7cDkrym+RDYB7G
sect4XLBT4CLE7YJ4+AdjmHnVnAwsG/qaPN6a2H96xbbwBuiK2oVB6SEGyDlKtTV6HK/Csmkghp4
fEkJv9nJ2mqvwAugGqe2sdgwlO0BcqJzZpFnPGhegGAVlukEVLJbDB24F18I02EGHblJ/wDgg39C
zPagTNKKlJeIN7SNkHPBKTP/rQ9dZtH/Uy/KszObANM4FIQa5A0cKmaPaO9OZW6527HIkn0to4Qs
PuxL9LUIKvuUKPDJ2SHAvFNRBZuF1cN4UM2okwOX38u/Kdtvk4vqyhbchWaqjnIHxltfKjNUEhr3
JWAD3HCyalLhgWLayQ0arrlcTp+P9//6KP/OR+nItcH5i4Y1VXFapR9/7lg/f+j3jtX5h2UTLe4i
aF7V1GtGzD+l1r78B+prcEuECq+VtfyD1DogDZnhoWma0nWpHtE//7NjXSOPJYCntZ70LQtD33/S
sXriX6yUvDzjcv5KfgvU22s5/ody2x+JVqt1LOhZ0UCBoa6BJ62xfmgNWtjlEndw9EVXPtl/wxoD
yFkXb22Q6GfSkoYbWRO3wAkg944XiWinPAwPyRosqNaIwbqC7Q/b3D+1Uf8U8RReHQTth8ngTqUh
2/D4GbJo9WL17nzXlBPPmdEy1HcnqohGTSj8bT07H5UJfZZZLUtF2VD1bdbu4aV3a+NHPnvzMw+8
cv6B/zTwsqsUwsYNA+ydApTvx3N2NjFa+wd3jKqnSdpkNDBCHuybobeE4JSujSfDdjDKYf0Ydw0K
CuzPKD66MiX1wbPkfCPUjNolT/wvRV5gT+roYLkstWUdxTzF8HoFW83cZfwNFAtsiT8BhxUtHBkA
2V/tcqnOPDCajeMvduiQJvymsg7bn4hsyjyOxAL92YtlZXr1vmHZsjueXXVTNncIME3vALDePoFg
Md45tnmEdzPFrtklODXh723aBdz9S9OlY88wfwbtsqgFlcqcRUSDRcGawEw12Vu3bSoJ3TIgjj0p
7CwfQ4NKFPDd1Lzbse1f6DrF08zChKvMYRezCyAyNMgZ1Ww+48JiUu6IuWxWEUwvC7oRtWbYdlKy
2fX6jpWEbCoWfj7dI/PpBOXY1lAtkaQT4sKzQBkqt5//WIiMzzViB+pu2oHOj8jakp9xpM69S7Nm
l1rBUsJZ6Fm2ZlBT0u0nT6cfbRqiIsEnFcazE7wgXyTZDERG8EJBiUNW+SNZa6uH7gm3KG+jHMb0
MHk1fADYwfIkATh/NDNBjAe79xmqq7lbzgEaG95nSUa0FQvCiDJgAmu2NBcF/RABWH2+kNqKupBf
YMJXFbPTAmQA+ikiG5peJdrE0QhQ0sGnnIU+KUF2yBzWtW6icU2K7frIJEGhGYkDitEUfSfvDfMX
+Fc0vPP61yZUs8WhQIDUbiEEjt24cT+jo9l+8NfP7vrmfWYLy4ZcJa6gmmb+ZGkZ/tguo4yZapsY
3I4JELNUY2sbDW8iGizzzicg4fL5iq43kOU0Gi6P4gJb7aYdVxBaNhEiPCFY8LcAUTAN2JM1LgcK
VfvDpA4nqzKe67Nrqua9hZM1bhDPqiP+P8e+/0zazeWKvyJPTXW7yB1IKm6tNY87lgVvS1P5XQiF
c1+Zm2vj5fO39Au6/GOhYc1vcaDzyzqNy11mYEq7CRTBDwA3OwxjnTvxOaOkb5fHfmKCva+L9SO1
0NtyTbJVgNYTmAI8tavPWtX8e6DXxKnfYqGNmuY7r9cUZxrJ9OBNBSeUlxHQZJem0PuUcLyfqHC4
IzPXWO8psarIYsfwy0ONyhDqkijnYZs0+UwEVN5PYR9QnnSLOz3gkprvxkwTOc6dhqCmHoTPfVqV
YhPYQXPpfTqSxvE1WCSjRedhgY8Yygqto1YdzDjTi85ZoIMXPkyURZJi6yFLNICFQnXNO1uyjkVB
Zs2PI3fxIUOZtV/A/eFBiR1q9777lhlSME3nofNSBMX86LvoBD1LcWNbCsbRBiCMcXGZE/Du0MZK
PCVAzLb9pAoZOkHFgppLhrJiptVHBR1439omYyQmqtqXOztC/rKxutw+xXFmn2S1Xl89J9GL8jxO
kAEXIS9YTrdojuwdqG2LbrKX08ZqcczhTLObk5xXNnbhJ8lW8cS4r5jWPxQjcKrNmBdZDQAwsZ5Z
QRBWQzn9w/ZKeRWpPj1mJLR8LxxvefHjYfb24MqzS8sa/IcEZfpEooM+EQYHspmR4hZmyDOAWvVC
b9+FVZuzCy8Cgq0B55JzSjj6RdDM8mdztTf9Uu+q2Fx+QG0jWEXCJD/7zuStiWUe/olyieQ7iGWW
7xOFI4JQT9Coqvy6dACeO4SsrVbcnsIvjRbv4sQtDBpV/nCcILF3i0/Lupl1SzR5P/s3DKEeCM0l
lIdRJdwYQIWduBRsZdp7ut/kxHyXaSleWWTqY4j/p7meALlscmOI7qpRcZpoD+eG0QwP7NPYyUyg
bvugw5WA3F1empyNx3PUyPplSgr1iKf5LnHG9kGviWxT3Am6VOE9Vh6bFBDGvX/b2r55TLG7ssBL
zLfYmuazHflPS2y5rwNUlUMN7Bmv7FTVAd8PCB5HtIvBLpfTcW6CEt2Sddd1MVp/9HzODnmTSQD4
gsQoanvzHi1+jXIMJFeRKbHpMqlIh2KV0+yKyUTFmETJ9CXCAVlsUbI52d4sEYcfQeoXw9YQdrGj
yK63/mz2TxZ2qffUQlrBo5DYkiGzWbXSTp5GV3JXk+z+ZebxfgbQPtz0lvll3YFfN0yn2T1Pc+NC
so/6S+fCSxsZSj7qwLDPes7EfS7c/ucI5PuLDuK6/cAQW4z3kPwikiIJrjnFRY5ooFVvll6i+yQR
mHjcnPGIL1gg9UJuCwAq2IMhUHfSuFWqB0ZgAbJDDlz+KPppvrRLyjLW0eiV0n58hzAQhTFUs7ug
CZxbZgOghPOK9BHSdLzmBhd4fk0MuVWFCQv6exuHaujZw7TjcuGQt935iqVm9YUJNDadunmOhsa8
yk310vNI3CE/cla0wrsgxyebsu5iaMd+mya2eXzntELN0QloGgAnu5gWTjJ8uB48BUKAkU/uWT2a
WkF77dXNDM4w6W3eoU9/l9iyCOMGjykPP+PGtblVzDS5lJNfH61CvEYslTdx4bLhtmjSGSGtGhOW
k6JB6ddZoB2SmbYulgGaZ/pYomJYA4t9YEuTkGbko/d+bLuEkqv+sVY20lBVjTXvJ+m3+TITY9ID
eVaoplAeP7tmyz5TsY8UciZolqHGPujL8hHDzlhhU86KvQWMMZytAnZds7qx2BfjYEZhldyVK+wg
R7f+ZCo1nnUnzVdD8YMjRP5rTqCReGio2mFfBveyN8dDUw0J/2rZzVmWS/uQOEAhtrrqpt1QVzic
k6kWV4OdDfdI82nkIveE2Rzqd84E1+yKCFNUObwkQ8LApGQa4ggyCeJ5jJ9HvAOIFmak6G0nr9ym
nI+zibzcDhIfmoXL59ADRsK0X5oYK3xvcAmMzhOHb0LZ59tmdkhbJcaxPhcJrgzE28WhwaPwgn7S
2IyA4R+jrPbI72qjjAGLmI5+1qUhkGagBBglzFkJAhwJr9oQwmuHC5bEc21rmwFNoofzrGyUAJY1
yz0/M1972PX8rcd58z1rB/cno85pl+ausxyToC++NZ7XHgMVRLtiLa2aslObYtTMjpBW1FsmxO4O
eR1JW3j1t/7gD9dTI6wwIpN5C6YKTgnJqmciFcebpfMb+czzLb/uqwLr9rYM5vIu61O57XKnfsBd
ErsPqEyBKTtGsNoUMsqCarK/5sIy4z2CJdRpo0ktiOk5v415yMZjMV+QbHU7vHnBjB/DZxVOGXBt
FU3Dyatl/IZ2EB31IhneAm98j+HOPizRBIcfT+O+zQd9cTrHuWmrpCW6tG0NIKUOspC66M+zaPXB
r9L5Tjh995RMJbqY9tz4yxy2gdXelkRufHM5LQ9j36or6EnRQcX+C4XatGckE46esu8ZWeGVccY8
J9FpLuMCHcIyiX0aLHCtJ1uhR2VXgKqltNzlYZBm83XOywIyeGAV+FSxpm4k8AzwIGA0chyL2H1W
uoYRwNkwGO+D3GhSZ/jKap2BtK7gcajf6BylweF2imb3APLBe6jBeDSfQI/qE+4hK/Ojn4LmeoZ1
tUl97oUTOb8Rn3Om8x1SrgTlCxRk8zUlET4gBE4h8b2rUQPsHczniuRNlPmvyxolb0vlx95dbDXt
HU+/U/9b7PwfOvl/s2b9de8VmHJFFREGw0bZtn9dEhJghj80pq71lLJPk6QTddLEelq0130PlPjb
jd6vKykIqlL4jsXu2IS84Pyy+CoSAGUOGuBjBZnlgp+yeSdADxGt0YPXsOrhW1KYtn0Tj/4gT4p9
aqS3HTkE5TW2iYKTb81nZdZpq9tSjeKmNNyluVIWhIIx6YkVzmsKQHupIsq20kVyGJsyoKG3++XR
co1I7WBBqGM6DJSZqNc/amec+scOPHO3X3pB6vu2cvFrf1noJ/IVKEvDFkeOpNaP6UVIXGDx6cnm
fSp0951bpvrpL2P1KEG9k6LQrvpklpnNu1kSBnCJ6Y2M9ew0abAY9t0vRjd0+yCjcTj4ca2Omv9R
3dp1I9yDSoQ77zrh1++fvXDptuLmrz/0X5ePLB4d12ZSg5/VZDjzy2Y4p0Jm24A60mHqS6eZYp1m
sFrQrv31C61/0R+3gp8vFLiY3Jl9SOvXu8tXdHBtwQshEOcjbnysIaxk+Hz47tkfXerTW8fkFrt4
h7BZ/6evzkLXh6GFYR+t3Urq+uPQpzG08BCTYkDKGuvJnSam2UTkUj8W6liTZeSiG/RoAoyppG37
6xcXiDR+ee8++ADTDyzhEeb863ufMseAhKhItBF4EzbjFIOtAfZtPVVZR9uM+IE3P9q6PvdY7liw
qGpY/SqxV6A7mMVvK9r/jjf/brzJN4378n8fb77+6Pr/8/LvZpy//eTvM04PEY3rEiVORge79HWQ
+fuM04IiB0fChtYmbJMp6P9T5ZiAJtBqeb6Hnsd31zzv32ec3j+Q5LjrzpxDcUXW/yczTtf/9WQF
PeeR/eyAs8OczIH+59s91jY9fhYnp670hnPtV0QqVZiLzlJjnSrsdZqFeF08cJoy+YlhnYAhCOE/
Tsc8UZgCo2jw9qoP1CMkcOTwsgheUnheGG+RG8rPioqWqN0Pn3XWvJZcHd2f2g/ZEK3Vhk1VBhyv
cDZ27uDqD1gPOWsB1xItAg0OYoPSOHbj0o+fRdURCDs6BG4GbvYWTNOL+KwMQVjp5wXGIjCAglHF
aJhhv9aS8VpV9p8F5rzWmgjDKTsXI2ofHFBZF35ENOhEPCrU2rhPoybrwmTOpqOij7peJl1hVaS6
XdY6N1srXra0cs9IIrkD8OS2OOrWd84gpttZpZuCv6R2dj2HajiZdPkYJ5giGZWCHu/4z+jDxTkQ
6XNNe7IClcZr39ZoYyjcjNasw5heJCamxu4fc2YLd7hp5X30WebXnyV/rYfVQecbSwgxK9iAkwf8
tvYJLn0gJi4uoexocewa6oxlQMWJZokcOW+OsIQu3tp9iCG5RakPssbSIMxDjzXz1nYmjEJFvNis
PtWI1xo7JoHDS7+Jyv4IYoxkw4513KZJF7EzRov43UzTHqmucvg8nOGy+Naxp4lK125qWPsqdnov
UQWTKZjUMzlg9jaAMvtFYU+7EqSdbkoNi9fJNSrT3gmLLI4fOptAM+o3YjH9rGxvis82LyjKxNs0
Ze0iWehcbLZGtLr0xvdIRdY9oc3ZzoldALhL86P/bCYrvbi7qE3ju4WO7moOqJkyV27l2ociKCFK
RdBWEukc3QvZv0Hlw8sEwfOUfDaz02djO382uUADuy/QkYafOBfFPS28c16FbI+5a2eh4VQD1WzX
utt+LLlkU1OqayaLXyaQ3zdGY+F7n8wfdlWi3JhqkpoB257GtSsv1v5cF57owlJp/52FwvC0GEO9
ekUKihdkJHj611bf/Gz7IxfgKcSjafrCqLc2QyJwUvRhRkuGLwYAQaOgrZ3jgd9LSdQ178d1ypCv
84amZfWxnYXG/sg4YnLE+9IF76YaWI3LgFUFom9MCmkTbG321eqAvYd+dR1ysJp/iqPmh4kJR2OJ
YhTCOs48OsU4+regUhoMYj6z0sS1jjFnzgN/A1sDTIcAJdMzIpnpNINrQtgDNmPG8NRN1nX3OZbx
o1nFrECb9/JzbKPWCY4yu322znTGdbqj1jmP/pz4rLOfgSEQPVZyyj8HQ9YC7u44RMBT6Il0dqZF
JYAu7Zi6b2azdq47YlJ3nsSElJSR2LVNj1LZwxMiGtd/tVWpnU2/nCvTM44xoYaH3KcRwExt7J1I
MzY39bSv7AzWxFzkbzPz+LDM2unsp97ehm28aSIt6BUw1W1ylTn3BBLgsnWxDLlTUm79ER1C1pbs
YHO0wTU15WG0u3Q7ijK+nkZn4gpkazhrYTonh/n7NbMc42WKGWoU54FFPhz/riGZLK79HRSrcp81
Z1fPb1Dr3LBWnXWal2jZOfxf58KBFCkK2bJWtY0ZGjOsXZNdtCO9E6mAtMeeau8lOvgndG6A5kgV
DhMHg+tWN4uGNYgVehsUeQ5KBtazPXvTmRUd6j01svPxCUobh2QGFhOoPcj/T0TLTbHE+ifKJwwT
o+ftCTi3CxyOzcC6pvsGXqINXS+heU7cSqwp7cMJwXcBJj5Sl7QYvvBgAf7WF+OxWtqJbykGwgU3
xTQhNCrT/ptV8bTZebbXXewSvvUYi8fYQ08mDbAeKWvqrar87FB4RrmhRzt2OPU2ggfsroIaBDLM
ILFZVebJ1KzgoyBPTu5EgDX7RfPs9qgI0NH6+65BFz14IjjPlZcynCseIhcyitfF3mFqAiy5gFB+
DnjUVyc71vay4eydxFiEqPjaUxuIkhCHGCCEuYIXRb016tlaQS+2vk6aOL1JTdZ/edFgB1vIc3eA
KV+hKIz209CecSe3pE/P3XdGiyBvymbaZaCDLr1EDrMMdnJSS/CV2PnyFDuEdAXxsBvy6WtZErNt
Co0Ef+BxQ67YyVddfBwmhtnYZm5GpHRor+SNLAlT94fRuccnUe4VuWmxzh4GszPupyS7m7muV9EM
rFOZxQ0e+GU/E8nJozElbAz5XecSmU7DbcN7qOi1iWVWbGye7RzUxDRwXR/aIY3dqyXr9XCtOzOu
gc/BkCKRacZu25tSk0hjT7U2d1hPF3OXREGzPOL+Coy3qQNuEabM0JfV0bHO9PMKijeBigVhJx49
mD5CT3l0QAlk4TIulDIdEMSbMWerhoSNuT+gZobnpmDmrAF3kG48LO2tVVtGEjaZWl4ldInXsjbn
Kw/jwnloq+7QagNk5Vh6M5Q5nDJXCEkmjv6i4hrQPh41Uq2dKDkxfXIwPzQ+85B6LrtiQD1Ilhke
FsJlSK/KFfND/uvO84JprzFSf4eaZRw6dPV3nfbbPZRxgfAJu8emrDhe81ZygXLNMgrSXfwCqx2q
UrZ6gpq8o+goJRYqhQ0gNBe0+RM7lWnD0w35RY2W96yaAadvb6kGKpilB+QxPLnMvdPxbCPHI4FO
2nlYXZeczZ3uBJjexe/GATchQ6siyQ2Uii3pkmaE63FjSju4FY7h9tu6X9p0nzttsKv9YMFNIAcA
AGCzYexkCXExmZnd+4lqH7IA9RRQMZ1ua1pmACLRvFe+6R4XkczM7PJ5NDemVh7dLkze1yIIgjDq
AnEpM79c3bSzfltkShB85xwk/BPCUmEI63VGJfn5NCKZBchMnCJI2xhph9ltNoDsa+BeawWEKb8E
3XyyU9t8JVFwtbeYEfmNA0yWPfinioVT3ptbXOj9G4f3spNcpDML3q+4fcAoeI5ZbvhEGc0U+Wo4
DFh676Z+yPRGDY617XumClvbTcrbqu0Y+rp5AoXGSa4bZ2r2wVT2l2nwnJOb+A1cEek7912hhhz6
aVUc7BWSGvChXcHhYnxXVLb+Pkc+Wd7U3M/w2r1zZAMIXTms3qUj9cANo1jEwXVpOnJrae+tL2X3
SkIRkSKxY8PBRDRkzY55UgzhQe/D2n+XjT1OWyaCzDNACPEssYLrAhnhD4sUji0yZvHBeZpepZNB
4l1ru28jMGkN5Lj0CMNuU+LhexMwTozgBiF3Lx+Y6smd404EqGkv3xHpFByYMA47B5fsefHG6X/Y
O7PmNpEgjn8VV96t4hACtiqp2viK7VjO4VR286IaS6yEhEACJCx/+v0NCAeQrRzDg2predTRNM1M
T9//PpU42aeERkqGuGUECy2aNyOGvIsNo1eXb40o6p7rPlOo3i70BfEWY52ezOXcH3OQLkE9nPTO
jbVmjwwKzN+TzH/sO+Bef15kOnCa6PMpE6x0xuyEWvDXWNeCMXH2qXtFBcfgioSNdqUtBksaOa3l
tbYc9z6aj2l2klFndmk8Ajt6/CinCdjdxdkmtHVsf8DuLGtARpLkzwzVPA/Psx7QcdPgOLx80Ai5
L9wgu4vIC54fa/FZulhOb/0xvWdTGXKdyuArSmJ9ygZks9g0aCfgFd+YVHecTGTgdiZDuJs8mjuT
gV1mp7HX82AvHU9n4A0vMaAIBU/yqDBoowSIZah4nUbZiCn6xI8XMpS8zqPKmQww507t//7/D/1/
cpN7/f9NNGdiea26qZf/Z+v561q3w6Yz7B6uPfXf0offev66rvMVnbfmEy5KtR2HGpgSak6GC7aO
f1froPJs6p4cE+9fVkv9whzJRjCPJhVLlviDfmh0QfM1ZVigUto0WAFmbA2WWX81H42TgD6w+4o0
ngkRy6L2ShBv5waNuEL8YAbzxQM3cKaMP6LmeOUKf933XWbMjPbfKo/+1u5Fpwf9TgY9BC4I2lqj
YQGAIT2wgq5OrJfhZjKxQGWE1mOol2PMlta3ZPowdoYTgLdSjWJsIzl+JNpvbfzwSjNRBfNRtMyB
Mgi2TTTXvhjEY+1i44Qrz3c0x5+/X8VAM3Wvtd7i8TJI3OkgvnOm1K8SqYwGd5tlej41fOsqwWT4
MMUDZVYZw3PD9ARdNWbSWEyForHuHXMGZmvTJQMYzJeT2WdSGON1TEV8iJt7ChOc60wwoa8jXBlX
MTHAL5uHgFN4sFwxqIwsRnbO9GKwwq9t8ElOLXoZ+44+s7JvlCkzX/CYibJvgWKJQSS1uuZt99he
PF5PU/q5P2cUgXTDM3M9HrigbFBKyoRIZrrFfnLx39IaW/V3KlJxlnfnfVx58eaTl6wYZlLuKvnt
h8gP0zsmpqV+uvnVH+0ndORV+gKH0SpMJQfM2myAW7Jza1HInKWclX0UAgHHq5H3+pXpMtCW5hOZ
OskvqhyDiCaP4utj16UDkCigSYVNfhU3rIjoJSHsf75Cmvt/U3sCMUKhnvpJGvvDtKpX2atynu7P
SKFB47sUuhSUOjieaLpnpUD3JCFQIEA1t/gebc0ND0kKdm+n4PaFtfCyFPQOFi69mOQ38ovjpboW
pBTQpVoPLK/8Yq0clhTwi5ph+d8QgmVbALWUS4EcTE0I9L3m6C0yIH9YT+84JswqbQTUARYEK93c
vmLKp2tPbwGfi/lBurVYAgcnBNmRzAmvJIWu1QE4gGVeSgH9UpVCz+0wMIesDBXo+XV4SlEDhUFR
CqbTcYk9IIP609u9jk0TOdnP7dMfnBoghmgUTA0f/hh70dNZvXswvqwMtY7jkpmjO7O4mnrAZnC7
w6B1GxgleRWK55COBJrylaVgdHBNaMm38Srk1ZQCRwa+gsmwrEPThlQ3S6BHNUWgdXRGBchxCcXj
c+5XFYHdpRGFwhON4QX5dXiKgJyt6qHAqAc2O9U1JpXg8mJV1aRgYTdoGvbTViHgzR3WyWh0sRLV
10JXl2MqKhu+KgUHw4CSEFuO0iil9LNS+Amt8eR4nEz8YJS7HL6XPOd0vPSD0tje/X5raF+OXr/C
338KHOQ/lJGQ4t7fPZI3Na2Zm8GVL0uzuPr37QPu3vpZpsoP3/leLOjbpGxcelhbNvtijuPyZyDu
xVxUPQH2KCvzOyevX9X4rLz/HxBOZg260qJQphv7j1FYJww4TxuEZyJM6qglBMnZ9aosn4jA/yeK
G216VNtjESjTprckFqOopCQXH3i/qA51ykA0DlN/uKr5iYVvoEr81AtEJmKvZFOyXdjdypS3vu1R
9M8R8aXV/L7eHUk9ZQurkF7n2B/VVyEgeJxrqvxfeBEtnXXKnAqciKqU3yFx3y/pSIkDXikr71QJ
X47EpLYAweGVbZ7KdIPADyM/KSnlLFPjgImoTDoc+aKhRWR7bAuUo6z+8hiThP2kyvD1rm7q6UYL
yukazlbD2aZkMRdyDymXHzwbw38yB/cdAe8j5jTsiNk1nBbWxo3ww5r22DqsqnK+EfEmEOGofHop
DtBk23iFNyJJxHCySrw0ra1psNSlh6HMuj+c+GNRj2xSZtHCDr/xJVxvlNZWtgHqfQsb5sZP6E9J
QL2r6SY6YrWWqEfMoyzFm79PnYRM+cHvL+8bJsU1dAj1xI6rTrnv3ceiYT0xDooqVOVF0vfWon5u
YdLLxJTq6ut72dE7MV8kgL7XNuY2sNwG/SsvTrxNyWv+KgvvtA3iN96DP6wdY7i+bZzoUjJ/0+/V
4Fv6k8p8R3E6OToRMTBg9dMMxA5Z9t7ODU7FrLn3mSfRgklyO/HrEi8cTFWub2cBFkndq8F3dVtQ
srexN24mj/DY1SX9AUT0hGEwouEmbINwqiL5NIlG3tFlsnO2FQkPVfKfo9ULCxGkSL0FW6K4we5C
lORbsAf34tFXUoi/4wnfeS9gYSrS/ZKKSbnupC4k1m60cNbvmYGqyPCzjRzFhBvV9fdVcO6EY/oL
ahJhWHsLW/OHXSiKcvnqJ8OIGVJ13nv0RpUP8/tGyteXK2j2cv1cpOkpU7sbfyrz0M/9rR5ck78Y
Bp6I3/wLAAD//w==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plotSurface>
          <cx:spPr>
            <a:noFill/>
            <a:ln>
              <a:noFill/>
            </a:ln>
          </cx:spPr>
        </cx:plotSurface>
        <cx:series layoutId="waterfall" uniqueId="{66CDFC2C-2CC2-4524-9C23-1D1E2E5C50A2}">
          <cx:tx>
            <cx:txData>
              <cx:f>_xlchart.v1.16</cx:f>
              <cx:v>Profit</cx:v>
            </cx:txData>
          </cx:tx>
          <cx:spPr>
            <a:gradFill>
              <a:gsLst>
                <a:gs pos="0">
                  <a:schemeClr val="accent1">
                    <a:lumMod val="5000"/>
                    <a:lumOff val="95000"/>
                  </a:schemeClr>
                </a:gs>
                <a:gs pos="53400">
                  <a:srgbClr val="A4C7E8"/>
                </a:gs>
                <a:gs pos="100000">
                  <a:schemeClr val="accent1"/>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330000013"/>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legend>
  </cx:chart>
  <cx:spPr>
    <a:gradFill>
      <a:gsLst>
        <a:gs pos="0">
          <a:schemeClr val="tx1"/>
        </a:gs>
        <a:gs pos="100000">
          <a:schemeClr val="bg2">
            <a:lumMod val="50000"/>
          </a:schemeClr>
        </a:gs>
      </a:gsLst>
      <a:lin ang="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8909543E-0CF1-4D2A-9410-E507034790EC}">
          <cx:tx>
            <cx:txData>
              <cx:f>_xlchart.v5.10</cx:f>
              <cx:v>Sales</cx:v>
            </cx:txData>
          </cx:tx>
          <cx:dataId val="0"/>
          <cx:layoutPr>
            <cx:geography cultureLanguage="en-US" cultureRegion="US" attribution="Powered by Bing">
              <cx:geoCache provider="{E9337A44-BEBE-4D9F-B70C-5C5E7DAFC167}">
                <cx:binary>1HvZctzGtuWvKPTckHNO5I3rjmigqjiKGiipLb0gKInGjAQSifHre0FF+YhlHcmn2/1gPrCChSF3
7nHttZP//Wn+r0/V/Z17MtdV0//Xp/nXp5n37X/98kv/Kbuv7/pndf7J2d7+7p99svUv9vff80/3
v3x2d1PepL8wQsUvn7I75+/np//zv/G29N5e2093PrfNq+HeLa/v+6Hy/Q+ufffSk7vPdd7s8t67
/JOnvz59fueW6q75/PTJfeNzv7xZ2vtfnz666+mTX07f9ad1n1QQzQ+f8SwPnxnJNJfm6ZPKNunD
14FWzzShzHAjzJcf/nXNm7saz/0VSb7Icff5s7vve2zly+e3Tz6SGxd2T598skPjN32lUN2vT982
ub///OTW3/n7/umTvLfx8YbYbsK/vf2y218ea/x//vfJF9j/yTffGOVUWT+79CebxLZp7j/5/NPg
v6ro/90sgj6TWlLJuSRffuiJedgzzUMWUia/Lnq0y1+U5vumefTwiXXiN/8I6/zYgb6Nmkd3/qdR
Y55JwqUWXB/Ng+j4NnqMeUZoyNUf0SMeW+nEr/+9WN+308njj3byzwiam/vpyfld3fZZ7u6/6uZv
CBv+TIVSUfM1bE7sorew0ooZYo52Y1/XPkbPXxbr+3Y5efwkgm7O/xER9Ehq1JzdfXU33f2dVuKI
DhLCDKg6x5/H0aPlM6FCJTgNj5dPctxfkej7BvrXk492iU3u/5G2eX6XN39n+MhnXCgl5FfD6MeG
UeYZo4oKoh9AwUla+6k437fKw2MnJnn+zzTJy/um6ZdqvGvyu6/J5W9IbORZaJQy4TFtEXKKB/Sz
kIeh0ZocQyb8uvYxsf1Vqb5voMdPn9jp5f/6h4ZO3999yob+3ntAy29L8KMN/ofIQLBnVDOuheZH
U50aij5TBNiBh4it46JfAfVflOf7Jnp+9+jxR1sAtP5n2mirp5f3rr9fvurqb4kkylH/Jad/QIBv
oZsWz5QOJXq6h9p0kuP+mkzfN9K3z55Y6ObyHxlF247eW1f+jfZhz9B0MsE5O9rnFMLJZwpXAPIe
apD6uva/INzPJPr31jk+eWqb9/9I25Cvivl3QfP/sSl+keX2Z8s/7tp/RFII8kxQKan5prp9G7Mh
umFiuObiX+3Yt7n1Z9J83x+OT534wot/Joh/nYEweXLR/73kEVgKxUJm5ANON0Ad39pla7doGBIg
ymMyRSx/a5e/KtX37fP46RM7vb74R8bsmQO79+SN9XfVV1X930Tvv4/sP8Jsd+fv9l9IxG8Yrx9f
/WIGUJsnjz7CTo+4iK9buPj861MmUEj/oCa3VzxyhRNK4+glfzx3f9f7X58GSj0zmnMlNbgVgz4E
uX+63y4Bc8HV0NeHaP0lukd4YmOdz359CifkEnBM8Qe6rLfD9j0F88kZkoqhTCO1MP0Hd/vSVktq
mz+08fD3k2aoX9q88T14U7hye7xtk3JbkTJiFOVMK7NRc7j+6e41+GHcTf9HRQvX0KmU9yFN/GD2
rBVtUMWkHfP1nZRDW96JwMn+0HRLv4idZ7PM5jiwCfmYNk40QWzZXOpLk8ll2JUmaLrzydRV/7yS
dRsskS1n2X6UpS9mu4OuqoLHqdaC3uvZLsPrKpt1dReGsk0+8Zp36iZVedfyqKZ5D1FEK139IqPE
T80uraQr28hOsq6vqV46iJzWNV2uWM2b4vegHy2e+cak31ESIO4jHQF2MWGkElsrA3XBI77VkaZ1
PmQqC++TyTZFd+5rUYnzSoy90+drn/p8ite8rfLfK5LkLDn8eHkKdufx+lqjSABbhByWgjCP118L
HvaKqPxzQUte5rG3XPIsMoYFXXFw85Q6v3OZT0UWBSJY2+blJPjSs5iKVU380qus6cvI2o47eoO8
2OHaj4WEC38ro0ZrwEUIF9oAzuaWj2WcszxgmePBZxW4kbBduupUd4cqFJ6TqHFeqQ+lJIlHAvwj
3H5um21dYYRmTBJmQn66bjssVtuAh5/TBT6nopG0Vf9bJhLWpNFU5EP+okkwNfFRllnGVPTj5c2f
tq1FSAWKiZAhQww93nYqxzwgc8Y/B7rSHY/lRJS8QyAF/sKuua5u8oBa+pyX3TLclj0haxaBXayg
lB9LAnLpsQEkUyKUMlRSQRv8xABe5aRYyib5lJi1ke7Mdm2dLPsgqXuznC2hm2GVHy/5582HGnyX
kiF4SXDGQG7fxkWms6QqFuI+CzUhyg8LVSstD9JNQy/2eZgI9cEN0HoX9Qr85gdLltGZ/Zhb0k4/
cQR6ksk0kYYIRAkClSOdhifSpGYtpGl98BHcra6D89lnW0DUs80wnxmmQqwizut+YW00G8YhlcxJ
NtzWrSqWuAmoa25NndWu2XXSOva6HvOm//hjnW359Jt8qynlRAgiJMWcBNFykkuGKQkd6db54+y8
gxOQoSRQFpknLoNodnwMbltWdlvQ+MluH3mbDv+psihVWihOQM0ILpDaHpsu7Fjvl17Zj00lA+Tw
AtlrnaJxIX6RVzyRyPt9Orjyri5kg4zq2tpReR4GRTCWUZch226Zf8nwVJOv1Xgl5rK19U/SCj31
MbopSTP0tgwWVuqkPs18alrTrPxjnzAV1PvC9201vOxWn7dNPHVLB+ECXY+4ZpeutssuLNcluJ3a
NrnojauKNK7XlSxXddY1PokaQ1Ti40GSoHqtapOudcy4mZESWVAstLkkq6nw1jJPpq77SZhSECmP
HIAp0MPKKEK5VBLO+ljz8MymG5ux/aCllYWMW4KuvouSZDDGxXTVAVJ7shyzZzUIXBu+pJOWJiEu
zZPnqjsME/95QIvTLM6ANgwCiVLGt0Ry4hblXPZ1ktn2Q+sQRd2e92UonjOa8eWK98MCdZhkrNZ3
dTYvi46GzE1dFiPhT+p12q1JcO5qUazvXDD06ibM1QYQZjHWlTkrB7mZx/bcwIWWUcvxdeuKcn23
VqqcyohU1Va0cmgfBrKNyfAlXxyQSFjPM2zHZbHgo19J6sNdK3veH5QeNtuVc5oDYHRfljdhGixT
FNq5wCsswAMkz4Nmwwa+lXV5N/eq6dqDGR0dbwW3q792rkxcVFW1Y3UcpEk9n6cCxfV9EzaJeDeS
kcLJdJgCZ4xdYwFRfpwbTlM4tK+J1pjACa1A9Jy4Bk+WJqWmrT6stO5dGs2M6LaPJlvY6oIP3YRE
8eMVT7MR08hFjKJuU4Hafbpi70ifTTWf3vN12JxxGsSW/livSxRvNXZSfUgKvsIJJzb4Pn2ukVjg
pz8WY5v+PgoKrpViGoULBBYTQMmPg2Ll49AFRtXvatHUnkfeDjK4t13WIRtlZd/QvUu0zV+OfZgi
47SZtOk+DT0bbRRqPVVj5FnaXVVJqG5n7qpwifqJqvG1DwOSx51cZ3sFJyJZVBCR5G0kEkW3YM8I
/NCOGdDFRVKUfov8EbOGFwz1vl0iXjo+j2c/3vFpXgvBpBLADex6m7eiJ3i841IlWTN1vX47Dg0B
iJXOMYDYcd38VgBkifOMTjPcdi4Nx0fqvyDbQLWbS/OhmFhym8xqc2nW5WvtzvOW8S1FdmtP6KGr
xrbPz1a5lIi6ZKo3TE2XsEZ0atohjH68JXaS2UIgoBBlE1kNFqSUnKTqjjf1aouGvQ19xhFbvk03
AXzAhy10v8QxKLIFsiXZvIU4cuWWUlzbodAEGQWMp7PcvrJd2Zd3lSm0OM+natNDt0xW3STdjLvy
jG9bXNJa9Ycy0I4f2tCNvI8X1Ats9ydbO+kAsDVDuWAUoUKkAN57bC0/l1RXg13e8nTcMpV3HVxr
rdbcfvIkLFkTLd526zvNmq0+1oGlMMis6ipd9mutqE8PhgfD9BYo1UEdky44vI+PK7JJkwcGLiam
qt2y24C0eZ6zdkJa80AkWDD3CcFf6LEoVFGnAqrwXmeBj2U1FAiJzLACfx31s6XC8u7HSjiJ0RBw
AehKMxmi7SR/grp0WoVaVBe8GWttkR2O8JZl4TyWMTrLLG1+lhZOytG2pMBInBGUJbAxp40XKSwg
ZDvrN/1A4SF+wUwkP0Pth35E0Qor98kU2LmPVMUXKLwakwaQBUkPWprcXPmXWvVhUhwSL0IkAwTk
+NqBDEIFqAMEvp8bFKoHs6Xd1ECVcxU2iBVE0WaOtJw3QwRFTvFhlsKMr4mtLSSRZYnaVCq/9ak/
1rYw/HFOxOa3IoAkQakACjrtbAAH+yAl8/ImyxZVJZEfSt7GyUSS4kaxVbhl32VOtWFkGDNFFjnX
5d0lqQY+y6gF2gmuXFoH4nlSZ5rH3WTn9BPJK3I+JYNQu1I3tvosimp1r2urahwbW2k1vRAjJfO6
C4vGyDbugB/74TBNMhxvXJcls41UTWp6zYmjZtc0ztC4mP3gksjOYbcWUdaMTsxxOpcjgmFc3bRU
0RzIQhQHw+ggblXlF5HGZKbDNJy1ZspoAvyWpP7CZxrILNZrNa0r2lq4Ynsxl0syRF3fFuowGp3y
nayDeX0zKcvyd4Oo0mTHhWc0XtCf2iVSqe/NzuRsKuNUVuk5pl9+11kyrVeJaQg5oxPN2CEN+jAj
+7a0tXi7yDEtg7fGknl+M/uZ++dB75vgNSqGHj5Lp5R7u+oxbWzUWkuz/pWZ16o8S3KwG4fVirC2
kSktZ1ms3dp34UdaF2HzOWOtHecdXGXp7s3gp4nEZTX1tDj3SdPJcIc+QFbqLKmDUt0YqoOyPBtV
y/oqu8/ChntoeaY8dOL5yu0Il16p69vsFVfEK7JvGtG2+mIwSZ5V142cyy7dF2Pqp/F6kkma54dE
1NMgXycN492FKkSWhgf4iuJl1I4rQVmv+jCfTJQGQnV+lyVuLZaLKe2DLD+b8hrVJi7NJJBgxzYf
5G82GJTsL+AcU5DEEwdsoTdDC9RlIr/wcFYvKqY1PvzxyyDPK1wDKy6w3Gp70X1ch86w8bJQrk3Z
OZ2DQOt4KWQ56LO5KWhdRVKMW10kMsixnZRLFJW7OVkUMXEhMyPTF8vUTq1+WSRBMVUHXfKAtRfl
sJhwfKEKLnMTdcZsnIR2XmblO50mSbBeCVH10FSwdEjZz5G1u0xeBTxxurqmeZfT6mVRTEWY7KcC
iSDd2xyDOhcjZW0iLWNQEbYnabbk3Y60ZeHCXeNJIJvfWMoarFcXlTFvhzTsutihD4ZmWTjkqCAx
Vdn2EsgPyBJ1ndkwvch67D5uM9pwdSiyadMYr3yJD9tnPrhtar2lfDH6NNSxmbyFA6wN8MaZN67G
fe1xq5mXK9TXFRo/qCV9gtWqjKLJbGi+mYe2ImPyf9Nq3vTcCFOASwqGwMEUQVOGmbjvOjQ03cHl
OZBWPIV00V2ch5kcAlhQDN3wzhfNkDfQV5Ct9iwbVkHn52GhN5FzWLpdbxU8CytwXOo+JsG8OZhy
wWZ5uQT4rjL1pppxpLgVJTbsJsgwNj2WjR/24xzn3UcQbhm+k3Nr1W0pRWJ4LCYDAihqdUahiwfv
Sdbe4JW6CLbNJX75oowBXuPiB4xr5Cq3v3gvy+ec5C64fVB1cLz9q5KP94EpYOVzzdoaAtAmyMaP
Za7a3J3lDV+w6Y6tOK0bpYynOblFA55aE8mjoew6ergaOu/BpRcNNUsiI1pm46JemHqw0NLI6gq3
sBYcm4tBcySjiUqybKA3rSXDl5VOSffRHDVoW0QQ8tpxTxnL0aPFrW3URM+XIdy6c3I07dE9VFJW
0I8SOZ7YS11tm5/VksFPU+q2ZTKRKXy52I7o7O0a5GLwl9gp39R7dKR1WAZIiU1ub6G56/Eczh1y
eFfvs030o0KDdVrxh624FXofENmUxcXKpJ7bs5SA0SL7KR8sYtoU6cZ89BPsm4+adR+pShu4Ty+B
WLF5NwLsvujBZW8vZOP2IcY0xEfVkC0c6lVu8jeDSrPp7VClVZofmjTEe7OO05Sfl/2iqb/iR1/J
i954ffagclOMDuLMOS/xElQAi8WLNi9R50farYq8BXIrwnHXdoFv8pj0aYLFZZFZtEy+asFtViAM
QNnATNlwoW26hfOA+orvymVQRXgoARbn5ZKbvprtuReW1HVcGVHVY5T0KWhDauiA+zPf9fgAaJTV
Td0N+L3UE0g0SSYKqqgDl1/djKVPQApMrsDqNEvt+E41yYwuIFnWzfcng1ReHGbeMWSY0GXVEO6r
GiW23s9Bk5j+QhqUqvk9UXOBfJNW1pbl+QOdXPgqc8VhyCr0u58W0WMAft4WGdRxxr/ETGfDCgrr
k6lM1nc8C+3k33Z8yiZ17o9bn03aQ0W8ndcSOyrTqZd7tRKKLOed2NRH53bzGvBVm4sf+dOwLydo
gA5s26/Pc4YPBwfH/V0OKjSI8moFr2wEKxsTgbJYVP2ct9ThDrXQrYcd5dDDr44ky0pl5ZLD0HQu
YRdp0q14x3qk3hK05WANOylK8KUJLdH61jV6pyb2FYgJeVWXaosnL6YcJHxahh6pkqtkQc3rF2Sa
4oBeb1PekPONKmBDWIKLL6omxeM4Io9dvp8Az5Lgckp65/Ibw4uNpLQDyt1zXSZc+VcCNNaS7Oek
CJbsoKZWVv0O1AVVItIggdQHkXKKlhzF0MD4ayBW7Eo19VY2apls7uaYo3C+oyYLb8FE85zkfLyc
Vlkn+lW5DlNw6wCmwSqsbWfUB+Rb+FcwtSs0UAiy7SFpmwDJH+3lxlJVOfAqkLWp7dR+UGbJOvpR
zJWqbpTq2iU5CGZ7H/w+5bSYkz0qGq9k1Ffgv4M4rKh278BITqV/Q9KuSNM4kQvP5teTBrbpPpsx
Hzv2vk9CUBNnrhzG2sQBW/vy3SoGJmw0oDrMaPYptcCUWksz0AFeXheGxSO+DPQY6QmTqXn3sJOj
Lbu2AEEcS8mXbVtf0k1VjVv+M0u6ZROg/y14877e7mi+sPdJwbbvJCUB7ljSZbsx4WAn6j069222
kVdJi1BOgRaTm9UvtN0XCNQtKk29XXlwWWBKZCKDg764dOTDt3QapLGbF8d1RJkj4csh0+lko4k0
YM/FsiaGXUxds0V5GqwbHdhjToQPAVjmL7qVwL8FwfzhBrzlJnmZY9L44WEh6QxKWgdXCW6PHVuT
F6suo6JpB/GqPCas8kg0diHdyOig6jYSsnfKCbGr07qzSZR1aghuh1y22LOfMMUbL3OWbjAuEzPW
0GO1iTV8CbjAlqgjUSKHLchbto0Zd800bz6pk5WVeSSzvqnrfVZUiMbDUSHggbekV4Y4oo703tOg
uMoYr3T4E+LrpKEHl4P8AA9mSG6K/olWzjxmCOCr2W1mrYLUOk1nRMNkkWa7QGwRVI0gXrJozLtN
9p90d497u215nFdVEue5JE6mnvKsbphtMPUaVNUxNRbggCEF+gBE0o+XOiHQEU0Ep0uwFigr/FZb
W//NgHcKyy5MACW/+ggpZ2vjrk2EeKENZlbIyCrbjDrkBSxshRMw2UNy/LEsjykE/EsI/CfEf4eE
CuNw+Dl7LEsycgb6tkhvDaZq6kMu6YbH+z7UfL9aQOef6fnPCzJjQByo0DCQi+aEVywzR2hVk+R1
NzcoFGmJin+hlxJp7iGyf7xButF2/xrvbDvcDvNITXG+hGIcdbLgXBUibXylXj9kjClbN9J+UXyR
8jCLPhwPRZus7tUw8aXY1UOz5XPukBqCfhWoRz+R6LGnQyK0UqFB8dJGClB0J0TjYkgw6YV3r6tj
UE3AdYjxeSgT5PU8HHOYIBPDgsg0HMUB0CLINkGKlnfDGo8dOvuDrLmVJJqRWpYYqb7D7YiPhN7k
C0c/GU/HeVZ7TLM/3sSpGWE4QTjB+W5QshRH8B/7Depu59kcjDdZX26Zaf0ChNpeNsOrJQgHcf2f
ryfJw6kspdSJzvQMNMJCMtw8lL05zboiIhaZ1Uauz9P/iFqTBJT/dt4IgYHTt+JP6YBPCZjoMS9u
jmUJIHmzhi4rxEXTd1vB+PEGtznON24Kh8D4SSACcR5FgNE84TOnZZ1zt8ryXDeBK2Ws61rzD8oh
YH4Wgn9eCqYLMcELBTp9fZrq6oTVy5Cq9PwIRUYJdgR+xLoaHz/e1clsDW/HCQ2DYfx2htkoZNbH
ftIQnyXF3JpPpABN/RBWTJUbVHS83trJKRybOia1cExH2lWYdEQVoGgfe97M+m0xESTBn8h1PCLy
jcLBYUIFBgd3CM5Yh+HpGJMQzIt0nvVnbmUk6/dMztspiYEINtjf+7XBoD22fQrO10R1sqKLjbxM
Pa2vgCJwNCiNbdmCkbpmApwIeVknMk3t+QLMIu1NMuclnZc4YRiFve+7rkZ75gommm5fV8PKfEws
UX29C50EBXjNZ2q5emmOc8ZSoUniL5Kmpt38vEyz0eAozzCqnIKrKXCE5BwNkM7rXRUULVzkATjp
AI9lUXmEO+gcQhQx9SW9Hlug8os2p6xmKCloWTd4Mo0sANC2LET/0rAB6gb0U4O+4X21gczgiLla
DG1hN9KGdM2jsvc1XaOmd6bJd6rVVTFEX6mYDuU8ix4A1hdkh4nfBP2uXbiBC92NYLzQ85SK7dvQ
Ysm6RLczXhJMUfI0rua6R5+HOUNVVG854LjhN2rxRrQXhSLBRlL0owP/uxz7QzMtPe92WTnUoIPB
DGlMP6Ii86FN4mCw6UTqqMO/Pkj20nSm1dM+7XDesHsjFzOu9g3mINukDdiUMHVjfY/hxpu8BQue
7uDnOOZwyFxHaRHXFGD49wUtcR9eSjVP7AOV8+LDG9B5SfuqMaYo2b5o+oCgQyfo43yMI2aY8e8b
u8C2u2lmq1siEoAxGWNARirDeBFLMl2Xpvf9GmFMPuXo8k3oMK/NM9KfCVL56aMidblku0SgEWii
Wje1+60BIxQMUXgcBT7kyA5z+lRdhzXqSXFoskqxAej+C/4DIb/h16XxWzE8ukb1BaU2uirRSjqD
kzptNDqiaooMm1oNMVhZsmgqg9G8QXGx4W3bmKA61LlMZZSl6XQrl1wWuyWfkrNcjPw8J3y9qN08
noNhsa+1UyyejcxudO4rAi57dG8SOPW5SKXtI0Rf9rFwbfVbSnK7mw1N0CNX3J+hCQfVxRp5Fbbk
gy0Rjs3Uqms15e1OiyyDdUngDoWexb6w+fBiLSpP9ugW/D5cCK/gsar+lLXDLaOivXIiSK/qsfd7
2YMaxwGZ9Hy0g9llZgpf6TbrcN6gzT/nfZfsqqxNo0U0zU4mprsMV1YflqTBdLpppcCrw6WJRdHo
w4RXXoToEz+62Q5nOI+RfO5MWZ2VM63WaDGFPGQFsbetwMwgqkAd9VHAbfp2mtfwrgoaCYphqN9M
Icv3hHlyKYjJ8sgGAb8WoA8PzvfNfV/o5BVIzRznqDw3nylGUOizaEtfj6zI8kO7NMGe9rV/3Y8C
RAhSwa5f5uGS924pI1lPYZxok2Thb/nIzHKBkxHDp56Jgu7t0Hq0X3mdLdHIZXgfeqnrXZAE7rI2
OCaxE9QXr+aRl+jfansle0+7OAkze0eKvr2etSBXvaKbhyZym+2m43Q5A2Y/J7ocL8DKB5d5yTO2
C5H9PtNp4k20riHN0M63wfup7ab7LgjmmOV0vev7wjKcdGhxrHFde3huVrVVhJNcbti161TOl2pI
uzQitM1vFqqRiNHqxePEK34pQlK1l27u3IG1A7uSVT1HYKDfyWn5RIYkuREU4TP2g9+B8iR5lM71
qHdysXwvtG9u2ky490s7AysSjN3TPhpKnM0oY52nso2CgYs7TMxtxFnVnFkQGBEjtX8106Z81WeL
L+PS+/Rtly3db25uaxZ18zDHCXVtERWQD5PgEFwgAm/O1ljM4fTSsD6r4mYdi7uibtcIw6f6XWPz
Lmrbkb4yGG5ctMyF8eBIcinyRtz1oZqvC8whRoxDxIBFEx8lQ9ChUx7SaxUGNo8qWpo7F6BJ2YXA
jUUki757qSZVHpDolYpNvupzT232EueHcOZkytxbZpv2bBxmela0o7pzPHk7oX9/u3b1Gp51rVii
oqvT+wUKOcu8HoY94Oly652RSeREh0lymfqIZON4oUzZnnXAxzRKdW/emsabj3xu+ZvCJfbjuI7r
/QAH343asucCBx7OCCrFrps7fwvcG0RyasbrwPXlh5XY5oxXNMGJMdDcN9lCBGrZjIxEijwETyVL
da4xMIrbvinOSjm4tzhzxiH/yC4pafihULx/D76we2mazJ3TpTK3de3Wq7Qvuv2skXLRntf5TSOI
v3SDmF42feLeuDAUn3g5IjmwbhlvxFIjeMC1vaDcD1ez09NFPs3cgk8Km7NE1WKHth0nP0HHmIs1
cMl1kmTu1crC7G0ISud9t4b+DQp+eo5g089XGnicrVL5oTKJvMbknfLY16bahevScPi7aw5rGtiX
JUYDL9PZtl2MEyvk4Kaie9/6QaRo+tf12hkxXOEAVQnWorZvUr6aGjm7nvdcl+E5xSwyHttVvAjH
lGNi4ILPQcJwNu56kWLNTbzUMzD4Tg+g2sPrUvJR+z3B//RUPqpMm1xPQZu+BPtT3QRiad5V3t3h
mRQEdE7f9TUQTDHo4mY2BY6Fypbml8a27MMQJMMUV9lEnuMI0vA2Z+PYnWWs4iI2GdVXIrEuPBhS
N+ayzsJ2h/myWKMRc/hdaNZaR8XqzRjVPGlubIBzCFdL0GnoWpHJu+vOjBhA0dnR6aIRXf2CzyJ4
pRuTt7GaXWb3mWnd6yLNx3qPUfSSXdV5+X/YO7ceuXEsW/+Vg/OuhkSJugAHAxxd4pY3OzOdzvQL
4asuFEVKFClSv35WlKu7ytXTPZj3AQoF2M6IkEISuffa31op+zpYJgpSk7EoOGZW6/3R59NiuuO1
9AjrYnZylBzfmtxafuHQCpaxijJULhUVhtk7qDiDrmITtc9btktfyXBMb4ERsqjeIpSINysEgvWF
9uhKF6wji1ppisKpnYA7neyaZhdKXDgNz3vsGbGld3NYmAvBYhee8wSTiuM8+mmpO6upeSqClg8g
g9qxWMolYO3IqyAp3FMfg+YpSZeM76WPgv24oQEeqjCbSXi7FYObKrJgvnCXjVhOa4B7ey2huF0G
svZVGmX8sgbe6eFh9EFa7DG+/il0ooZ+JPiVHlOEiod1TYZ8rX06pCOB8K8lnoccY9fKRJ6IJonM
2N3yDlPjUkyQn6t9dfNUxsJjIJWZgZ+mPqGyaTe63fEe8m09uN6d4jaJ8jrNwy6DVDcs0Zm3i8KY
1NDMl2TDVD5dyXof0MJllRhYosss4TEkQmiJL5EKlm+2QGkSL8qTo5QsipvWdsSQCiVcF8gKzAAQ
ua3MuvTRB4nMUJiZ3PdjhZV0xQ/IMOhd/xWL0JynTadGVdJ2jlzRcJFFWdco4iSld1FgU/MBQ2bB
TsOcJ59baz/te9d+aDv1qS0UHUq0CeJpA3PSsJwtxxCbR4hFIl0wlsv2m9GT8X6Je3Ow3VJUala7
KjPgo6oUgoqnZRrTellSX5q8T7C+2lV8XVu2HzI5YrzYOnaHyWceVpHT21zv2GySd4Xu4qcMYNNS
9xYaFO4H3DAlOL3tWyQVf6/mSeeNzrL2VstJPplZr21jXGvZGWp2m5WBcMVZyGGuyTSPBz4z+jTx
MGqKtZM3nNHgjnCX3BCFYapsNYbqBdqimhAGp7PJzHF3hIxlmGETrsPCzrpRUSrvwTVu61ktGysL
vYWumnk7VEmqrSqLSDCwrQA1zVmnOLnGQ3x/2tnSf2OYx8/HAXO/esFDuZW758s9dnls/n3Kx7of
UF/gENgjdp3+YLIircykupehb6NPUATdATBRcZRhIQ6ZyoZ3wRAulRVp9xpO4sM4gFBr0bgdMsKG
N7mRVZY0lvItDtlyMSRmrmSLG/Kqh2h7YYrgpNsQynvvbIUmPH4Y0JZc7Bb1X3kXZ584a6NXHsXb
rcVEuaZqlucYUvYLhgKEX9c0p8p4COe7lLEYdSsWx+tNmHxN+LVJ95O47tqO6C/S5kHfjGmPAS1E
bpmeJzr1stJL71bMwHYJETPbhqiKR6wjZRr0A70blSZfuq5beUlGHEM5jFmXVxzvW0GWwz3ReUXP
IjUkq9HC23FBrcXbi1By/ajQtXUVV3EcfsLGuy1lEeSbPQUrT+tVDcGpnyn5cOUZDtFuuSl7H6gH
St3wxdhcYXtA53mQhoHSkozGtxgpLjfKA3YplxYlza3TRn3hZHV9pSF/2rK3o/u6rh7PCh5K9GlG
QV39ZjFNsyUmhbaZBhtfIJ63QLl6t6OYB876PQHayg4i69abxKN/KwOUI2s9sjmgTTALsMjhbunL
qsfxLVPWVVzHuh7DYA7vzZZFT5j65QVoJdRwZbpu3XjcUFRdsPpNW+PmrhtQyhUoPUGXBPI+7rYo
qAy7EoJehFQ1i7JwPoCUwU1UJZ3ohoTbQ2tTjHgErwaOIm1prm2srZife4KaOp7Y/jppM/EHIqNN
1+gqGMeSVqRyV9USmXb0xyAkw5Q8pCZmecmjuY8/j8BZg6myQe4GdsAgj7vwjncylUWFbtslqjR7
J7SpMmy41Ncd5mr5WBpQ5omvJ+uZ4Dc+Z5B0Km3QgKl3o4VqFZcO+HlhDotRc//atjyRbb3hUcF4
By6heFpK62aZrocWtdp0Np0JxA89a2dp04HLElNDZ8wAn1hIMBM6KgBc61QvPgnC4d1gFMd1SAJg
XGYAYY3ZhAV+j9P/LoIiC/E96mHydaE6R1/pQkn39FNEDtR1ELKOxVWyJRFz6gYuwitSAI7hOp/B
c7hn39qEhS49gvfe8bzNkS76N6O2LujKKYcAF6CzZcOWYovAcry+mA6CQn67oqB09+FQhD6pTKvN
zI87pm64WtjyBjl8iXMzWVHTcTV+uokNTm8vEUtFiK4A48SCPcUrVX3apABo+/gSGjN7CT6qX1Hj
oHdo54NS+YD1OFhlzUFH3RFAZijdVYEV0xc9iqg8OfZrJrxXUIctFN6+Auplxi1p2skl/dioDSRQ
Ae1gkvntjtIvb1gwpgzTOcsKZcoomYukyfweJ0fMI8WLys34IQD1s5ZEwhRXJgbPTgMKRnwLJ44q
C1R+t/BGprroaruAn3HlTmYMRffU+N/o/0vRt/YdBbV7gj7d38qQxRUnqbkbIu9Fo2IBiMwWGFCr
YHwaCrdl5xklXFbGk/JJ6aaNT8dlDUFXulxtE0xDln9Te8g4ltZEsDLFPmrqNd79o+6DzaFACMYG
FSg6RDYoSo9LmqyiZiJ3X4KdOa/KqN3m6DHnPac18temr0uIwXqpB4vWYNoDi25kGaKuQTmx6JPp
KLff2sBdFRdU1GSqdt61B/jHLAsOwkQ5oCEyF1PFwkTKJvGhPkVaZm+jHRMIlhkjrawgKPYUHWrm
9b3I09DUJKRmfQWSAZwDbC3ovwqsyWxRIEUEvBPErfsWnbcokxl1+J3DINCVW8yzJuPpeAlaLYHY
GwrTB5g/JYCUEG90nU+0wKgsWLsj/BS4MJlrgzIG83ea1TgPlYFg9mUHSIF7gxXvTRBKnOeuDmmk
3DuPi10nBcuLZgDz8T0AVAXxcFDtbYBlWH9Cc7l177NBLNeqKyb9CRVMelmSjPZfsETG/hjbZHiU
W8zugG+239olwjefb7sDRscMlJF9712p+nD7kDtq3m3L2OEUYK/D1DoTEqtpJmCi4LR4jCAfZnUx
yO0cQbTo6w3MzsctTuBvpFwnpykZBmCTC32aWSsPK5nC13TRUVlk4CO7ZdzhHNC7L+HL8vfwepK+
JkZbmM3GCeB+0dvCntt0ATWnpx2Yass2h8MtxiuygW64UlPmyQGTK8x/wxiGx7q1scXSG8CH0Zer
yoA9xq2eURRMXt/FRpnblkQ2r0PaquwAQEM9by5bQUOvE84SlEL2KVm6vC0FCvCHObhWvDpP8qlE
Te37MuWsACbD576rsaEPIMIgl7zbBRSAck+VShtuAf7VcSj6Zp8dXtNSYH7AWYSqbax+bLqbGsK0
q7aV+rcMq4W9ceu0qHqcbf6o6bIafBylMxqCHiqQIPIuHhm5ybuRZ8CXmBflErHiJgg68sWPPb+4
QOl3YAiHCmwa+Qy3jpkw/8gKX/VUD0uVbUnva7P5QZfjkq+sMV2fj1h/l3i8GSLi6WFNN/oSsE65
eyhXPIYYIIUvRyWit74AiVEKACL3EuRL2GQb9WgKCgK3xcxCKhoRDd0zp27ZKuybqOpQn9ddvMz5
9XtLH7Z4gwwdE8nu81HErzPoj7a0ZnyLtZCvyypl2fUTtEeQngC4Wotbflze2mALW9RWLqgCVB53
i4HtSEN3+TS1JjgvAx7qeul59rCaVV5WOsODsmT8FrpAdgpYmL9AMe4z3AZt+kWRPW5cEupHu3hy
5lqupBpsvl2rtVAA6Zkg8WRa5ycdd1Na70WAwkn0hTtOlNjxES7evl4gbtULbvWkmmNqGpQv0c3k
ZQdmcYteO+bda8HWqFTahLB0Ut6IfGQ/gDuHdUKT9UOOcv8YJSz6IkHGv4Z4CS0Dhy8OVoRXeIHy
Owf44KjsiqcuN58BTq/vlAk9K/NVhhGeg/1d0QYcFU2UiCP2g2VCm6HjOs8AzeDVt9tMlo8DxI46
d2hUZnid99J1kXwJ8jF5Gro4EVUCVf+s1BRhRAcClMfxV2+g/i8NV9CDli/YoLiwNWbzcFe9oqOV
Qj0uiZYJfViHbsYqrxFVBGZqmeHLBrzg/CBmzBowCJUPiQfi448bgYeE1LEM3dqdQ9OJYT8DMPfr
B9a7jX6lUyL5aZC5WJOKJUu4BnVuabItWLw4KBvM2sBtDEXUp2ENIDDaUTbmoe+rhadL6M7GO6iY
ZUocPSTJtOWf0mlasajMio9uxDpGu5DWqPPAT9SBT9sWoE0C9guYNMp40F4eHm08NMDrEwpEtVPy
ezgHPtM1Bq0ACButNs87TFL7loNiUi27wu24B2eMQdqh3cP5vY3zFS1MH7t0WV5kvjE71BgQ5+j7
YGXq3XA/DFIbWesNuWhRE6rY6PmL4buNfIl3Ub2vNpmgJCt31WFlODHYN4eigmJ9PZMkbcNiPHat
s9n80QTtTmjZs5zj38DoZ6m7CVaNhvlm8JqNaeXCIs/s4d+P536dkGNqCALkGg12dfJiAHs1/P+Z
kIBUlq8h3AvfhVRXb5P9ybjEdFowKNdZlxggaTZ0AQwY/YAR3X9zAL+Ot68HAFAA5l2E+2BKiKHQ
rwfQUw9vVNtn3/jPAxA/yRPBixF3XCAxF/s5Kf09P+Hdz8njzxyAr1LBWdN2v8e4/uOP//EsBf77
LWL0j7/8f9dM2b+/4j/u/h4f+29/6vhdXjNs9F9/6Ho0/3gvHMzvR3fNUPjlD/8U5/AvAht+ptH+
i3/8Jc3hl1CNX9Ic4EvC5f+Hwfyf8hz+HHX0pzCHny/7Pc4hi/9WYCiXFQlgx+vOjOv5M84hQAQg
xd/gKgK6AYOHf/k9zgGZIzF0K9hYaYE5OB68//t/MLa9Jjpcs2zxdggHKjA4jkKMrf9+kr9cSURY
/P7nXxMdfr2faQIDJ/SMPCpgx0KMwl+JDwI+UoBQW07oUPq4mhaMpJAbsfAbtNb0xoXLbJ9aqtlF
hj04Vbic1/edCqw4cpTQvFoWO0Ks5UWPGtPEUPQXNAsKim3bsqR/X1gdHjMOPbgF9FjtLtjuWw6T
aB1BvXx2GJu9ppP9PEa+avFWz/aq26xc7u8xvn2WClILCiSelBLGFg26LtOYzw/7ndkSOpX5kEeP
MCfDB6jW8LXgEfS7IOjJ44TS/aIhPzVS5BAKFV64pVnQJECK72H11nUURNEjCLOgEToofmiyyBDT
idjB3Sz25dxa1Jfl1az8ObbR2uyYuFd7ogeEFOCL4hgZ10vWfcH176sg0Hj1FtnlTPmCyUOOMA9Z
DcKcdz4kVYYFbwCiDIMQFCrlB1hjClF8tMM+t9U05uFrJtb9LlW2qCgp9pOAtea0bno528Dg06N8
Qy0G0vOg+7Wotl7GBiO2YqFlAuIV0r2O9xO4YyNqotrgzZiYPuXrIESJTjy6XXKNVmej0fjiAYzk
tW1NhJ0XQk2JbhzvNsKs+5CrMfixd1tRuXhmF9657lswanev4Oo7/nZ8+npUuLMxKR7w/zMZV1wM
mPpslaXZtB3CxUxHYzyktlzth17iS9a5X8FKWtOV2dqT2zaPDCRls3K+3aaEdd2JYQK0n1INv/uh
oxnvjzEcLNilGZrgCaTgZU/kGY6hlZTrYM1h7VvyqoIwTw+R8nl4xK2yn8wqcC/kil8Go3WNT++r
QmvaY2ZG6ZMU+wjbcTw+dWrxr7Pq9C1sM8XzsNv80MVkSWEOnuPLRE17w+akQ0kBlxeWWPg9FC52
ng48LflK+8pKnOQAFqqhO9HTESBfUnI6r1uZFmtaukHtb/u0+WOe6OI4jiT+AYl7gz9rEbAARfHu
urolQ88PxQAs5Z6PEu9VmBHNEIjDjVQJepm+x8xbQpZdgaY9MlH4O9jwYacDalTva8juRCp6VKHt
lh8jWIAO6GfiFzDc/IjWM5AltDFMZ9zai/zIQW8+rTJ5petobgUNP045apjK23mD7dXswd5YPt4J
KLdrpYFFgv/aWQXTn6pMyKdLyyAglj0kr4d9H+U7ne7ivQ6AhW9ord/RPokupgVrDfy4bQRon9Oe
pWuDeIz90iUzRwdGtrjaRhp/cHBiYPDr86tgmeJBdZspE83xYJCpx021MX6YVusaIldMtWFs25HT
oAPM92J9Z+JieHB5zG+mYKPvQMOQxnZ2vaq5OjSwQ4xsKPOgSG7HYu4BAbswe4WBtr8DTtV+9csw
YImX58Xj0u+q4PWUxlDcB4waIYkDdp9gQAuzz/tc4KEPhsVNpxYjyKe5CNUAUAXNuuls3JcBn/YP
jnq4bIa5u0cLtFz2UKEATTGyIXMGCxC4YrleBcUwaCaU+MAZxjWpCaJXmthMGD5uWCiiEhIK6r40
9TegN+T7zu36Y4Hzj88J291wVkJe67S9hdrLhg7tQmr2kgPkXDHEoD3Ofzam2rtMRlU2qaVaRtI9
p7CF7JUbF15Bahlu7DpwX9mlx3xnIGlfxqnS1VJYd+ww8Kk2Lz5LlHnN0qODkGzO7pHGEzxzDgd8
aUi3H4oNjAw+YlxVtef78m7JOb9kE5pPuWExJ6nFqqRTw95+W1lmSIs/Cif4ZZR4Qkm0R+HPp0il
WLQcBNeXZRMYrEAYCEtL4LouM48dZpHpdHQtlmc1jSTB47CRx4heP2jtFldPRONIQOTud1u4QaPv
tqCY7rFt+3u9XP3NEg7+BgrmfreAQL35rQb433Lpvwzp+qPuiZBq8++qpf+P6AU5AXb860t+r5Si
EJHJSQhpHPlXsKxTeFx/r5SiKPkbgnPSn6xsEabkH6VSnCFnGa/KwawCVAS3+0ephCoKXBiEsxhX
EVTr/6RSggv2VwwSzQLFcV3rpBDH80+0rpjRITuebjCuKbBfKaSZFb9qoURWtwxvpLI5kiCGOVt3
c+RwZonwIwgmdDp8UkI/E5Gs+wKSIsbjPy4AibahyixyJfKnPp2UThEzMkx9ZCq1OYx0EqSZCMio
hT8NwbYFEObAfQt7hq4qtIX6AsVjVXfT6IcJTrg+h4iUq+mWAmu8yEDY8Dz0qb/zCeqsIZ4VkK30
FUWKPW7SZldDLUyvdFC3g0AjJwZnopJSTp67tN+nCuXeFpSF2NBuwy9fNLBbzVs9LnsLV++Yuscd
svjnUBFIoQgUs3dIyMG4gHQr1u7Fmn4HLtSG43Fydjw6i6CFmhayP6eixQpSFKsdKu1DuLSDAHt8
qvx6XBduTRlcM1U6kfCTYst2GPYl2yEmTnhjCG3MVcIy+0Aom97WzUePG0Kr7FGuA4yoWtu2bDFK
dZVu/V5qLpZ6oLN9XZfEv7BdZmm1tLNyZycB9mPDoThRSPCGvCKkaIYFNhqPmqQLhsLcNmmr5qjU
0XK7wcd7RbpA6IWgCFXZ842eU6azl2Lw7pasW6GP/ZDM66HTCxA7i1u9RqiBD9/PKW/IGkziGK8j
q1JJHUiBYc3gIhmGoKIWYE+JDKVF1qFBL445pTjBTtHVmHKa/EC2bWu2dZAV6FTbHjwILHzRrVK0
ivS4/chYH37eAcofOMXTeOCsXxp4Q/xngYg4coDdkx6NdOopmpbuBgbj8VUC2SxZaKOtUkG7whXf
tWFNluwBhqalxtrOGnAIcHGiKY9w00Qusk3bjvPBW4w7u2wpHhydAc2wxVQG2sKlK5jLShkLDu92
DAiJdmb8Fg6BPIPoJ+dVgNhCAh77hKcBPBB8u8UXJmzUl16vlh/bdSbPbOzNeVtEdsAgMEOE2cT0
E7TDr+FGg9r6fK+RjwRlEE9Af5YZtHygRA7Fc5vm0a1IxwSlK83fwLKTo9Vdykqq9yiqqSVAP4gI
4lqz+RmU3HI/5+H+ZVwFq+FW9C+mV+LEdlCuqOvDYihVABXNqkA/eOmm+5nC6Fuuchj6ktieVRRT
4jrqmPyQtvNaXrecMzCO9uM6X5Eu6I/jI08UqfQOwAgz8eMqgfEuGUtMCR9Z+J52s6k8sN3iIKeE
IJGGsojd/DZ9MXRVD4tgBbwv4fh9irg/zwWiqtwVNrfOF+XE1q9D2Cc1jJVbRTF7P129xBjOks9u
8x/hZqPVxNvC1YUl2cJryHi4jghImUEepu9QTLEWHwszm/HL/4oIP/ex/2ZXRJN+TcH+1yLCX3/J
zG95kD9f9HcJgWJfROg5rAVJiOi0PxIhg6z427WDj+EMCjO0k39ICPj9Axgh5NAgEwRDXFHyP/ZF
5KjDJBMhMQIr1VV7+J9sjFdM/k+wOj4ehhlYWZDqhiUk/asghjyaYREderasjeheMptMt61r/QcR
ATFoMQuo/vT1/BeaxV89AvjADHt9SJHxFSP44i8CGGapcLXvqT85NyzATK2tUpC2x3//KX/Z7a+n
haR5ctU80yQi5C+ujpXqEIFGnTv5dUacAXHzey4XW/VZohq4ZMYy0stWJ/MQPGoYEj/8+49HefJP
3ys6nmtKISwKOJq/5jiic85767P1JGGYBAcCc9ABJER4QtxQfuuQn3hxg1s0GLAMGLRiMcSRRfUB
sAT8WpcnmWMfAMKQ+zu9dcBc2whtU46GEfsGx88CJoObOB6DHbNsQE9TSZn2MNnm3v+YV88f4yHn
wHPy/dQlFABAls4XkdL5lfUzXK9WQDVQbYQVGFwhmIKUZPspnF30jAVX3S8bj54J5P13a2zYZUu1
+pwL0WN4L63/0WmckZ1Giw518kcNzusWNBvS41ifR5CCyXTbsVB+glNXvUWArsNqc31xq2dHMAZO
2WNhIZjUVqtQnvFVYa1ur54ywL6o344EaBCw7UyTJtt78uylByKIhL8HOu/TrYQbEcpxC+JHZf3y
XoIlwHAm29YKe3KOoWK3Iz3D9ScWiq2OsZdeOGas77VY2WU3mTumczSe53XH4cSrfRlCYV/mYU+f
cHVIs2tUehOhY2VSN3/1csPzkEW4h7bJf+hWJt9MiChQSPVTeEo3CD7ZtrBLvE7FbRoF/WkGk/tj
M8p/CBe8BOmJ+mMqQTgy1ybnuV2jZxjG9ccBaae3cOoVt0JglIAx5ZwMJYj/4Kr77PBIjqOCjM/G
CmwqAQZK+KOCGACHbJtWA5HL14ThjxDmwHC2AwGjgmGzRrFl5q+gK/yHHBEHx7Q34xm0trr3mdpq
Z4axqzX4ign1kB7PCkORcsXoBzVS4I5BxPhjuyHmMc27+T6BEgn7emu/I6TgGlm48oMYwxCLRiQ/
9W62L6yQ+x3Gz3iruPNHpFLmZeRwxgUIznuGiJgqDWb6AN7YVgn2MaQTDIgPKTpRWc5xK1oUgt8j
3gOO7Eny0MK70yAXAfgAJLcaW34CYwqSQH+grFWfs7GgldvYMNSrC/B7ymTHQGOFbP6KBMn9bto6
/4Fsoj+CW+CofWd+QH+/ophJo+c+6be6a8f9EAX4bnWL6zhAtWl+u0VHlL3fMfHjh517FBzzjiuR
pNIfkwj3P+pc9Ta2GbuMmr9tgTaXrl/EQ5v/CE0RgisKwHnBKy/IudP0U0jAZxMMrl9agnuzJAHE
MRLKvE6S8RMyZ+z3NcnUvRoobkpHLGoDXCgInusBCpZ6UCJOHop1ow/Gs+h56rV6M2hePgVrgrs1
48D3CZOfYkH9zYAogSeX+xzk55BjCDNt8jMCRDT6AogXZbFAIvnt5PIOD4GWOngE2DCttYNl+G7L
vf6odMAfvVyjvLQtvp9ojdgFrkdRpVvYn1ZJMsTUwI50pHCYfVUIm8BlEohyqTwcKa9Rz4vbIfQw
tqVgSu7XlLQ5+ZjzIuLpm5XTtn7tQTy/9dEkOKiqeJ+QhbXuwdTA9bWZO6CMjF62NjbJY8y9L+fE
+Q8RZMhKpqabSphjlnoGxHzAfQjL4oq+EOCXW7E0meneyAIyI+6wSxLwdyvc0++ByT4G1MBPo8Qh
7zL6fl+gfEJSju8X2j4xyu4F8IM6zPAQtWTvzoLwD5omUWNGZhqT+C99LjBAteYb74g4BxMEKJN0
ZyQltOUUGXUrhd2akWI0qhFz9A2z/rlpe42x+cwO47ZEF8QjFJDQlwwZH7StW9X29wgt9XdBoawH
6cEuiJC4BFzNdT/OGIKqgs3nhIRjTQKHIW4IDB0wMULxxDj+aNW+5iXmWNnR6MRXRTI9+inrG5TJ
xc3QteoOcOt2SDs8sPMgopveM9cYpCeedyRlVCRCwxki0eyEyC9fqTXOG7lhDKbiHI/lFA3QkjJV
wdAV3myI2DmZNnoCgVQc0iTTt9EE+z/UPbd+xcBxSys6F4CVxI5rWLbjak9E9RnoEEzBJVtujSZw
IJDQnNutiMATFimsI/Cp1p7pr7FEVFRLW+x52MBzsKrY5jriVnif0vkxpmlURivXgN1M5zC/CAZ0
z+5TTi0g5Zi7mwlNF/w9nL+BP5AZcOzUH0FpIL85Q5AWOuccuU02iVEhxvN7VGf5ITE0zs4K62tY
eywiXTlzwColWmR5l4xa3Ww72xtJQnImTuk67jo8VRr9FJ/L6Wqa9WtELypd3Id9i4dqGQRATT2d
trGObSAv0ZLunwHR0zPxYn/GvFm26P6Kk0M2zRlot38H88peW2bmCxcqqVIyCtzu3JYjWPAGqRzJ
+0wniLpkPoI0CpXtapw7zBjqNEEBJ9CG3AOQCPHwmqVtX2LevB0S5m1pMCU6zN2IaIVWvB+jAHs5
8Jlzj7lvjIghW7dBW7yMeRsdR+i/TRrL7pxbpDsUG0vuJIwhmDRswaMATXWPpBR/QdqwxXSXFl3S
zOkivgM5u+/Ynt0WbiVplWxgk0qY/Wgtko7fKbRwZ9XBDAOFIl1uxp3Fb3BkANbKKKjlkmyjvul8
y/NqiIbwuxJCjHWSTamrwyG05x1JE5USwXKEIYC+baPpIaDzfoCHqdVfRQwX312kE7u3ZTRFLX0r
bIggNGRL9iUsHZjiBG7ih6yj9ouEQozQj+1aF6j5vXPrWKcIbZVNbkV/E7hxhMLgsyHD7Se6M0J7
l9tiBkmAKAeNYS1iBPqTm3Kmq6GX9MHDZHjau0l9ISoPoMIqz6/XJgQdhhJpGGLsQ2O0nwaqp9uC
MIrFWa3fchgoVAUtVPJDyDU2HIVV+Mc0QnVRPmCPimfXZ4CjTMhYqFjdUoOCqOtFhQaQPux9HzwG
Uimcbh93BwM6La9bpKHAVuhFVyepU18AgO2q6UCX30c7dmck1cyXn8UX+NDoGUNB/Q1ZFUNeE6Q2
oE4WDIF0SIAlDcpQpBgAzNawO84zqCCb8Po/2TuT5biRLdt+kaehcXRTIBAdI9iJpEhOYKQkou97
fH0thPLaUzJvKd8d1KDMaiJLpSQiAnC4n2bvdRL8FAfdMosTpaVlj1Bl3IAMYTNukjBBgaPhcouM
lsMdlIi4L0Knf4phJt0AOaJOb5jVdbhcPoVTP+sCHbEb1PW6KS/5/NElxCSxYxGeOHWt3rINFt/1
yiyHjQhRgreEiUczZCNy84aPM7fVvIswXT1FscKzU2thU/vPm3kHQXK+UoaE798P4wbl9rwrCbZe
qjZEoDOv4S8qWCROU3bQkIqjxpLqAzza+cOeq3g3LUGJGhi8mBqP7ezOBoJTFzhsdkg1p777fRLx
yeK8NndXXoTF6FN6yRRBKZv+KlZoNOhyIZigfSi0+hgADlrDYavw6qRu7rDdEd6jI90MPJjXdl5h
ZGPBze47458SGqqtn/PEn5+EDrjKx/lMV+hLHQlNUnd7ibM58kwkgzd0gzQf6FxwxF8Kxcjhznah
Mt1adFb8pDX0/dKVr2EAVU+gVzu2+jBf4a2sn/seJMUQa9PjSMT9DxoLleT4U1ILGYYxBzqTFnGJ
f/6wkMxTC7dyu6cnTu+hLcwvc8WLBoUouhE9q46jiAWmDqz4tGsR2HFOHdNiKt+SirjZgmt8/v3T
vKScf820oWJdgLdUouXfEt8Qda9GQand5ww+0D0M5MGmtfv6tIxi2DWYfzZszYs/6zoHT4Ce6TlB
D72DvM5rKof0PhllfdQzk/5oYJTfqziz7myqmzgk6mU1da2K/I7i2u8/ufFvFiL8DpvixTq7AvXC
p5zd6IVeZfMI5LTmTJutmI5ZTQNzW84Tu1NcjBsH98HHoM3DHmdNuBWq9mYn1dexCHU/xrLkC2MM
kdbn5Rmpr3wZkG/R/6Tjpyi5/qpJutRnILLFcNVEkX0A2JtuFEkVNJ54oVHTJ/vQiY0bRY0QvqMI
vZ+y3DkRQC7bYoJZLSOi+abusRitO4wme3E/hI35ReDj+chtGGSuVkiJirVljwXZQtw7ltmh79nA
qPwRs5Msk5cgQAcVRae5oDqbsxNfYvWpWOq7IqvXPcVZw/aUgN7JjdaVSmyiDk0rX5uC6jrVVfuU
9DUxKG5JVBHR8BQuIqQEamjZa6P3qXnEP2ENpzoYQ25SHIccSW03+UaYRorXV3qQib2uJz02I4Oq
c0tzUfaF9gQllVp2rVfpwTKXLDykhDSbYFn/x0qnCjZKi1nbC2LY5AMuIlu7gqXffrcyXJCcxsT0
jRLRcsAdyDemwVv6E5tw5GYToTxsJsUViOE80mllT/bNFkvj+6uSkGpqSO681hBl4+VOtZyxuOUe
3MDqfU76FGxgF+/6gehKSUdW5NKRUCBJ7J+6OHu1GvLHZVKrF3vMdBSJc4yvcb13Dh3P+Lgs3HwO
HXEPzUA/qBwcd6k+xLsgjdj0bDrdh86wyzfQAuWbnLF0dFqmYQYDgLvVO7u5JRO1T3NN4b4fSfpN
Rml/BZXVfp1ATh2Q8ZWv3Vp+KGik05/oBpSfS4YbYM7GHkdJmB+aNiFrKSwdrGhs3eV60z8paq/5
WqGVbwbul50iybAqlex50xQLJ0BXqu1XLaGgVNdZdd1ZMfXuQLKbAPy0N2jryIwCKTvLK42Fd4Se
dqG6WHjtTacs9beymLgrqBrcluyQWQVoIIqIMxETLVU5beTImZz1CF01iFtjRguT5Vr9PM6WfVJH
yizgQZ1TqNKsjmerOJkhN67hAN0VimYg4iiGJ1uSR9NviXf2WgFCXldd5yn1IWgVVAjg4X7YvKUL
4xyW6iU189thsirElB3pNhLkG7XA+5aPkempkh9aiDVwXj/1JB2KWHZcsjDKbH0G+pgd1PVVndb9
XUEhgpmaY8qop3470bQ2YXOPmt8PMZWRNXmNJ4UEPppkfacUDU+mRAj4/XIWV0VYBGutZ75KdZul
StBLXUdHaEBhlW+XWfPVEtIsQ35ony7LUJsowbC8a2U/9WI+y5CKh97O9d2l4lPoLB9YFhkORCon
dU4WnMHJZNQLARX8HPvUB6bhXcoDIhTcBlmT2VJw5NavhbwltudtWlEQGqPoo8E0ewZKSKwxgarG
KTRRC7NDqldKNaX32JgnRPgIrchTCMn60ppu636gOFfgvHeBSGSHaeEbrVw8ijgLr2DpjJTgApBN
lHYU2Fq9KH2onZQzKNyN/kWvg6HcuNFS0/hCwKNgQjCH9muXNFQEF5nWzzgyKJQZ3Vh/C7El+63S
zY9MwKBuAybwAHFhzRsl2xoZfXC8VGoEWAPXJtRoMInT3kReTrGnpvXh6yqXv9RvLofklFK7LcpI
HoQifjDyZA2XYYVgu80JlupWSbc/l2ZM6bKSlIaKUg3uYTUVp6rEkwaFzz7ZXVs/lyo1NLUNqan1
a6wMrT66GSSZlhcqHZu70NrvZeaUr1NIsNMotXMaLfbZcoy4hZFRN9/wXPNA0rRXfRqHlHJMwvMu
4Z1e13PdrNtwG5TtVdYCuMOPbhHzpg3/nEMU2LhOwBetVW/ikvUUIEF7VW2WhFz69ntfB+Ub+OLw
Bq8yZSPAsZ6ZShIAdiIXDEa6Cdbq1yW8tR0qpGFapPf5OFBFQt67MaFJPVzOBhWxw7G3w+jGYsun
7kQRdRAGoK5Q4PFwRsfGXkwYUs+0dMcGkZKTS+pnJZGwJB32IjNRH1BbtIh4eJBg/7PDnCnFaUGC
csLcmx3y9RlEhIcvbTs21bZZSoLzUWU3A5vwNI+EyVVKfU4pM+1B5AWbLfvYc9na1UuEYO9I/cL0
LiVBuKbyYGtVcAwL7NHJRPjZsptUKHzbdBvSit3WJYq3Hv2sm/Ni7zpdpwpagtj2ZmUoXzNNUKAG
4P+kxwGpQkfgrJs0pTWKyz6HPYvnss1OFneDytF81ZQy/EpWj/UDl++aT7QTVahGn24bijaPlUXU
DnqUksXQDtxMxNW7aOA9gljFqWUOFTmezloToMEmGNKvGgSYGLu2UR9HnLZv1rpV6vDj/IaRSzeL
jRIP26NB1Usg5wHUS9pFyYR3Er2JV3TWfLYYq/Gg11b/wwLBuev46G5BgKcz0YIkpMrK6r3NG0KO
ul2yA3htkpgqjm40q3gdBoO7tjD944A5n1dlSLkHQEvIhoaxfiYqSaTbTzOWmUwpHeKW3oivR6Gw
yTKDY3jCZEwEOQ+wmXse+MwYlDO2qOD+8tvLiznnCUeMUPvmm4ET7b7iUDkUSzfdTsCMt3gF4x3K
Hl7omKgyRGeOiAl29I2srAUNtxEv58pcyMhAim2nNv3o5VJiTm5JYC+FYqutXqVGZjquUcA81aRk
mBX6HYUEvvF4gNsz7ntbvixNGCFxI5jtKKj4GKu5WAq44Ijfsfy/VuX/X6sSdDwZ4m9alRjRfuAO
+YuGR/v5r/7sVdo0JG1wffAS1wkhv0yvwwf5h6avEh18ZbqhGr+IeKTzB508shtpMDxHMyzygz/1
zlKnw8m8O0YqUGi46Kf/A70zo2nWnPeXLEqBxWMrDNKAsMV0XLh7f82JdQ5QzBaFclUoolw77uiO
xIZIKqByDHPVT6XOkpr1oWq2k9Dx4pvUMn9MU0bMlC9xgbEfcxUvF+x46hjJ8hWsu5RPqgO5dDO2
6jsxc/iYT5z2cWgaXwcCtzPl1u52GaklooVNDFpzkbDO4cgfeoM5OdVOYMXeN9Cxr6yEXTCfjLus
6fR3MVJ7u1LoKVAdN7XuNCQUZx/1NOitU7tAaPL6zBx7ogOk3N+TheY9GjjMhwiTMCBX22WmpLKk
LS6tRtG9CCXyy5jwVk9uTxfvnOox51eN1KLapjzbL1Trc9PTtaJM/SoL4kcVOIwbRkR4XhMng3mg
60xsRcL4xYS1emgtfH7alHzPamf2Yyteu5B1jDRh0LRdosUPM1vjrQk4JdnzV/QzFbEgp+nCBo8V
rQMJgSLM71TxNqU4DG0FyzixNGinhcKwD/XdQdrKbrdBzFgb/iJFe68qmXGGnTD5atdbKkB7py6v
usUJnhag218qywjAQc2afWiCThcbAEBGxtEtwT5YTZA8D+w9vmDgoYcVzuIeVINb91NxNJ0yu+oq
TJlMTBwReZhtsIKZ5/GKeDa0PWyIkW/F5nJfF6GMlV0Q5s0e+NM68QO2NVqg/ZyMS7GxbFw1ngxW
5i+a9z0eMyTLUDNyF1/28uBkViZdZIxWvMdwbGdPcYNv95F2C7IAv0cMMgmEPxkK5p3Ww/trD4QY
MMSgxRux+ha2bJA8uWzVb2UOYnbpaQSM14sRYARXgsI3nUI9xMNyb0eB6VNrZXBNWiJBiw2qq7LE
QQbJG0lqTzUDyJ1AyNoaGk2IJRioVNIHKoT1wHjGDWTxQ9g3Z2PGFryM6LLi8lrWCyANI90RpQZH
9P7bwkzbR/x6dxNSBLfhMttwmZClDvOLymSFrWXFwTYY5i9KlrSHmqzdp4qXnOpcKAfQVem2C2rt
yJDIDi+c2vpMFuD4llN8lH1Wbke7pL6azctBQZvHA8q0R2fWXgGH0d2AFroi1oQnkYkjqLG67ohQ
Ijm08fjelE12bGIZXtWQPTbLkq8ebop5wsHUX/VbiZM9TQWtE8gOwH6FI9yK4o8XRtEPg0ONNJeG
QVBW2H8VYj/ZUG5G1kEho5/DdaQCPkoa1zuyly9dLFp3dZC6A5I1T+LsveXTJ1cJLvAG71hXHVRd
738QTTCSLNK5Obxs+7oaGLyB7rwIF4QAdX0oRvylOkoiOz4tarBzmh7VrLY8xGYHJqJ1jgCB77GP
c1LnK8Bq9kMqz00IFcEe5GNb1zt7ns4JLSCqCf20BWjW+QPwe/ym8snUweehO8QakWc/Mkk6oBX4
zunz9l+YiXW2wcx5qNqp4HYGm2Bsn2WFRyJhXJJL9Ud1gZ3KO7xuhZ9PTeFZEG5YW1W7ohwic6e1
eeuJyOn3dpN9Wyz8onRLnKPJdnnsYTe5U6An15HTJRz9erThrVDvYGreDUnrC0hhNjLT68mWyVu2
7mZpH1jYepNWIJXS5H2s1eaxrLrI44E12wrE44tVA8xg3KebadNHBBxwH1pwBtq4zlzKHLNniMA5
9oAO/JZt/a5Dne9SU3YOaWLdB2ZzNw6dsmWbsK9K1JiW1yKe+8q+goN6sHCxV3qHw03rAbN0abcD
wGBslbLur8HPRff6NDnnZlLul0Z0G5nkL6TpmDCd/gb/HuNSKdhhE7DcpWjvGTbG7oLfLuiVZEu5
n0mRopRvkYwpDUWcDnXgTSsXJE66h6xIza2WL8GXMR3PlahB9ANAe7RE8mhQ8HIzMby1i/NshvSc
6PeyjvuKvntG10sbt4T1h9JMdkwEwmWJcOBaU8N6N9rNNwhDhm/AjtgrnfZQBVbKAk6pXOURI/yM
elSuI1W/753qlLXRk5kCjdMoQCrlStwiIDeF8yqdEcyQNIBysJdWwr7Frrlr42S6n3h0uVsNIZ0c
c7F/skcyUEUbCNe8agJ6jGYNZ2se/KFGTG5r3dYYau2qobXp1owVAezmlAA/5swGyNgvh6js9l2V
HJHkpTsiYtjrjkCnSd+KwyzzQGSjsRwpN7g/qSWC50XiKuzreVHkHZpTkjarqc90hQQToobSp6Me
vVeTKYH89acprjkTxuxRlcO+oK8HopGDNXGYh9t0Xwas9XVs5d8GDAKOPT8z2GKlAVDynlKITJiP
4qthpjzV5OpWUpvVmDljLNfQchlMZgR1tQGDoV4ZkAu3s9CZTdaH+ksA+O6eJCMtXNF0ReXb6QrT
YLTibSiGdWBrQ1mFLNir0JfsZ+YFblRVrbbF6gLXqH94saZVe6eHIRfo4jES43o8U1QtTccVtnE9
Kpb2JIqsuFHCigE0cs4k7b95Sfp7XEf2wWnT5TgN+qOclOpdwCEGBZYXFO4MaySN/ElckRJDzJ5z
FgtG53zLxXCrRhaTaOXY3bcG82YLIWDoiLt8jvqbdIq/to3ebHsmxhxpxX+1W5k9QKA6agLPlcrX
wy+V1a9sr3I/Yht7WzFyPoNqmoOO0RKm4hDtUCTTqsTy4+UpQLW4HV7A+7R+odjijGc9faoQP7j4
0ewPs6dl3huVhjJVz95K25q/WKPA0NPbL3rKJCN0NNYTqSGkrcBUPM2KkgeKSMBoR3CXjoXtQdcZ
ITgxEWXc8sASlxYoCaxNUQC/buOHTYtDPPleNen7rAjr3nGK4aveDr7i9NE1yZqxmQeObCupVIqg
cSMjb6kaCZazya7aZSlJ6ntJjFCEZ1XL9l0agMwyLBKg3invbep3lJbtqL9Db2Cv5pr6q1icfdnN
08PQhnKrOjFeJYfeJmSv7nud2t/YnbMtAH9nA6kZolmiXpk4n3aV08wbdNAxFH+TAyJ2AOZo1EIi
Q1MKZjgn2nVBOs44DaM+JSoc0Kxr51MuR2c/lupEJ7H+loW56vVTFtNnqwb1CxtkC8Wt1zMs8d1K
qJEMk95KlN0cXq0oXkDt6VdU3oxtRiz4pIyNDovMzuyJ8cSz/iWPdHUdPGq+QxGkn750oeMGEbQc
NSNg6LnnmrOak7EIEAAPRwvrEgUNZVPo2k1AogLHBMQ/CjRqtpucyMOLkNaFkZcHKrXIq6YfrS1u
7xBEGYGoeibQ8nLKnY2zHExt/F4GponNyFo2OZOJ/J6KxiEogD4uk+G4HJI7ntqRgVWdiz4AqkFZ
JlQ0+9ehk8ytWypE6+jzoLCAxm+CmvMvLdHUFZQkgqpzgdZme73TpMv4jOFYKKPPWIbrJEr0x1ia
zS6rTJsxdsAsk45MObWcL/MSbbOhbu6baJA7RX0HXkbAlFCuSfLgUQ2b3M1qbRMIqW+o/1UbMAuu
PSTBETRX4Vt1tl8K1l1OF9qFiK56pSgqDzLqxsbewHZCAQPw+kCzAB0EuJHX0elOJgH+VrG5xdTv
HydIXL6lOCi8Y+DDJsCFRLXzDalKwvIQNBxDq+JMzMpDWcp7Z8zljl7rt6zoH3EWI+Qyl7suJ0/R
YEOgcixoi1d4zCEiuXplNGcBoJWyk9CekL20bpfl+ePUtYxhpc5EqVRIPFoNPZky85LIEBSAkrI8
pfnymCPx3yJMcry4DOLvaaNu1Mla7hZEkv6UmS44RgRykx08Wmp2qqNeXjfSwYdRFx8Ev5SAoC+r
yVJ6kYAuO8nhZqJ5uV2yPn+EfB9vMtmH21oWji8lwY5W21joRZLBRWZzmcc036Lfra9NO3hXGNO5
cVI4PxFQ0Lt6tsTWaU2mkGUWUY9aOTc4ya6Lae6vNQWRf1kzKhzHElN2lPlaQ4UkMPB6C2ZXhCcD
SFXHGk8YY76X66QmVbxo9vIWVoCE1BZPX8cxrCXpdsyWAz75wV+E2GXRh7BreDtmq5zUNqn2ddrc
wmdC8BKxPUY10M4hVrZVRXo7aI2OXWHYaSWeND1JrmibcoAmylFJ7UfqMLqrx8vbZPXfgj58ZxwM
66fU7/rubJXBYzksHYWoInwVcJG9ngojpa7FC3XrtDj2s12Vm8Zxyh3E0tJF3oXIjwKiKwpFPUlZ
3SVoGDzRJgpzXhbkFyltuOs0KBnys4hbtAcDeKl8WjgSkoCvy0lQwy6uou1s2+2hWUcHzE30Q0d0
4urBOLu4O9vGHSWKIiq++UtWJnnpx7GaX3NkgRWaSmZIoFFtLPx4TXE3Au/bD5BRPER/6S6JRdh4
kMCUCMx2V71owNPQEMItaMClPY69nR0GenYHour04FhRsZNOIbdAxMIrGNfmtin6hxkbjVuXzo1j
98ktQx3VDyNu+6slis0jkqlmr2VzeuwR6WyNUTYPEtYGRG7tjRw+OacFYOAgVLBehgOVyzIE083g
vh6R+FmFDO3XyzTtdIbsbZKBbGlAkbntHDy/AAAIAIpiNxS63DDKgqSqpjAaA9TbUNvAZ6srCCd7
G890ovtalAU3ptpBKs3md5RrQMc1i6pnxh0jqD0XfVbgOp4PRjMAERqHazUHwFW2EbjD1HlFax1v
atvSN0keDa6oDIDExJWbMeXHt84IJZYky5wI98j6txJ0GJUBzSuReG8jFHcH4saDlRdYwZl9tGW7
gtvlZDOP3ij8DCFkEkFxA+9/3ydC7kiFqbjoU/ICHcFZW2lKeuao5hQayRau59a5KtrCdgER0hgN
LANoLk6PgfSjxK56BSBJoX+Xxfs2larXrChc+vzKVZfW3bEt9Y96QV4IrMVdcwttia9VdncfuFt+
mzQ8xjKlQeXA2lazbPTEKFTXLONuk4LDvhplchtrkHaZJHgOTQtgBr4h4uvamyqWfztN20JVduFI
vQNnNbmMEc2rIocfZfe4buPux1JWd2bZnefVSt7MwWahVU6VgTxL0wsvpxrvjl3E16PeT5XfU6KJ
XdlQgn1UZo1PM8YgaJmPI28qWDhUOkrfsUcaaoOecHgfrOQdmQMsz/qWzud0iGHTbkghr9iin6pg
wKTWTz6pFiuZQW9eN7QjBvhYuV5oeO7saaSMsnDoUqg/NOCf50Qc7KT3l8FMPcQ4BQN7oqX4WktB
2QR7EyanTH1g77zXgA7yjXDv47kj87JHL2xIBzuhAGOmwUNFYKMG8XiMEL7goCne8e86dwkIWe6R
sQN2H23MSV8esRbeWouDNLVSobG0yhZOiOXKpklMRpehdzDp/yGht5IHSEo/bLW+bhftiskyb3Ab
tlX21qn5ru/sj2btIyh2PPuFumBey51NnRSemlQJ/PjhAzZ16mUifY2Yi+HXEqx5WwmIY9jbMmyx
rrUkTsgcTGoBkboQtiTBK6C2WxhMUNvavjEnr8IOckP/QzsKYnoG0IcAS8eBpHyAIMRf4iSvhhQ5
lFLVMI+mlbGKjWyszasKYSZdA89MppxADMrrlipOeOTIMgBeqVbNCT3X/UmUS7OTaCgd4J2yOcRZ
Hdza7GodcwPVxsgJjevIdici8u6BGY95u83tlsp/I9Kx8XQ1otRmkiMASaq1Pt4m0lFrmuncIyOo
qDnQNVVOvWXL9zadrLRD3u+0VCz+Z+r1/4vII8ijqID/94V4xpkXP7518be++9VO+/Of/cs1pP6x
GmJV5F+6yeuxlvb/BR7R8QYZMESw0UgVKRbml3+RR7Q/FNqlGi5DnQ/Bf/y/Srzyh8PsRsPWDYMm
I6Wc/8Q2JC/GoF8K8diidGr9igZIxzIU5bPDxtBmBt+X8bAvGWTOSQskkK0A8kXXPc9m+m4jtIPF
gVO7gPXopQk1p2niSLTVtPKUzn6wBzs9CmZdnqc+Ow2ITLCImtcwTSA1KKIgs8IMiLKacjJm763U
c2VTh9TTUJc728rBK+OYvUONSrtjO1M2+FfZPaWd+moNTDAkSFrR5uAdVGJjRamVTZK2z0PmPNBQ
o/pPAxqOYvJuikrZUDMnZAQr6mGvxZ0+NM+qHdGoMwYdDjSACGapPcH2umec8/vQcHnTqJ6zMv4o
ww6KJVM/0BZrd2qEhAypEaOKKxTLMFieTXW1OTQWW7rg65FEMawA0OdmENahaewDk4Q6P2i5NYMT
IKrLmUmcpB9aSqHPNLmVpd20G6Xmh2YDt0Cm4SNfgdug2Ic8xoIfNPytQeEzDJUUfgS+1u0jjSxU
0vktGZGIsNXkT1N5N9rwSNZ/mUjEZbEDFnPRaPMz8wy1M0MRfKNTl7uwzO6cORt8pM88k3AxrgxZ
8/FHHeVGzQdCiIlMawkfmbY00fhHkeqUxcdc1OW+1hsIyMFMU+VioHCy8BuyJpX74DwQVHS+XmQV
jQbIexdZi+zIAZFhacimnfYBfHFKC9yEri7waMBsXPbUtYhYWy46GtbBVsXDZZEgZ7E3s6zbTWWx
DtRZv8sHoDGN4jDtAImGlvILzNS7IeZDhUkqD7ponK2awDosQZUfLQcx41Ctq6jj72JLv45bNGh1
iYTDGqLEMwMTDqLGwsLBTYnBMK5Zzx+TA3hOw8uHPjt+19HCu9rC75LAmNxBFcVm7GwIjkPJv8m5
S62KQEqzkE8pNTyapm2eL887RzwCR4JlRYsc5UDEkoFRxaNf64u9aWdHRQ0/eMlZ1SZ/145YnbbF
UinXdwHf6vyYRfzWtEGHqnwQ3jzMG1UaX/fcLuyED/PCkx9r3hMLJsdxRL5zRl1VeShsn1EiwC23
eMJ2z2KyeRsvN6OoeClwI9ERTvN3xL14cuB7HzON4Y4yYNFmKYihuXDUe5B+mARwx7sXzYLeVTSw
cm1trpfK5iLRrRXCgjGM2isOpGkXmpp6AlQTU3vFi5UC5qdwp0OkT0DS9HB+YNauIXqRntEfKCur
kPkCQ5T56RxmvsJ7omRDfDdEFMHW14umHlJeYhi4ecine2ziELCT0lVyHreMnPQYRgoUCkVPfSDF
vIapXXqXZyvgxrgiQEHFEFK2EJZAAU7XY1QBPYV1lV+sNmXVODtqNKnPKFosEHqUbeCGVtRKue/r
CucVv0PHxQSBmW3MGXi/5bJSgdbH3PXMcegaltEEi9gfEjV4q2JD7I2Ir7oIrgXBU+wZd8vuBRIz
pqPpYcX6wGmg48vn7VEEb3POsOhVlhccFYg9JyuGKGtMxs4ek3cRxrMrGJB4ClIt9QEGxR52MrG/
KMdLnOan2YqcrWWyyOBIFSdB64GG3aqATfI3BhFg31oKN57kzokytEkI5wkDcMLJVjc9q1P0TdOg
iKo1eEJYBBGkr8iQKc6VvVLSERQMZvXwlrK5jTw6YaXOLui1u0h37N2iIvOgO6v5CIMGHCN8bcxe
sTf2Km+RVZX73GYHyxEv/tyb6CISkq8vLQjugSaeeOBnR7dGw5JoDHmnzQk+t0DYKJ4AE6cJ9J25
nqpta8LkT0tghlGNZIJy8HTdW+kHWAxuzcwbcLnXpoM6OM35kZgLnK2kDeZLChYbYlK2QEQjrpWJ
4BbgCR74ss52dlB/1Bb/O+8Tn5eezkPMfiJFFm/VpvlmK/Cg0Vsx1am2nvJSln4qolsx9tcWxANX
H+3wOMcTKRyQpkzdYN9muEw6UlUpJmHS38qWV8i9TI01iQho/9lqS5V7aZJ3iiXTRq0SbHCxoj0g
H80QFY9Vcp5DHGkxE+RRdykB6GrI4LL3E5iBbkQmcxuF0gxC+ieY2LYNLGWUvSljbTCjNy392ahS
PbOuxbEK+jfgweX31hm+0SktMZ3oU/ph1zpGXnYJyJIeL8ZIJ7gpt5CnaYe7DUVNr0oYZpAnchCb
kKMITIwdnB14MmKb6cXYXqca050PhSPbfN/NSyee5xCRU9TDEjthadRpaTaZanqooOr42hhMjZaY
VgT4CAAjHSPLfPglFLv9GcH8ylRbtcyf4hqyKRtIH5Zt5M6rAOGXGYqZwwhSxtT2iCLnGQVl9BGn
HC56YT/0DZgyo+OtkzEr/ffX/WzEJp6SWJURN+DHtvC3/fW6ziy12emqfq+Ol82Od1CP0+8Fgl38
venH76+Gs/zv39LCXaBJFXfyZ27cMtKdARLS77OZBbJGAk4aCB/Bk/Lze/0fT+cfyAGqo9n4Ev77
LOBU9nEbv31G6lz+1b/kODbcHJNZchJ9DX7/VXPzZxLgyJUqgI2eYXE4HS75wZ9JgK7/odClxapi
Y9lGWAHA4E85jsYPZGgewQtGSBKI/ywJ0OVfVxH9J13isVcNTCHI4bX1z395V+K5GXva4gDzioDK
FBQU9V6J6uXMpElCzjqxO6axWMp7K6zggaOmOcx5EZAXxygLGyqKVmapUL0hQoF9I0wbGOFJFygV
DzbUHXoSyNb8UuGMU6NkQoAs+h9JQ7wwIcx9gsBOGLvSAcMoD86lAs55U9BzxAeAcB7TeTPuOqjs
NN9z80tPJvIPE1c/vbXcAZwcmjS4DStuwFj//Jc7kKzutxIvw2Fq1OkWkoyzC2dSEq3r1u/F5/5l
ifyb3enTe3u5Hoc7XAM2Jws3/F+vR0dNmcI0rQ6XOIfKwjtj0LGkB9yD31/pE1lyvZKla6itVHRb
KknoX6+09KbKNCw8EiMdj42WJLMLPU/sQOrGXwYtk7s5SoL731/033w9C34UaS+LCcPJ+ue/3k4F
11VeIHCFK8gkMbHCKLHhW8amnwxYhf/51fDtmmTRHJvWZxZr6Niw29HgHNCzGOm5aPJlC/9WHW96
MsTfX0td9+9fzpX1fjoWbyv7PABB9fMYzikNCc1TJT7U0ZTpnh4FbYZdIF+LwlCmoxlwY9/06mls
02G/ZFZX+XFLqP/7z/H3O0yyjvAIs77Dr9anx5qprTXnPTqamoopZKJ2hj8XQphyzIqA4/cX+/sa
MhRVBWtl072TeJP/+jibGkldR7P/UKnLcnfJYDvBG1xFVRod5nYd6GcVTmr/w3X/3ZfkcGNwn2ky
81n5tC8x3mVEuVcl6G1QGZBTkQXq/QrfXAdA/P47frqWZHadgsRRZQopu+DfiMKSkQHqEKHYidU6
pHOGl2HtAM9XITnM4++v9Wm/vVzLoHYjqb5gMvk88zTJO1M0gjW0zMuobkrQIccsBm26+f11/kZP
4TsZmOcck02G5ar99bn1ZsY88HKKD2DS4UBPIyIIl8FbGqgH2CRRHOedOzUdE98WSuuBr+Rh9A9+
uU9rZ/2u0NrY6NYSmPm3+tLAOA9mvXR8BlrhG2wW1CZXF9U5QHh3LEPbgEaoz/+wn19u4S+v6XpZ
jS3IXENAzlD709IZsJSWS2DFh8gO9K9UmPMjZO0ZLEMR7Rq9KkjuBAQpd5yn0PKCEUQqiU8xfVfp
rUJBGJz8mDK/cR8qIj8GccAvSyL+yRv66eBZP6fBg3Eci+gAVe6nV4sZacGIglzsqRKa7zNVMmDW
dQbvAHb2aO4LhrdaLgV7y/JFOaZnyipzxlSMIDj0aSmvnM4JDhNmvWtHmC3G/CEqE/gZDvNTfr+a
/r5qbUg/6H8RDdsmGKS/riaFEXx4Fsb4kDPohGmFq1PAK9r/Yu9MduRGsiz6K43eM0Ez0jgseuNz
uMesiFBIG8I1BOd5MvLr+zBU2ZBCWRLU60IBBSUy5XTSjTa8d++5bbf99XV+fhM9kzmGyQ2vIi/I
m7UxNiQPxWhhiS3ASpIG8f8UaakWvah69+trvZ3Oef7s0lEssToq6qpvN9CT16rW1gnTObDlTegF
w8aES7LOeFV2AfTedaXH6SR67X6gkxPuye/qfvNghamWN/HH4YpcGwaUr9gU8HXe3HPWVPRlaxkc
3J5yC4p7yWTa+dqq0HhW8x04V/PTa00hjnt0flMVkUtEpFODoIN62OnVPu2DK7olRkX2qAUSKKM1
gTMxRTMqPllEZSeKa3k/Z1bwMlCrffKmDLZO1mgazjUOS7fWqH1yT50GAm6qVZuP8l5hc3yHdMEk
7xGeWwTHrt+YEI4eKEnMd1MYLLziIhpu8El05yyYzE8zURhXrUGrdeXrIsC1aSi4hzlJkKtiqILD
3Aq7JYk1gkFsuUvaKExhm4NyLVHY+YH4jNzXehwtq6pRIqKOXuMXsV8ytBw4X9ArR2CMk+gqtHiz
8XKFGzya8ac+YvImk1m9hGjJ5LrI2Taui8D0QjjNftjvzMix96NNyW5DUE37xXMpLxUAIz94Nfke
96VIGG+8/WG6w6PP5auqMe48uaROm23vfpjtQG00oWVX7vJ3W1XyNSZl0evFTU46XJwZD35pTVes
M9lTXU/jzevjDZwR7G4RmXeVVUfpsZzdLLoIYP9YR2nmEWoFH4dtjYqp2nLMZLbqBdaZbmaG8oQ2
IG6kjEhyDIC0vsIH4OPx7CYwcxAKTDN6sHVsv+9BHhprGZrFrZXiVNkkNp8zRnF05XRVSO/QjT9R
UyVGJ2iaKdz788KbQPmt3iWhZT3iMmzkypA825xMl0/oiSRFENSPABwN3I2qpeUaxPl8h1aJ7OIu
bfStOdT6JsbiHMEdEvHHzOmYmhaCrEDikW2tZRySQBYc6bWP4UKX6SA+aMEGhlY1/t8hYyy90rfD
caIRGnD0mlYwLee7XBkmogtMoBtil6ppTUnCxwmAtDugAegZW7ONqnM04nal287oVQjYb5sg0kug
DScGR5XGgxOlPDAzhNASGllyTL1s689GutGNrW9KA55il7gIU8d5cb1hNsek2tyFXRRfmKSKncZw
tNdxnhFoLVv4FFYxH/vadA64MYKHsHO3CBrTc+1Q5Zy42joIFG3E2d2nMWrmerEZmXFiffDoy64q
4jPMkhgnI+1h1RjEHUrOfGvhFM3O1yV+NYL80jVPVT6harqJiZQ5JoKk6ai2dmMflUefl2QVGT1W
nHxcLJDcVpZ6zZpIrQxtG6kuskXD2Sn7Q+O21lWYxzeNBjMzDJZeCI42OChp7VQdP1Icz7ewF+Qp
g5hl9gTNV10x7rFrkFk3i2gVzaZDxBYKjdiP7tto+uRX8oylsd0mRm6R7GgXVM4HiZPQe67R61MN
x3eOs8hjVevJ84SAdJwBJawGGV9DOR03qe08DENwQiAePne4j7aRPeljlOVMwPayR8rldO3ElnXV
kRV5J+KsPRoE0yMady5Tl74BCcJ54rY+ENRahu3X2kyrwyRKMscL4pnIWgut5Cio24lVYITuZa8y
vlCZ2RZsgUnOj2q2LbRPCx2oG6R/6oSob9go2aifHeaL1DWzR/TpIRlP5viOljX7h7KtiO2pEJ9e
AfawtkHuuDs77bwvSR43F+ib9EVUL7bagF30VROa954ax3sXOvfWmgnBXdYfRdepwp0QV3V+23bu
vHZ50xAMEIQnVzJFGYC04ABMRbMWFg6xYXSImIoKFDh2wIrghr57qBKOPj3jj17/VOx8pLT7Hm8L
eXCVzG+wjD652VxvxLhYtgmSTdZLAjzULdyPyU4lMoerjguwSFJ1a/a63SHMD7GhhiOxZXrTQTc5
JmNPexopgP/RSnQLzhOfy9KuagxKgE10tGr27bidvfYwDzkDM2HvwBEhM+4yUElbiKbPgLyQZmPd
/tDbhffSQfefVk4hJIhe5b7XIzX2vakW8W9PABO6W/Zjha4PZMz719qonbsmayew6/RjjK52D5yg
/YOvhUTKh13ua0Uvh1CrZDrWnXVF2Kt55UOxzQCWIWoiboctzIJZAj52R9ofJj3gfRaH/ySyKVM0
4sGIDaoP6BDh7SH206qfNyzCpNnCV7I/69ls78gXo2pAKiZ6K4R+QE63gZO8agpDtR9dws8drxu2
OOPtx3Rqy9uway0yr0VyESS1vOIJxhsLvFA9BGI/KMXA9osrh/LBGrq8vA3rTB1U7VqXi5B21VSz
Am9Vi03ujeU+M8nqgj7nnfuOW2KiqdEhjYRIeB3iwRWBmx5GygJfazFSjQ9xgj6Ry2pd96ZX3phz
wLbft0oE6a2RFNspReS+wlyU7bO0cD8QjUwRp6zDkzYw7YMbWOyphj+BOcMg3lljf9dBmaM8XSHq
RVNZsKYjN8dyXA7qmhN7tSf91OUAIMoj+RIdbxfA5DHJs9vKUd2Nh86GXLg2QiHoeziuYIqPXmHQ
dQsQ+tcklWKr9fZYXfNPaVG7hF1Vfv2eQPh655AA8OKrHPZrRaPhwoDGjFQ8a54WXyMuU71t6hKf
jU8sAHC4YB7OZmVDjWWPaVyEKK1SFlezW9dRQWp5MvcnkqLjtVkmW37xeJvm8jMc2WoT9xWIZdxx
qJnDcDGP9uUnVxTDcdYJiUE+a2CNa2Q/KWRAtK+7W2EO7aekSZmz64xVg0mgIeN6PdhunapHwMGF
2352bM6KK9NG+vcSGWRQdTGBnrzYXcExqTNearjKVxqh9HU8qv6R5N/hk93E3oew94legk5tEChg
zh5dC0Ujy83XVESKg4Ew5CglWpdt7gzvgVrF12ZKQJLhLZLnpKaXhp+b6E9Y0NeTnFzsq9T7LVg/
F6pECsy36vTBLhLzyh7jbJOlI2tGKacJd33fEwXO5BShY0xqfRDB2EHGyity+GyJISBGa/fOsxI5
rbWSPRlXmmVEUB1iXGY+s087Gw9x5ps7GDn8biwKWHir7ghkoP9ccTbihEFLrjBynkLjxR9JBGUo
U1Ey6XdWxIO6stEHvI7B06SkdTZkZbxIpx8vA28KH1SBPkiUfKy2tf8oCDFYXLjNx6CyY7aTpr8m
PumRjXGw7ZCYA2aq7x3rKQzpl03ERXAOCxhU+ZOpkJ0jYr93B2DViYsHz3Rhjc3o1Zuim9bAg/OV
ZnOycV2U0LCdQ1q7xEWg7yvXvo4/pUD/0XBzTqajT4wjMVAHPGVy1zvj125G/s1ZHtMUxKBdKjzM
cLlzxKkDVzoexCpX/c4L/RCqsDQ2RAmyQCeaKGuFKmoW57nigyPsuHsYhSkxwBM67y7W72pHRmuJ
Sf0qKYYXNBIWAm5kaQ62wGNMYRdSYqSPcTNlB9+kPAAudOJ9bvp9FXXmp7QT/oozPqsOGyFsXyUZ
S35c7/Kxay/NTieXqdD71MGUb7HhIqhAI1sf9c3oEBcW2do5qKaOwDehE22xVpCGATqRreCtFkj8
ugx7pNe1X7sGMkKFKGovHIQdee1/bCYj3zVT5WADpHYwh/DUx/aut4xz7Ng7uNwT+xT/GrfUEeLf
hzGfb/o0OHal81g1wRVTLgWjLO5OTjO/JHX4BIT73pXFvmI3vS6S7Oyb8bifU4qULinzQpntGidf
v/ENoR7LbKF3l/ITSadsrIyQST6SF5lDBhfCml3SVycduSMsNudzPtAykzlV7ZWCcUkGZd+/n635
sx7iCyfp5a52M9SDkz+F7014VQg1SWg4Iu0AXgIZMS5jay/I/KjjZz1oMie76FLVj6Y39A81ehmM
2/E71wojKKU+uT/10D8bsvG2SF/Rx3KGuez7xjg0mgTmhf+A3S52n53WLvZxXjvepo3wGsW1Q3l0
JMhxXbp+pPGQC7bQcUPCzyyc+bIblNHsolzfK+n4X0zHnYyjUWUUdLDktyS8yEGO1qnz8hYSG252
fZvJZvk8WafJeaLoPFK4EEF3EeYdI9od06pZUdW0E2I1k0zsYERExKGwHzrghXWNayydbrxpcTks
MbwUTZ125Mi5pBo1vQw+eGFKkh36DUY30DbEcYHHQUR6HKQ20is5FoUM+35TMr1QZ1p6GhMpwh/6
kANCYMCYwDCgTkk86+uaNe7Jq4PpyrDJj5ExmUQEADrmdWKoeNh2/sSxoyfCvhqXKItCLKcTQVTs
12SW403iTOISJxD8iLChhZmOwYcwJ29qE9quuBet6rYOWtzFwjaYaLJHR111EaDDleV3gA4iVbXv
62Jg65AZDvYFYTUX7O35aMMpkP6UHNA3agrxIQowI+bodB8deDGbuGH7t6K1S8N8XqOJAXK+JDSB
6WouJOoGfDcWCNtIAQJpOeR7PcF8r52a1+u9Koum0mngM1n0bNJs2BO3lj+//ic+lpZ70+HYX7qJ
v3exRR0kWKQzyF3OYLqRVAk8a7zBVUtDncMmvZ4ZOBe9x+kqbiLCU6Ou3r0WiglpoI2isav1KUKj
LI8rE91s5O8NyFnHHBH+0Zm7Yu+AYHpPQ5sbiBM+kXmE7CkKL7fkp4jnvDf51QkS5zuPurmA9qlv
U81+F5UFFJe0B2NUTSBFtcl9kQgbPFQ4K6/rgSi9tZqSes9WjbN932dug1IkGNNVPFMVoXjJZIBk
GwB/429Ke1D1RQpuOGf8m7Nx6Zcwain+gQxKEyqK3nzym6aVK6QFXbxm7SApEXMoeaPpOJJtU3fm
tRKjwqUIALSdFcUrVOjH13EH3xakVIK2y5q77Ckjk/Qu6rAbrgZtLN8vqoIXgxggiiIcs+6yfnkm
GZ5GV/CP/Fb6muh5HhtFyrUtECAhHCn25Lf8K07FnYLxZs5GolhKyFuOzQjobJPP9oflA7PEeRdK
38CAjMgDyEW76VzETLpwzefcXCILCrSorxIQ4rx5WsLRDFg8B9PVwAdtp7nx1aYGZfEcCWUnm7RD
EBK3jPvIYHstXOqsm9fCkzBk8DILm6IS+BZypLhkQgzSmVIi0eYs58NjB+Xn0qdjfhwAeJ0hWulb
qBm8OkbEK2xbPb1JQrWJThflOXXbDoggVAByCobMHFZNFoh7DgfcYSEdyl8BJE92wMFY7P2CiCvO
Lc37zl8ebw5NED0/qTPI9eX9mKLdeH1hZZtGX/I5r864x7i07tvhmBEoftFRciVfBz7KeZ5IVDOp
yHU1f88n/fPE5PupVy1qBxFz9Oiqz3jdUArRzNu3AyRptFfFvusCXvaFBxz0E/bmvPD33ZKKFpbw
jixK4FcVaRofmhG7J+aSWZwAJYmbwnKCo8osvnnHyUdtCqbDvQmqARlPw0+sllEwYl66VJWipKBs
hBep13EmHP2eUeLO5qfQTKozrUijXNOL5Z0uGxVsSk6nu95kfvRtnlToIMOZORCQYFFxw363jMHG
BFnjKngxRHwBRPKsCVLLohCE7sCxD47T8BWDkgVIahT6uS1j/VEPHl2olg15Qym1CrfItCQrI+hB
3C5DcR2NXf8As9T7Ug128BKX2j8OKkLFHI6sTBCdCbZQ7hSSN8EIGPw6+JA4CpTbYlIMNm5JgRuC
dFxO38rP/xE6/EboQHQP8Pt/r3PYfM3O47n5+r3U+dvf+VvqrJAyIHFgAXdp9rzqmf+WOitU0Agf
PAd6kelISv5/ixz8v9DoIIP2LSy3S/7i/4kcyFika8Ruy6GL7L1mJ/wJc8RHtfFjjd2kFUWH2CSF
ewGgvOlfpAniTzH79WFypuiZjJqi2jgV59eVnnMiPNwm73ZVPd1mpZzhXkWoR+m+LtXjapeQuIi4
1poF2P2eOOoCwzfHVXP8qunmLTLGhPnGAjkUdreFZxgwHOCBGwCuLKq0O3CphARYZgj00HemFQ8R
9Bni03ffsPGwrq+zRGGN9cDRH1xqj2TRknt4JAk1RfuIitFgm7OCN1WzgQC5q2t2rE5ucRzSKtmP
fDm5shqnusAwG1yUGJTvCz+0j00bf0zc2niOsxyhXV04K7vW5AL6MtwCa7RWwDKrm1mjhsp1ezd4
4RcsfNwkQeQrEck7RE2k4vlptKHQbawSZM57M0xfqsaKx5XJdmZTmGjEVcXigZqjAjLG1aNB3jmW
ZsF3u6uOeIJVL1FTCu8hGPorkqSLVaSLd2M9owRB7bai5MD5zBuX/8sviUa4tL3qOWD/uJ5Fp48I
RT+iJL5wgBStMsu6o5r7sV5g0W5ZvuMUPn9IM3SgYOujTeqBkOiX6SuOizVD8EFbwRZ7CQbjwFm+
AmEJio9mLbH27uyaN1ZqYM/CXf8ubP3siXQ1gDKaLdKrxLmm1wH5eqnBdV29isz8pZ2rW2xeQBJt
44jTrz6Xtmge8Dhja4sDQFKUPin+yOo2G9Uh8GaPQJmuvoFF0jzbqffgtHG5LzU0NtGCrHACMt1n
uFQHn836lrCmx2yujHplW+Mjpb7waOdl66LFbPM76Qf9Z8MkPXTt1qZ1B73Mus7jOhKbUUbUZEDr
zNssKt5ZhsAA3JA3tJGldd9mHRk2XlBsLAu/esCbs0oWAmUEpwA7u679PdobYJRhJQQb6YnsR6Ho
SXmDU8Im0P1pQdr2u7Ex1KNLbeBk5475Ed/msGkndkV5DG9mo3iW5U54TdAsJieQ4xPd4IsyMRWQ
lAQioVGoGTlKAwvrZcJJecUpgiTnsECTm7mxRVhXRhE4T8S33t9/JvrfTPQSQQVt6H8/0xMhHMXh
ufh+pv/XX/pb0Cb/sgWCNARFCmHGD4I28y+bFrEPeWpRH9jfu1q8v5h6SVOhdvkKn+Jb/EvQRtQu
ityl9WkvThiPfN4/mevfiA5YLeC0YJ0hoBklh/lW9MTWEEJ/1hKMjiC5oyBKy0MfGgUgjr1l4UCd
iKa8vExSYYyPsS7sC84OEcfT1q/U2Y2plwrQ8Yk16JVKnHlhOdmZnZxCufS/YFeTxkbRl+CX7570
PwjD3ugBqPPxhT0erUnqMPWq5d9/p5zy2p7+QzM3J6it+l5EBYFkI9TDaXBNRPFT8K9YaXKc/032
sPem98wlWRIF0C8cR4vM5o1UwogzqzL6Mjwhwrlkt29g7xyEcPaJDQMe2FJt1AfRmADJR1I3Nfbh
wbUPWHaGYKdCMt0vEFqwP50Hl6dSOEE/72Xn6FuviAmNKJHr3UbIDx8yKbp5b2PaPyWtIKMu5Cg0
rEQaNA7MJ7rDa6V7kO4hBvTkZDiDvqddgctCzOrMel221Cw9LuUTi8xKCsYqx0ESsO6NjtHilOUX
qdd51/b9LsAlRwsulg+NsBgEo5Wpc2MRIjLZho/xsqvEdeMR28pkGk/hlgbxGIKw4pubkJlIpIhC
+SCEQYJe7BKCyt4TyrgRTfo2dGA0rLSMPaZVJbEfg7aYoTrKOsKdnvONkNlZFxMtM/3YkGEE0ac2
JBzQJBLtSZYkuF7PKQ0CWiyTUz1LaI/RsWtaxl/ImX1toJcb7uemkA+GBTHnPXt8esCW7HhycYsS
jZSCUhOWWpHnsx6alL8UOAaXzvAl0pTqaRdtZTKQyKPnmnOSgUcnWui6rQNZoFhg8oQsxOskLdSZ
lmzw1GMHexp6itSgKynlburYuYsc8m3WZlvzkOhE8is4dte1z4DIhupgz5yUtzxHq1+reDmoxLRR
iaVhmZshJJDyux6kkuIU0maOjvPyk7jLwyECNuX3q6zy5BN1L0jI6Ax3PYNDuYrowN4ZHmbZVaJ5
ea2QdgNCuxgLQktNEEwn+SPhqnHc0d2UKBlxsLjhJqMzsoQP6OkBrHl3bVBzxv+cBDiuZtWTnpJ0
6mqaQufJGFxxTTJpdmtZaXiWIwBQOsC2B6KlcM9FmA7vK4sS6w7zRHmKRk6lA1U2bx0lI0+cMFsK
+1I7gM8UVTSSZeu2u5MoVhwWPpdhMzRkJ6M8yJ3mhjqpsnatCmG7rPO+tpALTrYXzRiyGZE0GXKa
V6vYouH5gv2hrz7wxzx5QYGi73FiQDh1sgz0R8gYaTk49+uo9MUDQVL8PBmcLCK3g5HfFmpzlrOL
KKsPPBleLo7jvJRpVY7BrsWX3z7T2tb3HlN8szVmlwccS8rH+xRQ5UkRl1LBw2qbA9HbQJmTQOpb
yIE1nfSZgEUL2EzIlgsD1ZZiXDKvBG+bv8UoznNhr885kSJ7eeKwKpuHdJ4N48no3bm+7GRjNLeT
Johil00W0++cj5MPYcPM0/tgSKCTkwkBUWiwrIuZesWwmqecZ9kQVIR9yBzjauX7mMJx6IJ6CzJA
GTubWSU6VjXi3vXrQE4x1IOdIEij2TjD8lJ0DVJ5wDEwuZnMS/kQ94agSIA50HnWGX7umySAHgvt
V6TlZ9caBc1pL6GKv1StaNGHiT64QdgkHxvRQPxeEUvdfbECr0vfN8wQIiJHZ1bNTZkXhYNpN4Rn
tXWz0CCOk0T0cGUynI7IL/jNu6wR1wlVf/3e64M6/arcQkr2eRPbzG2Ozkve5Kw/c03DAmg3rBP2
xDSsS8c0LyJpEWNKCvtMlSgOTXKbZgCyceiBhzH9ZzX0wbqcxTuXdMhxjbyifyR5y9hin0eeUVbQ
oPowurAyP9hYQRBTUY2HkRRsMalN5ObqYLScxMnnSiirvA8juwcYUymHYxDIEJr6Gd22qvLMp5bG
1BpT50ejGKhSoFdYpRO0uDgatXcQqQw/ZW3gftUhvn5O88VNlzmXCJ3qaZuiPsI+74YflTXAKmOR
2hDtYd1TmC0+CjvKd7Iww2DtzjllRWpRt35Ix86tFv+UnNPsKq7C7FEmrYsRu+0oB3aclAat1zRg
KKTnY3UzZHN+qUj62QKZye6Y1quPUL+id4Od3Y6uqRN2u629q6cafFpSAmWgEM8ZwMkeYaW04Q7W
EykfLGB0wOqZNoCf7uiIoBSqR7SEmesy7Q1W+cCiUz0XKq+iTQIyaAeIqHwfOdTCBUsPbRRH9QXm
PCqTAH6wQ8VDvgkDt32JGwptWW/bBzknIbgQKcGWta69ieg9TWR3sB3YLBXaU93m5d7L6gnYSmaV
F26k5S5U4g7wTLU3ddRvGu7xGSJyNbJKQYosCJsaMLm5/XXd2cE7v4qcvUEK5k5RaV8bHJ283TQ5
zrVB7fbEhD0dzKKYUKgL/2KmsIkspGnW8HH6dd1PCcDrFtEGMMMvJujAE2fu+cQBA7rPr7dEP23m
bNe1+J9YNJLYyd5o4+oyt7wko/4Enw+yY0GElTlaLEKvh2uSZMoT0orm8OurvlE7sityKWzTSVty
B1GSvtHOkusdudGo/CPQnOoDEWNMDFUn2WP8+jpv1I6v11mUsWyXJTWOtxpn1JpO3/phcLTTZYfh
mg1z9oKRVzpgwvjzi7mmSZ2WDfLiIPlxd4lxrDVCNoFHLxv9bbngvhdvwNqIe/9bGe3f7it/3shi
T4FEz16cgov71lFRI0epDErxR4s2yXUBy2avRmj9LbKEU+vSD/j1rf3D9RaYrWCYcN5G1fnm1uA4
lkWWK3rxUfD0bQlCaseKoYqW3UgbTzzeX19zeVzfqTb57RY5LBpVzDP8eG8361NOh95vOgosTsHu
ygWdDujPD1iBC73USnGosR6RAc2fTSNh+fj1F/h5kBJrjX540bBKiSPgx5smn7Y2dZY6x76Pm8M4
QqLWYiy/Ran/25/yH6/ikt3tOJgAfhLkZoEcMe62zpHmb3OYYujirgfq6M/vhQMlOlySXnjx3oxN
B/toTdHJOZLKRNx8DJIdYvz/Y5iopUZpeZx2OG6+eWJpndfwu0t1lAEVF3pVDIphIjl0OwWduAYs
Nsy/OdL9PH8xpzObcFu2xZ/e3BiKg2AaM8c+GhDMngVt+ONsDmxFoKf624IWraTPOTNEfv1Af55Z
APBAVxbcLSSet7fqkzaBNkhJ4jJ5u4OSebJzaL7MCaEIv77UP9wig8NFQc+rzpFf/jgOXZhgXCqX
AN0XhHguytPcwmTKbAZMupzg9DJqfn3Rf7o/PD9gYyjskq775qIDMRNW5DvimDl1cyhy27rITC/a
c9D57Zv+1k/Aq+5TnaB3YuO38X5+0yKv8Uzmk+PctHjxE5ErWi0IAu+R/jXXJWRWxLQT22Q9sq8b
2Wu110NN5NoOQrLN4aJUZxo67RcBeZ1d51xk0a2XOlX2m8fy80RIDowFV5sZiXL7WzNfEasxJmeM
EZ5bXCgOSA1Y+m0tIec2Qw0kw+/WSvHzDOHTHmZfafl4Paj0//j7hxn1koA17mhQ+G62GmBsteq0
Jg6tESyZdDSX8Z7E4rrus/oD5PxZbKzY1/d1KzFf12E/L1ouQig6AmGiP14cfLDlVIN4Gfjt3hqY
EHsTtODx1uezx6bbVMlHeJbWscW9DGi3hiX5h2PToQLP20AphyH6k2OqRr/Fpn+ajzS37HNL6E6y
muqCYaorTuN/fjHqRhaNEp+p5u0q4M14RENo3kcdan2bFMR1mtR2CQsxK05Jv77YTz81d+bhAhOm
tax4r06G7wpUeWqICgT3dHQCxcEyjDGFoHCKOCX++kKS7tOPqyvwG2fZPChuDob98k2+u1JmRbF2
KndkB9FE7a3JGa4HKdV26WOAQqg9VclAJcQOyR2JRpQqnEhcq1nV2bIMIhu8j+KUOoExclhat4Is
nNltmgO8BUpZVL2snQkqnuN5jXhgP8oQ80RBNmL+pxOxg63Wx/DFuobJ4+1WKC4QJ7voVY5yxoE+
gsI4AbyM96E5/fGui0sxBmzXpmDrWm/nfFLbZDdoEkka07FI+Ui4/7pENWQgwTghMPxt/fDNHshm
WcOvwquPw1SRjP7mV4JvbYkaYsPRqbX91XHkcGzswH96LYg4bktVp54zZFRay9+8ZPLtEME4LR0c
/hZXXky7yvpxiNhZ0MW0HpB1E1Kbzxsz8cCd7ydi7SxJTHXgfSJ/LLU3AzCt9toPS95Aqwnjg+wm
ooiQRk73Zp9TRZzTpV5TN+5ysOgb/vwa7NEAE0oIqBTxrdtNQGCGcozVwTfCNKFw6VnlnUra+Qnv
J8udwWKwn7pGVMcByRrsC6dFvzJqSmNtkFL3SykcBau4HkJ344WjTK+UaaTNBh1RfjdSbbhunM5A
rBg7t+UkjHlfugWmvaEjOtZ0a2leUpaGBNu6CgJghHDssktpyGLBruZxU071zAF6jkHCxGJNTo/q
SdGCEkavra9j1VH7NgdShK05KUreGZFQPOorkYkv+F9SiuJGwvvi62ophpLfGd0Ok+bPLvKp8gLU
HUVvv/GD6OAMKaeiop75tzMC5W+bT5Q1VF78bNnX1BXvWgQ3lizzokX4lqKV4uA+0QSlt+QZ+r6i
+xrdWnmZgQsN66G7a62WH0RWLm93KfIqvS9hBolN03ei3kFV1PepKb3L0HHK9N6tRPtFtyZ3QVKr
mr9aTtHbV00tllLUmPEzk0jFX+TW1VmRrDi/qwRmvG0qE/tyWLJIqWgQGbuLUbHonQPIL99QB6Fy
1YGAdvZePiHrhkrIJ+JoDsSnebSKi1onvfFOlzGXrtOZVQvxJF72VZRZrbwpxkF19yI2UISmDBdY
IVSbEZRPLgmhSFFs+JQNtqJN3w3kK1QFyVaOZApXc8gIKlCGOdBTxti9tNGGjxcRWVT4OLQY4mvQ
+dS06HC2815nnGFXElZwcxOik2oeRKEakCaxYoAVEXyBayNuWBte9wHU7Bl95GxRaoickroZ7Xxr
OgUUQryaalupX/xuhkM3I+r7VoJTWc+XsSItHuxEqnMcRFGwbft2hGX9+lo5AA4Zocy9o0tk/blA
ttVQnJ/Eg9AiiulnEp+Mo36h8TUI49p97TmczKJM8VyRuXIPVtL2n6aYjPadjqnDf2vN0NQ/B8pa
NhKQeqjHla59zkWyVGIbyvOrKuH4gymKCvzr8uc6PUXGiNqVe6lc+hErHNtALInaNNtTTvb5vM8r
g05DNtk8WDsYsH4ktMPju7ao+SICGhHUeshI98Usav0RA6Bl0HN2VZree6Wv+yulgSQ6SQIsF4hz
PH31DDoZ28SrQe9PoqIKHE3sjel6i9HNWY9pAyB4jChXMFZsujkLVLaz3PdszNMOzSheXLrxGfIj
cKBBMOfU5o1MoTttWqr1U0ZREiNWMXuUJIB+HXPT1JTaqJAjxCTuB97T+G3F/0+f9Hd90mVR+27P
sjl35//6FuFzfc6//s9/X38d/+twzqs2in+Uxbwuh3RPz233P/9tuOZfi+7kNYZHcoj5WxMj/4Lg
JyX1g+UgStXi/0QxtvqLzRwHbp86DUl0izDn70apXBql/Oek+9Bvl6b1J43SN5s57OcUQqzlEIXs
1kP/9Wb9NBwd1h7JW/R/orU1OyyJTvj03UP5h5bmm3Pat4uwKeFQz33+dDjsysGoODYQKJYyN2q3
nakvD+66Su3fWYffGt6X+wFjQrkJLgLW9zdHwjIPiCkMrfmA3Jr6c7ao8yRFZ1FWcLjZqx5yINXk
/yqb+L6p3P76Tn96nB79cJumCZQIfrS3Gz1CF5AyO7I+kJr1IHP3PbbMza8vsZykvis52d5yCeXD
g6Grze7nTf2iaYypNwNRH5CXPtBPemp9gq976mIrc66//vpinNx+vtxixaaNz16LI/CyR/9uD26F
te0QWNke6BOSLpbmoiLNEEN8qjDEZ4P9aAdjTeQR0DpzpSwgzuy/fVoTedrkzaaF+I1DI8Q/ECVe
ekH53adVWaLnWxPJHZartvXBw8laUKjOSXBsmIUvZJJbMLHGfTi03UthLy3fpjPlE8Rgls7J7/MN
uQvWNclRPuntqbVB56OfpiRoLmMnHMOVJV20LjbOuwdHZeF70jRLgqsb6y4IS3WjOvL8HMUsO9gw
2unjhNf9QNJamNMQKT2kQQpi+G7o5/kixTnRJ8aws/L8xXaz+zK2PxOVcdc1ODRH28uPlak/hoON
kZpITEJy+UwCzOdNWs31Pq3RlzeF2Kg2Gb82kV9fuCQYVxPCsdgvOcNIfL8jAvFrTXrBGid/cJSh
9eQaAOGSKMachJaSBsPA7sZAx8ReajOJJLlGzxY+dCh812C01qY/hDR3oITpMYA+EmcBpDAdXRUt
UZURRUhMMeNJhai7tyh3cK2E4xT6Fx04YE0iFhqp2qVGFHlKrKXHzqOiZUxKVyUCQT5v0ziPduEa
7/+XvfNYjhtLt+6r3PjnqIA3gztJ78ikJ8UJgqJEHBx4c+Ce/l+gqrskqlu61eOO6GgT1VJmIpEH
n9l7bZF09ZkESP4en8r+rjCS7pjWsdohTWURVdcUmgz0xDHMqvoCXpuD9blKsIyQ+cEUTl5VBZJi
2efGuhsxRnRxqj/YBVnnY1cNAIljU31SsU6E0FJHac+WMrqLZz1THs8WTjdjMYK9FGBxPG8otDo8
kYVbX5dTXl9ldXMKCbj6hMmxvbOVlexAARsXiLncXZZzLwDUjTeqzYctyLxPguxIONYxHHnpWTie
mji41t1IbjV8MBdTpBVXKh1XZqNwDmPWrJZBmeqbukcRULhOFC1itySofnDibR3Y6ohTkgjNSbhX
bAY3YWjRV4atZywCI3omZVeQ9+I8Dt0s6AoroMj9NV7ueyIdCBHupLa1CT84ogtHpS46pjcq6q9Z
7xpb04r1nUFvvxuBy+9xEVTHsdDn8ityinOGHdzkjmYywTo40q+tsBpfMFXgGedHc+oiqR1baI1b
awhgM6eag0M8oxhKwspbVXrFqyGfhpWMYNrCz8EQKywF8wXNx4ORtPkyxIe0BTfTHwcJ9pNNcL90
A00geNYJcE8ybWHaerSwQzUsiYcPFpab9ofJFAj9AsvfhBKdQUFCA2hy4mJdT7xgvnwMjAkuXNvq
NzFisZ3ZWc/kg500P41u4U7aC8PjSoO6R2tXqGUXJjXpqIT5hERzriqfDaw7yQsNj9E1+TwYx6rp
C0tRwrTYBaC6DKNuj/tXrQ1Nvwbxv2mHItpJDZ4MZv/ZBcRfG4VudU9h6WUcT722Kit4eArd3Aty
cyJeROmum2FTlZF15zglElEjqbFgeF1zpbTSeuHc9vdx1ltb3RDpcuiESXwnbG/U2eV0GaZJS60b
luN9YfjpiQNp2husxBel6Xyqi57GMfC1Re+HxZLNF7RvXZzgTW4FDwCiuwBvLqI5nTbNjPwS9/s+
7cx7QEAEOIQGEHe/xlLka7ijtXAVJpp/EYXJ13DAcjdVzRpugf2idLv8LJXVnUuwfcHCwTS+4khw
8fDL4cRkNd27mVnvLD9OVkU/9U8F23NkjfW8zgjkOC6x+OdsW/NBvgUUqo8Gs7S70Jvsa9pLd8V2
2ViCApPNokDDvkW/iieGvobfiTt8waqjnZMqByjQ4MatPfngCIfUnCAmRqKq0zkWcLCXzC2ddeoz
J1STh70CzSkSWGCm56zxtZ1BZbOsKu/VM6yohd3A916FjoRx7nt3aTMYW5qRbF2b9rj0upHuP7HB
T7qB2Cmyjo/FoHDYto5zdmMj2Qktip59Z52hCtqmo+Dyd4h4DE6ulUn28oaLlN5ZyASWjm6UTJja
xLy1K3ft0t0/tmNiI4B3xaVbu9Njg8kBjRHZdRA56ktllC0xJ5I7j+y9nc0CnJRSbjIenm95gqkk
rGpizaOw2fN87PcdlGLwHFCJccAZ2WimKzNt1Le64r9F/u+KfCSKTI1+IYZ8aZqXV6HwHrbND4rI
b3/yzyLfDf5g1Umdz9KYyhw02F+FvvUHGnZw3eCzaKnfq/m/ON8zSOwbe5va7nvOt/Ge08lcHX38
u2r+7xT6P9Xg0L3pZiwHMw5m5o8LmsCi1EhKrdz5cfomCg5vzScFJ/b1363x/tUrzWtsBp0sN0Ea
/lgxprmd2yA9eCVE9JhtyudyHjP1oVDf+tJ/u5b8V6/Ea+CDRypn2/78z7+rTaNWC6FWJeWu7ROF
q0Y/N12GIL6a/m4DgwQIiBSHDC+n81o/vlBHoCNF2gRNgvTcJE3eQi1+k/znd/fV/6VPen8Zht0M
bl1gnh+uXOsKQH3OUO5CjeV84FfV4n05TzLXf3DpuFfZ/3tzL4mW88dPFCGcsgvBJ+pAR5wGMB8A
Fpio1bn8zYea/6YP/QrTpXkZxSaSBcyHa+d1kFnagCGR6CmHQOLejNHwYGjjQ9lRZ/76Cn6cRdMc
wVcATTXPhRm2f/hYuHULfpsFE6l5hew1qMMYxpAlosUvEIAwxdtQpUkua//+rcjQ3XKAR7L+/KnF
detCmSwAy11ZxcWtmiecTqAlD5rkv/36M84X7KcLytyAU2FWcngfGsBJSfIRi6zcaYDbd8A1xrU0
9fD216/yL35bbJL+epUPfZ+PdqTTVMqrBIODw214QEeVH3LiW/+TS/fdK32464lmEkUHP34nUjWu
3EG+TGgwkTX99uf1Tp388dIhSPGZQCAksk3z45aywG3jZ0wCdmUHw7jUO5C8Y9ky4rSzcR2EerEy
gtrYVEwydnpNrBziqoDkcDs/dBU76GVfIBTwh4gBZpH3r54gUJ4AXZSsnm5sZgw1MB1rH01Gd1F6
kFGAdcwz3KCoGDHzfxlFmK31BJi14omx84Yqux7rwHxMPLPYOyExJB3JrCukoJhFZnFfAY1920vu
58Qb3GjZjErLFpBQfGJISHJvWyI+FaaXdQvp6bbVpH3Qg6l/rUJOecTMvHfX4FWkXRwhsoCHFp4v
ivVop/pnmQgNrzDvRzMDZqohHzqBzrEpgqg8R+ZUrFrHdtwlw++QhQdAzWFRWS2kgpA0gkoPh7Ws
8AJqEMwA8/PppoyDCxJPC1Y8N5dkCTDkROi9dl0eATC3jE2LIxcGRmBY9D4IgyR59kcQHDA0kWds
/QBml5fqJqrDzjkOkSGfI79IH9yeiKGqscpPFYXpY8hnLxdeb5SfysxmhefC+UkXYCEID7Oskd/6
4NqMDjS7Th+a3neOWDiza0bv7XPIpTkKWZVnV8k3gPxqqaRrPkKhfRuaPrxtXbYd5ETx7pumOI6p
yYqzJi+QMW3AAPdKMqC+QZts7znRW/SqKMu7CMI5ZUAsyDhVOZZJyyfkQUXxZWSVAZ7xKH+jgzcu
ARNxEVVK72VqPTkD77d9CooedUjIRtPlkiUxFyFUWMvgeI9LktSiO9a9fKTIi5PnYMLvmVU9VBZH
sLMgS6uYUH3WbrqNc1MvLwzVlcGKlUX3JMISha5pdIzR4Yix4HL1vCaAJp4efUw4DBWS7I2ExYJM
sYhknZaTk7FhtbPxpD8UpmvcWSBd5NKp4fIsaxtvD0J80dEbDVlwqgdG10EwrwHacEhAGoHPKwju
SDQ4FbR7DW0UkXI4qpdMSoL1NMKOb62yU/QefSke2lyLuq3yc/kS9CaxbDm/I9crDJrrACBNA8r/
pq+D7mmqp2TrlKpNN71Wm6TelJYzrSdmTNWibsAuLNAls6cJyuaLOfHbsrWQVSQerOa+85CmRBJH
sjeiG8yGgjdbK/QAIELJzmOjqC3RlhMmKCLsZXDKD0MY5Tj3iPsAE/Fm+iKAnw+3jTfCQD7KxpU2
zjIzkVH3R0lAPmGUBlup8Q0pi0cfvIqUxEPsgA58u1vZ1VCaRDmIr3kZODvchAAgXAF5wTbUU9mM
3ZadGCbeQHEjTPBwDujTgR/EFT6CVmehnbKGi762ioQ00Qy3YK92DFth4I3xIctdoj3IkEQr6nvX
QvGjJOdpWOtG2l10BBusI1LTNrbfMvMtveTRx0h+1INhA0IoXUbTULbLrEeUyFRExgurTbmpORXx
cszxyLmSwdmiqNxUGr/6ZB6OdKD9FizvxvVUc7pBB+m2xvzcLWlGV2YmX+JG889kGqCFwWx4bXVo
roqoR9luh9ZhUNxRCQfqs6KHW+opUWtdzsd3momfUeZXwbnNVf/aaDVtUzRnOgk8dNeGiyfS1tMX
6Ekkq9WcHy657kQMYmA2QdytQg/yGgNK5V+HRVKfjF5xkr1XWiB0KjBKmUKGLznETFWsXAQ8Kyxp
9S5GsLhk2d6/0pnuS2JZFzg5de5gnSyMOD1bZVtsRG8xNGuy8txUc11dmMUxNUpupr4SCtO5YS8T
j6sThwH8QlcZODg4dZEBfGoT3/iq95xW3XyPOKw6idZr40vpDNGmA8/MGUclsdC01rmUkbNpoBQx
RJ1jWQiK3la4QJYdeYQ4mbhCk4etb9C9eonyiFA3vmGMlTrKh4inwV1Xoqb23TyHZ6qy60Zx9mgR
p0dPZHyedJCMu6BQG3apZM2j6L60QlP/HBiqPXYaUDgmJGc/adJd4+odiW9FsGWjpl20dXy2oNg+
IXRsCFQW7UUop8dYt/pHP0H5wMA93tqT4ewmqJ7rXFTZuWRsd5UmREPjNYktQQRPGBEWHt/ze36o
Ox1Cjl/AwogysEi6VZ7tkbQsHougOF37s+YQY2B6PPQSnK57LRYQF3NO3jrnxNEz38BlbgCAmPhK
y2+HrGs3ZJnwHWzovSARuRhEeG4T4zsSXrzLmPHX25xZtGkIptLt+4R6fJ9WS5o8/EUQlbIZS57M
ZGIdUXeJ/Dt/n3gzvGT6nZZWTDTtt6n4+4Qcddx9k5nZoa8suLdEbjBJZ8x8sOZmXn1r7MNvbf7Y
m4AtePikNedfRsDLTYWar1+BnxAMBpGMiwOusNmdhsy08w9I2wv0Z65C+bukFq+Vu5iC2ntrRilw
nBJT9hXtPvPJOPL2g8/SHEjPHBBhVY4O6PA9NsL3EsBXLUaLq9z18NZIWwUoF/xIrttS1PZqspTR
ZZw9zTOr1KQlGzC97aU1pIvSYFo6F9eI4kuyog95KpMVtI/Ptq8g00lyMUaLVYGjiY3p8vvi4Oiu
MYFqM0VRA0LnoeHRsBpv+Z2apOFI4I8q9dudWZF2M1ThSyJI+fCQTaxNHQlx4VXGE+ZgIkB4RhsY
LsipYAWvtGWQWtMlP9foNUo9QxEIRdZG6gEjkamm7ePB0f2NF2Wcb7bL8W1HVCd0S4zweztInVXJ
B94lajb6+KPzO5ju7Gv/sY6H20/vD26aNRVbvg8VdkNgJGpsPd1BzuG8MfvuomV37y38mjqhpbS8
xB0DR8pkCbxNAsw0/OCdY2sxlloYwe8atZ82PfP7mfeNHhMKmt2PjVqE/AkdVrqrM+OBZcqxTjhT
e4/kg1TdhPjYNr9uMX7qDNkmgQLgld6F/R8xvw2UlSzqGWJ3FUVYHirWdDmP4zwXxVGzx2L/69cz
fupp5hf0oPwiTLesn7RReU2BY7tJyoECuAT3Jud83OBgW8k6e4EGjSIEhOgZjEF/9f7YgT+M+kOQ
LLoRBkTVMMFBWExVtx0anuu/fn/Wv3p/iMTQMXke29+PTXk5xCBrYTfuRJbZB9U12VthzYmgfds3
oMUwfw/rFHgLwS/SaC87l1rTIOrpXBoU2kxlXyhl8oNvorcdTTrPJp7FhumonKONOuSU17I+JW4T
QOBDBk16UejsopBT2RpoXNe2l4W3FhqvFwtLe7cI+LetrxneNeYRHsDhOKQPehzL5/enYp6jTF/2
U2KK31wLY+5if2jV+K7gSkFjR9kLo/nDYjpSfQggp0l2rYsJwtGaAtkLxOPesp+Iddd2bGWIQ5bC
3DiQaMikbA+//jp+6rPRsrJgdXgjyBxZ0/MOv5suMQbv3TI2kK3Qb28dLSqO+PJ+dwz8NLGYFbM4
P1wLxZ4HNuPHV1ExHlo3L+Kda1M8u2Q1LvPSZd1nBvQZbkJQzShpHmC+dE+//oDmz9eYEsWa5z/B
HADysR0ejcTu6rQX7Lpwfu5SuwhOWhgGz5miNIaa5oznAPvkQ26PD0kwVpDjnB5EVudEyxbZEP7X
iD0fC1/lW2xtSAiz7aTeUX8HJ9wYzZcqnPFfGoaI6NvY4L/z6t/Nqxkyo3r49/Pqy6+f65cmeflh
VP3tD/05qg5Ql6Aqsb936P+pSTF04mhQraMEASCE3v0vSQphNDoPKp/DCamnM9+p/5Ck6H9nMk2i
zY+/dXAxbNINm9kZkoZZYf/jbwComqbPsKeTlU1BJy4A8ZkmW0/LruTIutKL7bHM9tgoxFehNBRq
SZz0d45fu/tmasPbNPNDuOK8/YvakO7ZrBv3NKAjsAELaqTYAdMEKGLV2gZhpHpi25Vh/PYquQLz
qzZwjuJLE9H6MnFqFkiIOEkyQ6cPNcyxLtsIACPauGqjd352lSRgtdu+VzcBPRZ5zUgkH+qx7w+z
Hw2YDGagJ73q8VLrQkMCiVjsJhV+dlOb7YPrJ9O+8Y2BcHAvunIrZ7qhJatvZnPkxgp4+1PYDmut
t9oDlNOJvDwUAYxwhrUtbDLp4qRK71QshxfPyyr6k4L0L3tCLMdztLnCpSEeqyxRUBELWa6sqDM3
gfBwgpLLduMMrlx3ut2xZNbz4VRHvXnyq+YeojUCNAMvXI3aFPUstfZ0l7cKVYExfE6GoSbJqksa
9NNdfKrA4YBjK53mGQ9/LxYV3+F9msjsEnqLYEUmpkOdzbpEMVrYsjvfm7V5NBuS8fmVGTRyR6jc
mfBpufHkAMlZOET5Mr3b6UghSAbK1Ym8NQ4/I2OV3WITvh3bSm3IJUuWEIvNs09HvuNRl194ld6f
7CYfdwixrBdpW8VBBkZ7yxmfsoJOtGQNgaqFZyVMf5+VtrpA16dvKsPTVngK82uaauu2He32E3aa
9G00G/3O7BSg72TI2TQ62iUkRWyWevvEtQJBDkMnuKK/zp6sOu6gnJT5Km9NfU3EIYJynahRzaqH
L1XfNGejLdHWDu2wpG6niZfcOJjstSB4tSypgPXXBvmQ2gRqBm2MIK/OzcV1zkadwXlAQtIYgs/P
9ILkbfwMC2a0L53Z+cd3cx3T6fLSrhFLqFwnetmccIc30bAZDGa4604L5KmcUHymUenvdIqHrzKP
5JVeIgyOk2g6J44sQTU7ofbqF5aPWiFq0O1UvZuS3Irc+JjHrsf5JcSB4AFCKLJQrmZ54lNsZPoj
xMnh5AaJDru7URexB46MqWfVXddaNH2qUpbbROOVw5EwqOgusBPn7Ff2ovbLaNt1Xn4V49+9Medl
eeJYLbV/NxGvbBi5t3CKChWnwEK/cuFjJ4umz7WeBRYwIEvKcG8GYMKg/DXpwq/g5GFfrwamQHWY
PXCMlFdjnk67PKr0dacyZx2DQb3whAHbnBlZCT8nhrYjxuqcRVl0roVtrtzKtZ5T8LT0CFo9PDah
oCsafDXeum5iQaXJU42hkyF2joseSk1dni9AQPbhstPAEm3yctRxlWPSWqKySLJLDS3RA8zgisGl
W4Tl0q6qkJMkLqcVFKovKSWRv1BuNlxYk5cBBE0ctu9y7LQHxFCUbmB4gpBw62jAQGNIOlvJ5Gcz
DNWULUq/HK7NVDcea7jrKBlKkJzVJnULRx8uDAqtIeaLizKFYbhmFJAFswLI9aM1W6BGvw3JFh/d
+8jLyvamtYQiGHj2zOUH6LKNNi1RCmVDubI7M+lvazlE/qsNlROurWBk2zv3GQrUylv7JWa+jaZU
K7+MXlkaCXNdchR5cPFw+28d8Ls6gESvX9YBF0XefgilQwQ4/5k/y4D3Zz2lLSbBeZFEG/rPjTW9
x4xy44Hvzi0Tu5K/6oCAOkDnH6EewovvzpX5P+oA+w/aAnhA2JgxceKb/jt1gT2LXL/vAXTwQUTi
8S8LvRKLmw91QTkViRmGozhz9yAjSUFA0wsJ01k6lZuMOw/iSL4BRCEYT0LNuIhMerQ0jsQXAk+n
AiR+ZhKsS5IdCP6pAngMOMt9nWozWGd5DHLbzsrxVFQcZo/xZFenopn0L9KKhoBVR8LxQeHijatM
IylhG2tM2Ly29cx9UwVddxisuO4v6tLN1wLjALxoE35hQmr2xWwwWBoqJDdv1E66GksEjCUhJIbM
J3NVjfVzp0yoEKYA8t8N+rgcJWNA3F3KWfDAtDeBH3IQQrBEmWu7Ir5IsZ7sVaq8nVbDw+yKTBLP
GefDdVdpWxO4MFzu4LHPgZkJ8rgBlERzwtE4TvJxcBoybZVVrhT8DhEYCOblZNQGpLCEIh3AXAqJ
foGBymlpxE34/QWiczJsw2QyFnzzXGV9UsZVbMbOgQlkc9VA13ePPZqIV67IeEyYlIX13eSW0x7a
RqPZR6+OhmQta2NB9+QO5ZbTnsBfczD7i0LaaWynOy8dDUPPNygqs465lC1Ea+1kPAhMXEuytDvl
HSc1wBaYlkZDjTKse5EoSVUXRPVgdnsjS4wAAWIfsJVBDo+2B7Up/hLPK1c8d+xPlDTGTdOA7kmr
QBu+BLlXzqIlo3kbQx2S8aWJSDKjTALNv3HbeDYCYUHxnsoeKAOSxaA79WT2HdxclVyomkNvOaZK
7mM7yC1Ibcm1YSDm1GOm9iE44HMzpt1i7pe5LYcE3neZRDyZDePgy6RYR5EOvZYQny0I9bMRl8NN
6yo7XoVaCuM3qDlUQclGB99vPXtpW1ztpSn9cKdjN2/XqTU6+2zQ6w1ZCc1LYZbpq9lWhgVMvXFZ
aZAkA7ANRPIiaiXz5Ryx8KGxYAzaVpQeJIg2A7a7ehbS7trlVNjOFXVC7CwKu4yeo9rWj+xJsg3b
SG3bWXa+8ni5i9S1SiDVxnCdF62xBeHry7NthB7LKJ/VS2LqCK+NqGKWZjbdCptrvu+ohy5jZtHm
YmhT+4TXaTrk4aQTkK6Pq0SJF96j3Ph6xio1jS5d0bAiUbZ7wv0ObGhIwmeBeHYDUKjblhK8dlIl
+UEZXnmPB+vSyT3ner6zzyFQ8RXtBkvHyriYpDeiWmOf4VulA5GDhyJXoNTfCoJpzoWTRE8R4MJj
XdkATzpGRE3qlosRJfFWyi7Z4n4njIby+ovJRmRbunVwG9masyB+jPI58R4mUwfVKqulp4UEkkyd
cyrjStsxCu8fnaqgQpbJQFUbW+anzBkH0sdBI0WLPtWtG6IpUSSCPXnT2M1mxOkosUkm2e7ZcL2i
3ydePA5ZbWhqrIJF0rn2bWn1A1R38shf7XfSvbQjfcFuw/ncZox0cmTb/B2ltgeQA58FyNeiUh1B
kLpbHBI2z0ufoewa5M6wsfLI3w0UMYu+JPiZAgS3TOtEBEZ4qo2PRiDUXSvqZJlyfe6aobrmti5u
fHM8BT07ZCcJA6iwomTYbFXewa81YCeBnfpfBsrYqyD1Y9QmRf7Fi/VglepAixYl7hV3PRa2vhh1
Axa1vAFb6+9HBturhLv71tBm5b7RjyZzGCtc9u107+sSNtvgRB7Z5xVrEtzHi0Lp1nORRrOIXGlE
3RlAiQfddT4xzUMiznLrBsYskb9e3T8moslZBsniwkzLBG2tN7wSid2tO9NqiebuNVpBlMYFqVl4
8UzrycToeJ6MODh3gz9RTDpQDWfUp1nX5ZE9kn7rGSwllyw5E9DXZFCtm6LSX3Bo1St7UMUNAy22
3mMvLPhRSlvYRhu9DfDsd3lH0AZcrwnBJrfWeuLIWQoGLaQyR6Jf5bDD9z567YUHfvHCrKaIPAXN
2tiRYd5j/S2Pfu+IQxHU5VVliG7VVlT46zEQ41fSXdtbp4sqyVQpFEhJxxSLmtFkS0pkl/K6M/dT
TfTcEu/a1yyLrbUxFCh2HbO4GGQpl5pV1ScQWP11CiOdwIzgogIQg7J/jAX1N9qyC6Eb5MqYlXxO
m868ow4vL7zSH2/13mgY67siuLGDAUS93w77Yghje1GEdr/sRKyfKUWTxwyZxCMq1/oqV2n4UCZh
fFRU8QvR+9O9UdsjGOFCbse6G9chreCCwFloRjafFn4rjVe7p8jvAK576h7qnU75TE+40mIH5I5D
YnelC52OzYustYe49pD3ms2aMyHizZFjRtBSbZiwzGyL69j2T/bgwanshLsdh4x8HjTF08GIDfeV
ubauLYswjwl0EaifpR48jpNDf2xPPOj9XMd42URNvHHjxCXRvSxRxnaEQuAOYLwRkfVqr/x+OKmq
qDcNHWn+3yHZN//Vb4pj3Nazk+XfD8mIDvxhQPbnH/jHgEz/gyhkYOpodeYR2J/DscD9gyCWOWt7
RhGZUC//qorfJZ4z+wKqzqxyo1b9R1WsUxUjs0ODjGt+ZmX+vaqYgv2HqpjVBYpVF+JMQGCuZVG1
fz+XRvHfclrE/kGvsuGoyaakgDOTm8Fyki84Blgbhq0NHzadPQkJFsNLy8rqT1K6DUw3r9GujMhD
mi/KsbuyrTZ8SCYztI9VPAyvoo1ltAfUW4VL+kdLY8YxRRsFqncdDqn3MDptf63q0iKIiKAZIgWl
n37putE5deiAHkhbk0jy05r5QYuXCaFAMfBAs3CvBna875wuXUthVbTmecARgvnC/cLMJv2a694+
StPpUgZD99jGlX1DljmRS/Tn4VtrcQBHWneRpArUxpjH8tMUWtULSNzuERsbFtKxEW8aDzrGKpGD
4KEevKvSJctvNYxWcyWdaLgAAWDg0uEwefMyTbsucgltGJ1idNlBqt8ziPfAGjCiAwxRWPbJFDKR
CFgmZiEDgWsvUxnlu5SM6LXDSPKTQbU+LJmXQHv30AbjAHLTW1hd4qwcIm8K0Jq7uE+jLfhD/+CY
NlkLBVoZ+n3CrDMRscKfcpES84nWnJEJnANGHUluROwyi+DLaOhDyYa69vSlSDt1dIEOLc0wqQ4q
TOQalqY7Ua4XLuXiEBzrCRkFxxmJAnpQ+pfs0oJ4E3aeuunmkWE0imKXaHrzWWiw6yDVZ2mxZIRY
3lbpnODj+ZxsBNNcF0FK2JXGmONsUArrPI4meY5Z3jJacLzuKWVTuKBmbf2jIQpvToebS5sw8oID
Fkf6iijr5TptctxCgiFXPMQV0TJuWSGzocCnPG7aQ4vfSyxcMURXflu+Md0aMRK1UxUTYYIunro7
tRcWVENGPvbUvuY1D51dSGn7gMNE7jsrr9ZTMEoLiYbbvdB/+VduX3erosydTcAYzltIi8g8owgs
Zjgx6dBT20TyodKTcOiuJ83HdLA2wMe1Ww+H9U0/euIqMwN4JF/4dk1y/0TGnC9ZDHYutOak89Qs
CFRyaRkuIzqgFeAbrMN2233qMQLu/XF+PPu8RthUiAmnW7sZ4IzmeAeXLQ/efBfmRrkBDJQtcn6h
aOJM7zC2drJpMNHw8yb+fMQzXlKTLDzYeQsI7MW60ctsWbVGuJHkGcIFb811PARqUUcWMrDEOJpt
YBCkji1wKOwbmv1dSv19mko7XI56rTPuYVbqDhXXXQ0DRVZnE1qV+zV3oJ1XOuDMYnRXTaNAWNdh
sInl1MKUqbN1LEdvj3eoPynkJyhcsmRbOUx6FlTm1dFtKnWgHc1uRgM1OGIY19kSidbeaEFzPQl+
mEkh31D03Bsax0DqJ2BiCnslUQguilg2dxpy2su0R5eBG1ssWNYbtzX5Sli/M9wiQWMHPPvlwEaW
3aPsIx/CqI31QyVXdCkPAYI/JEz8sLWCTrKNblyK0HVGuOcyrPJ8KWO9Q6DWpP6unlzwqIk7X+2i
vwN7IlZ6NwZ7r7CntZm6rEBNad64WO1XHE8Jysna2WNBhX3J7nJgMcu405kHnxABhtOYOdOjldr2
ExRFucJZli6GeWhKJe3dQZ1Tx/J9phq8z1e991lrPI9d9QljGb98hrE6LdMinge00zyqTSKGtsU8
vlXzIJesHma60TzeDedBbzuPfHvQosuI9cBlNtPWwNn7R1YpxD4EjFLhDG6GeYDszKPk7H2qDClB
XPfzqDl8nzq7UcrVNt+n0f48mI7fZ9T++7wah/mwFCEGstgRzRlFav+lm0fc3TzsRoShr/V5AC5t
T23qhqF4Vfj+lXiflEd8/U+SxD/TUdqlMw/UjXm0PqYRQ/aAcXszD949I7JvPcbq1xXs3fU4D+jT
eVTfTa2/l7qNWgMPW7JmYsRUH0KMuo3nUb8vGuvFmsf/llXRZc0rAQRtzY7QOuPcNE5CfcjqoJmX
CNH7PiGbVwttF7QnPQi7U+Ok9NXzCqKTDXYn2+fIZD9hzIuKeF5ZENHp+fReLDKieaVhydbErTMv
OogMFptsXn7EZhrei/eNSDYvR0amJclimlcm5rw8acywAkTLRiWbVyvTvGSx5nVLGUo2L+Bd2cIA
/7+v5sXMJML+NPUF25rU1SX327zCQbl0a85rnWle8Ix9hY3THVvxWM4LIGteBYn3rRAHU7XjiT68
iHlpZL3vj9S8SurnpZJu2vASuCsPcAeuWzU28hzVltG27K8Y5JsIEnsj0Z9GLUrzXUFCQvxoO2aY
E/hauIonUaLT+U8FnH8YQCpbK8OtVnP7lq1xxE5f/JY2BEpuvqxr+JaLGQNNXEvdh4tIjIodSXbX
M7restGLkEwSW8BXma5UnqfXVjm2K5r6g4q0clW59Z8so/8Oj39XHwcoeX5VH1+8xPnX7zfIPC7n
P/Fngey6f0BwZ/prmUSBsymm3P2zSPaMPyAiwst0sELN3Me/amTvD7CMWAqwruNemMkF/6yRWS5T
cDt49qE32tDP/06NzEt8XyF/4w0woqYJQMKB6eRDhUzSCMsjbdoVIR3w2hkvuEe/uxpX34Qo/5Or
7KqI87b53//380tQkToOyolZ2M/y+seXCHs158AFExMNa5EQ6aCN+cJ3uaT/7En+g1eZ38V3EhQe
usOAWJgwkPy50Z6L4WvrfOsQ/+8eKtQf33+QD/oTLy5sJN28hJquPf16jIE1ff71pwAMNv8tP6h5
sBjNPFXT5M5gPPvhcjUs4WXUYVdxtLx+xcio9+tY702UfLy0g6zqxtIzgpJSRRpXo6vN0FjDmge8
Qd/d9dsY5+SDCSnbWJLYJVd1612bTtZBKu4YqgU1Vu4iRPtntQN72C4Mb1HOE7TmZUrejYk/QMD2
5LFx4U74Rfmc+ai+fL9Zp4XR7ZSslzwWcc+izHchC3jiIi1LZvmVKhZujPbOrRn0Cj31jro/uZ+0
jGJsIZxRXOiV5hLVlI7LSScDWWgOru15wbZImHOuJpWokwqy6T5u+Z+iFCZnbvXqwoc4kKBtrf8/
e2e2GzfWZelXKfQ9C5wHoLsvgjEwQlJotGT5hpAnzuQheTg+fX90/l1lhwIK+L+uizTgRKYoTof7
7L3Wt1ylJjIDvvHO1NtrM9Plp7GczPsh7LQd0Ox8UxlNSqIZc+C808xtm6GBcEah3biEeW5ohI5o
7cf+wXAkPyRz5bUzI8KuZtpzq35qtRvs57wP5ID6UdXF92HaD988WUz3PYpOYh1DSi2nTzleMv8Y
QPh/julbpeuCXPBPKKEsYz3M2o+mgUDkW60pfyq1SftxTHP57OmJG29HW5r3fa/yg5YLbJnUnyRy
yhUR7ILvk2WvCxHKa3ZOBmwOMyo2IYs7G5tWA3lgScfv8lRB4Gz+kIwOVsMku+/pPH4yZ/2Hx2bx
ddSpcMxOST4zbkn36kTtzjy/xt87mD+W8DswE4TJBClY1BXMYG6CFc4SJQY/rxj5PdLRyQ6FZ7XP
iTI5tOVr56pwu5jwrSHcGFaj7WAaLVWRnu6j0ujX9NSa7QDGZVfp8KZXTL4i3wunECMQKC5/zgF6
WpOpB4gFOYA+L2bkVO6Gws2C1Ep7nOtz9yj5whMr6dEMywAz3ecRmSoqCPkD5kNGUUrVbXoQoreu
x+XEZKOF66IR+pppm3OUTDbSfarbBVCiGvkAgj0t9OEOaQ9mF0b3U5Soj1Des3ElIJTd6oC9djEj
hp1mNuHXkK0p+1ddCY/64BEnncWO09GDLDsEGaF5O8WNvp6iySYqAOfDJJr6ulYccgzptu9tT9h3
oWIou1bExp2jFdH1YFrPwB3me8Sq6MxHq1eDLq5tfV83EuZYN1KiZTQIv8qRVhju+kquDKVTdtUU
uz/NNHN/kmQr/RaZ+lVD0+VrjBpvE3W1ieMZGedGaaWHM9FbrkdISbzW5vF7TjQSQpF+zFGFC0gI
rTYFBWPO6zyKzCdiAme6gy51hkHxt3OdsgE9bA6fXT3sv5RYZe7VolaDnlrNXpvdSIIfiR/4C6Cb
ftMy9qN10RXHzhjJwzKM8qbsIu921Gbjiby/Ce0BrnPkyJp1NSzQQFQx8zYSjYslqCnfptga7umn
ggJNY3kc29q+1kaS89ghWleZIE1IQxvgU93Yj2LCOCDnaQ7QpLo96n+SllY1LYDFQRTK+2ZWnXKF
JShziNawrXXChnjbh4P6E0YckI04r+LHuunT79Zst4HWswhlStHueDSs9QiWZytA0e1kNUTFuhUg
afiqmBvs/zUDM3AJZMbW8dOMkjxaRT2DQ16a2F6nnhMyXyDfnt82etK1aj5M2VTTKSXPN7dwovgp
4ON0ZRWpt3epGLYVm9i1Y0IUsVqPOERiAykEI2UHaBdBfGkbPBMEApNo6alyo05Ns/8nQDKu3Wkb
sr/YwOuCoqWruQffQXIdxmpG504g4h364Por9a5kGeuz+5wqfRczPfIlq8CXJPFo2feOE0hCL344
KjmLeoTr61c84gCnjeGEQhBem1XaV+mUyMtzYvp+tl6Xg5YZh1tPU8m2XNIU9dK2aM6YBIiOzJHJ
jnAGAi/T8bZ1ibDu3YzkOZ7hmasr3bWJB4gQ9uWQyQzZaEXgau93EzqnlZEvGbqZbF+cUbZrYu74
T3GiKpuEVsrNr+ROvY30h4XP+JqacfXcJ0Wxk15X7gjfDDfJrKmrVFk2edgNfHVccv2q7g1MlNy7
DqKyVdSl1toNMzVIhwwmCk3yo0e+NCFeMZu0RvOSG4RM/Y2myMhbTVo1EnbhTQtDTjP2jW6wySBl
tjjQTsI141S27JY47DkgeIVfWB3tOfBoZT9q0PY+y7af7+mukxMo8Mz5lgBP4Qw23rRZdByWih5k
++zCemjIrkSqrzyJxB4G0sq49S5pZdcV42ZG2kb8/Vf4Y7YEUxaNbV2FtGnII2zbtV5H/fL2K+6O
arTZM8bKngcv8XZlWduPhGQpG8tsPN+VhIjivMKZtnzsGHW2KyUlNnWwGVoYGimJldeCrwjZHxnN
ZL5pRZ1vSsEDbodmdph5on1HBUpFVHz5I+UbvkcD1j61mT0/8yAh1wMNcSvTznssUxLbMZIQetmI
kvgqw/4sKUjlqkv08Dofymj6J+RRD5XxjuiKmRaT2v/oy1D5VGAF8mcpGWS5iv2v+5TJkQQsCHqb
kVHvFjqHdoShR2AbG6g7IkqmQ4qpcKNYY/JadtinvKoftwqKgRejm8yXvlHMl9QS05Evlb2N61hZ
T0mirIkRJS44DKuFY9M8VHFRbnTiXzZKZozHX1ddWuDlqtZ1b/VM3QL+r/jwtekVIR4aBNG48gkQ
GZZECXU7WpV65dT4TkuPEWUxSWMj6kIjGVY1eYkdULQdkZm3oatFjOZj8hp+Pcuzq833nmK61BWu
eTW7yXh02pK0i9xBGkHfDOoSMqlbtU6LvU2I9GcvDPudDFXTWi1z27U6m9z+uZ5vsraab7SarNto
IHAERhDxndasLQmkydcmm8Yji8K010VY3jrNPK/Bfndk5rRielbHyrJWbNPTzcy+d+toQHNz+oer
Dv8ZMXCxsu0Mcm5NtGJX6TCPdxomrA2m1/G2hmqKuiQmA8+pKwWX6VxAcdQ1IIArEDTehm9Tv8ec
BwGB3Bmy7mVeanhfy+qpQ5KxxVVDXzUh+/1KM3V5W0dz7zed3ftRTFbrhKX1UIf2sEW0oEwrptzK
U6uqNAJRSFAxm7Tfczg+vhq1vJrSIjpvbhO6TW6P7r8WPYGjuCme1Y7HqRCE0Bpeon1VI3O6MYu6
pfk6qF/xX5KViu/AwHZDEG7c8mImCPOB6JO+02SOc7AHxm6unBq6mTqjNWPqBf5ez8Z7hN2UlY6x
9QwqaeSdJ6cIplPIX55MpUZKCyW0v+4wJfu47sy71NCAmeKgCINWS80d3rB5j6DB3g34fpczul2i
LHxyTuOjNid663dJ8aiPGSRQN8UHKfA/SQsGKePJSf8ywdYl7aesH2miTDnKYOUqCvs7bPEOIgYi
x4dU+eHW0tlqZvnZ6Ei9z9MpvOY0MqbQACFXZGw0W9dtBsa9kb4jC6UnzDeUVyaE446WuoqaraN/
J2aLSUY83ekQ5H0kFsU3p1S+Ee97O+qtsdXHAbSVodX0MBx9RQjj0wBlwQfEE2FrqXdciN5Hl1US
+FE0qDTcz0DMyNRIF9hS0tYh88BlamOQLa66UtmXljBJwROcL1pbk6oKyjYrdknWcXgjyjjysx5n
qp3kVbKqjL7bzXMaf4m63gqyUcuJGOrGHiL3XD0K09ZnMHgqHahCj3E/2+KOHEvxGY9uueKrXry2
iui+id6xl3G2Oa5zV0Bt6yFZYyDJdmYed4ESZ9a4rqLavDPdZr4jnKZ5FHQeCVvpnMlHKlys7dm2
N3SMmCM1cbyDCZdu+zpjS67mySFKtYksbVl/9Zq5QF6gGEQ455YHMbSKjIE0+G7Msqu2/Ep5r72i
IXBvNK/D94oJqkLxlDIN18FO3YXwSvdyIlA6hbS6lS6iEb0APEJMuUIOe9NwF9djaH1FP10v8+Z5
Qqwi0/vSwrnZMR9/tRvqK1RDsX6cXE+SIRk7h8xMypdwcgBa4RUyntXlC4mVXpBu7cbBWJbdVYyK
7CYuWvlSShyv9BiHA4O3/oqotuybNNOQkYjGza06Gd71jii+Fy1jHPTcYMHbtCImLBTOQct087qR
JGeT36Vi+uhLk71uiyxkUqT5ySgdPLahpQED6/v4WCnTj6x33M86eOANfn/Xj6J83lptnvppj26U
Gm/mUxgjh1h1uJDX9tSwkqV5GqSix64HXoLby9f2MLGrWFexMa8GIraiFilqmxRPSk4EPS5w/K4p
kjAI6+vSI6I+08QLQh1jnYH0QhNmOnW3tqiMd5VnF09VRrCenHN93zQhpdQGc3QYGb6ZCbdTAgOg
VhGwXbKVH5PMO7Ea6KZrne0+S6UmD1R07o5dzLDC5o6i3FAkxGMnv6NUTN9Gzag+pXVWfxadGJ2d
UODLYqolSGzXV1ZorbKMkgYiWHmP4nCAk7zEEWcNXOpVB6zt0Ovdj2hwcWXT3oFF5pZXBpXtt1IA
kZqYj65RMxznqs9hE+LH3cnMITuOW3Wd9QIZj1cLeTR1NzqmFEMrNGxpu3Fdq75pIjv024ZZAe//
d3ryjFb4pnmrzkHsYoRyPnhV291lKk0GM8rjZzT1Bh8uR0P8U4T3LUloXw1FfDFRDX0xp/Fx7nRi
iZD092uFdOVdWs+s7AIqG69a/oihb5B+HNfNg6Xmi6LDbrdgFtQtGWq46nniA0A/5i6Obedaz+yJ
xaXpnH1ceOxNU5KZsDjAb2clRA+jRFs3Gp0ntjp8TyKv+BIWDmGqkfcChmu4UoWm7/gpCBjHWj6a
ifndyd3mtq/k9DWaw37bZ4ObcN2m9MYDQrEj/4wrxhwAwn86NvRXuChG6Lw4fWw+JXiYt2mHvllv
vHg1lNRUU2x7W0uxAAPE+h17kOclnOp2FLN9qMH9reQg7Y0A6/xWefB+82ZwA6U20qNN9haqHpB3
WL6pbsfWqv2oH0oIvm1EhavcF0Uh99KdivsQNeedU6vR2ob6cEQzY/zUIiZDVTqITdMl0YFAse62
tMb4Orcy69EUqVdG/jQzk35NS2WR+LW7guV20wt0lbMc1fsw7GwmbaLzK5lVu6k38kfJisuMrRQb
z+vVHVSzJ9IOQDTiAjwYUTXt5NB8iREkBmkU88WiEDywkCpBYaA5pJRzsP4zn26jOqP+rcqfiKrJ
as2l+GrUqXjFot7VbAHqOPta/eI1aqIL0QShz6dbMvCwtfpTpyvj5CtEhXjHJCcfyq/KGnWN0VSo
4upynNmaxY13LKcmfyoLfAEI1bxdnLTRWtDCerL19gehDshiZ0qVpjaagwpphJjCgohyvfApqtgk
1f3EhCNL9+Rdact0OlAAreNmcS1GYvZzEVEbmyFjcarCfE2741urJ926wkLCoJ3vK26aoBvtN4ct
yJjO1xAn7qmhbDpntImUztW+4dEdrszKMpD4GTRSMibMUagFvaeEP2PgKneA1fX7dvR+AqZHPM+r
9wkoDFBQC2EWEZLNGK4Z8zvg66xqB/mg2+hJDYtQRlgL6Q4fP26Evu+CksMA/R/sEjE3+qnfzh5z
vewVl5wek/4dhozIT0TFM1nv2I8Xu4+P9q5F7S5HA6GiAvJBjH3Sc3VGa6ROcsjrqSKC01r+SAro
Ndg/LgV0nTsUJknHcy3dslj6/uxTq60taD9qnFjsRk9javLJSHvtRiVI+YIx9J1LmbPCgoT6xSQL
jKTYPw+lZRbqNYNDlQ3uoCyXWWA3KSUnD++qjsZix6xs+tsmOQeFZIYQHasaIQ4nB7US8kXBpOA0
yriKuskfdkPLjj2peeH8TtQ9CwLO44WGY+yYqo28/s/zy1j8ZwETISimGG5xHiq4pGo33SOphdVP
++NOTBodxHyOb7ocqcXHT83yVPzZqef4BmZUD7USM5qTp2aKTAEnM2oDt1BowJecIIj2Tx8fZDmJ
04MYMLJdokqYFTn6nyc5anwupAdYUiJWpmcQU0VEjhEec53k83lCgdBD59hUEIS3Hx/63PNDLI6l
40zG9rrMtH4fqZBaPGoRTsClSTJtYMYwbU2XRjDZXagijYgKbIpluPn4sOdefXzT1ObcWSRkJ6It
o/WIOEw4LJ7D/KAV/Sdm8nMQ2Ty1nsPz+/Hhzr2QBmvMEiUM7s84ucBRU6ua4k4crpXWU63XOzb/
46ZGwXNhlXlv1OaBNTAwYwq3WGjU0ws6z/+6l0RuwGX59WxOYfcdsQCizzbXbmgpqzvbndW3OFya
SSgu/42HllAam+hiQyfD+PSlcQw5D5EKqNSJzHsyXunmRyyxf39RuYXL+Epl8Hka9maOodmZ4MP/
WQX6dMGUeNOI3CcVF+7fubeQEG16IAtSzluGqL8/pRhPSlAkAwvqUEP7HKovtlt9+fh0Lh3jZFEj
CES3+VA3gabLG1THO9Mt7j8+xNmHg+dP4+bweOAy+vM8PC91h0aXTSCoXW+gW+gHvSoZlPVD8jlW
WGHqslcXzUG/FgRe793QuLSivX/1DFW1GKHw/nm0Lk5WNBNIlAHaAdWbhg5HVhKKm5bV1zlEnT0G
23L98Um/v64cD58VoCsLw9Xpu1ezrXInYdRApkcKFHu6x2ToXCgl3r/gBjN0C5Uq9lUDGeXJhY3I
0SbuGfcvzBC/FRWhwKK/xkZ7Ke7pzJE4CdcCa6hZ7yEBXpsk8zS5FYACt6Roaa+MyXkSTfr88WU7
c5sgj+jYzaylOjKXhfu3WbctigxqjVPBLFex0rxBfF5Sqf2kDi+AHfT339gFcvLfhzpZLuhR4dWE
KhZ0vUfjvjSjVTHg61qNHgGxdV/OnybEXTucbmGzrtE2rtWmDl9ttqwbOetykzL93ektbTR48jTA
C3PODpabioM0RmUfDfF8E+bsA826JPwDG9KGfRWGHV2m8uD0+Xgcqo4O9tQRvkmbDV+bDdP640v6
CyHz53eWLzhzPQx7Frlnpx87tGqK4UE5CeCKyhevKNWj1rsPk20nb8XcoavJoVk3efjaECa+Bf5D
z2S097aNxs9iMqvVIvP17lMRsjGCTwo3rngQg3szhzSWiiqrN20GEbpOkL2GTWroqwix0qrpUTGS
KNv5o1mZAbPtYS2lq/scJ13TwnOuyX6wuME4WbFGEIYSDT5893FtUkl4XC1dYd84t+pXBwfchY/W
mWdN99AhoGBBJwZ2489nLSz6mupj4rqkqDh7zTP23PUxiNImrVZjaAzBx3fifcFDVppjLsQFZC9o
x/88YF2ZfT+Iogo8F147/dZiU0MsubYNIXeg1OV1TOv1yUy86EJ055nXl2oOiIqOFuf9nqOJ8A3H
nV3CuZ6mzz1yri81854n+A7pj78+SQQerEb0OvjntHRkLsp+c+rKoOgbpiK9xhCPSVC7VtKy2cPp
T1y/ZcA+LZ4w78IX88x5UlchiwfKzEX+xTr5bflwsqij7VSWQbvQbIhkforGCKlHOjV/XQaYyyK1
4JTZXuFz/fNe0gNqI2SkC0XIfZmmcljrLkbRJjeMv35MKTcQTCGMYvehnkZ9iLaquqjvcnQF3YAx
iMarkd4Og2UTVGV///juvb+ApkrWHvWNqTFFPv1sRUkuSjOvOS2rMAJFTGXFDJGZDhGJGKQ+Ptj7
F5CDUdpQGlgMtE8/XzXakNjuCs5MMZ9iQ3khpOF7OhpP0WBfqEGWd/nPNZBDsS21OTXW/HdxhUhE
p1JBiGGIfGPQK/UqK185eU++W9kfaFNeqkbPH9GjFPUWAdwpukjBPwCwjiPWWg+UTrwR4/ZkYApb
dUQtr+JOvxC+eu7WUXhDpqbq4IgnT6TVsu+QoZNBBO4OOE4DIDxo9NULh3lf2ADAJgMVi4tD9XHa
UOhddUwSfnSATUJ5UpzS3IuRL+LHj8b7pZKjwAUDRaAjTHZPSsaRnEKE8ED4G4OOFp0eP0+7n05p
E+cgGai7s29MlwKO3+UI4sz5tXAAbwf4ZJ++asiipce2Lws8a6ILnkM1hcOUzTdkVQB4KBlitxPp
78jJzSwmi94TjL1UZyfHOtrnzJG3uAWe5smqH7wuy9aREBQHS1lQV0DbkMXZnzx9sEEwttaFNf7s
jVlsRwwDYX6c3hgkCXHOZCMP6E6Xm3Ty0oMy0uf8+MacfcpgrdNSwoPwruQszJrPSFTlQSkd8ItV
H6iZ9uQ6f83dWm6FR4wlnyDbZg/75/pqOUSyCiIhAh2LDEKWMN6PtjpuPz6bcysQgALacJDCaXYs
1/S37wWOYx2Ks5IhHmqJAHL4TI0WjMG2zb/2qfn3VTR7RmSifDKWqK3THaorE7tHcJWxdwy/L9eu
Sez7oglfPj6rcy+Py9sO55/+zbtwqLHFMzSTxBPkieXeZRPYQy20vjNsqbZNZLnfhlyke7qFl+Ju
z615CEnhHPPxfb/poXWqouzusyCKdAitytucRluRPot0fmS53n18muceeLY9Og87O8t3TbKcc3Rs
ARxORCLbFXDM7weSTtcfH+UXe+3008FFdKADgKFAvvTnM+J1+thZtNwDtxvU5wTr6RYzEnq01Ohz
ZnPOQFiPS/hWJfvbeiqzo5U7oBdcNJ3zJGwGy8jztTrsNvngosfouvTS7lY7e+XJNVneTMiBp4VP
E7aqBaKSr81oMiaQ9ZsmvcpHVdbuE8d9wRwF2wb3yXVeGslzNvTtPvSqL+QQgkQV8iCGwtzTRfJW
9qQIeM6cx8cX8sy7xkybEtRxACdRH/55HXOH34E0nyoYyvm7mDW5VQViyjBHvzJh0/xIMn3mcizA
kqWuoFFL1f3nsXT8/CpIY0r7UPuu0nBYF5b6BoehDByvXAwUtrxQYZx56aBTaDYVDV+sd219EHrT
2EQVp5dan+MkUnyc0cCLgZqvDH2qP9XNUK9RY/TB35+rptHFpCNFgXi6UpoLqaFx2ypgr3asMbvR
lc7v6cbj7cyi58m1or+v2zjg0gbQgQyxlJ1cXZtpY2vWVaCQN+1PWo8qoTTk/UDKWlDYbKQ/PsMz
3xyORw1l8GGjWDx5A4uwMWPyeSri/CImF2YDAZc047WBIvbfOZQHGNS1KRh/GXh//yAIx0xkUbJF
07yqvLPyel41DoT4pNO0C8vXuWeUyBceT3y8Sz/4z6vYI4krgc2wVym6py6uflhWTUoR9y+J6nu3
w13z95fRwHShQxdlfHL6Amojsza9nctg1mc0fs7wAD9mTfqcfeFAZxZmWurkLhLJYmLjWO7nb19V
MQ8owEK2gHlkvUTjuHPn+unCuRj8jJNV+Y9jnDwTnoIb18QqHyDo11ZmkohDa7XWg94BrwhzorOS
SB1W1tCIdQs89FM1NA5iIWa1nQu/YtA61JBAxf3KxKWkgObaDO6UB4khmwMOu/he9zD0llMfvoZC
LXdFiziL3e3kI4MN97FFlOWswkG3tAatLmZI7WH2CsRWpdZm0EnaZqf2deixgRqj2zRXqQ6rZAFE
gyaJRyfeaU077XMLiWZvxMVNrzR94GbeU1Jlrc8VJiaPXlGzihEKBogTyWweZrEhCcBCLJwBKTEN
cssTUqQ+vrznnk2+4o7Gc7Kgl06eTbtuMZPZPJvIhN/qUb654GVNQ9nCot9Auaj+jdeOmptij/Y9
A6GT41nxVNZGNJWBrOOl53QE7bwfZHmheH3f8iMVlKkhjT96BO/yWcwxi+Hwedht1exeiKRBM+h+
qwmSr6IbBCl+Z+ngbsoLWybj/HHp0nJF2Vyf7is8UdSFGCx6ItU0Q7BRcQk1pnKP0UXNN2hm2OPU
VhFuZNbX67xEJKh0JQt5DdPIQuVvpYOyN9RO2WoSQHmIMJQHTuyYdzLB9tKvltazUR+RAmbOHK09
CbA46Z15HWnhIzFnre/OFoZbmZrZSmJd36T8PmuZC9LgHO0O9/68E+NQb3F08e+L2QIbKNONozj6
c23AvP/4CTu3ptu4/ByPMRw3ZLlkv60RIP4sogZxPqvybWIcupoGdZdpsr/wZJ1bi347zmlh1Ise
U7s3lIFr5apf0m/wizjefHwy50ob23DYrcJU1+Dw/Hkyaq2LqjabMmDo5PqTVa7YjL9UGcj+uJ0u
mM7OHox+JXsWD3fb6SbCbliMypx3RYntgp3ovOtNsUUBipZaJhcu37mFAMIbHYzFsveu+M2nybBT
VFQByOh7vXVsXwunF4hgP2SCZiG2L1zJ93TuJfeKXRIbWCQE70K25lbkXF/qtBT2JS4vHUjW3Ax7
nV78ujIUMMWilv4oPOMhUQmfnyJMDREGvhs3crOtV5nTJwdLEPaMMIL/+PGdPvfYcp8N2kj0b73T
hXEYw1bJYsqcoRY/DC96jvX+MTfQkfwbx/knahfRxrvioO2VKRbo8QJ2ooJuDoy/SRnWVddc+JCe
K1tpTiHaUJc/nJP30Bhg3IdoLwOJZyRukbgO5X1TWQcwdLd5VT8VuXehUXHuAf7tkKcFazqbIOws
tQiUYdxFXfUDPBTidvvQVP2FPYdx7vllR8qQjPKRvfBJG0EOLkGbo1OwzOjTF3KCfg6JB18h11yf
9i0YNqEkPvC0cpPUi9dA0RZlZoPoz+vbF5OmyktYu23Q6TgWcLXhM4pl8wjDg5SiMs/9Ah7XdnQG
99m1WDXBmcCUKpR2XAMtpbVZ6T/VQcfOQk7BKNQvadURdWKJjaTkS9weUtVkJJuORMdHQOMWH3v4
qB8/Teeugrc4dWlx8NyeDmDzXBCsiT8hmCHyzRKOn1TNF0tYV/RMQaxMlyD2527x4sxCKOPQbD29
7CLVoqmmGAoSIHvo4jpCooB2uGCIwzxctYsm/eNT/KWdOCkIUczonCCvC9vMkzsdKVPOlDQvAht8
tB8Pnf1oxlrvl/DDruIqz5+FXrhgCVBO/rILuLHMn4tulhuJpG+ngHK+xK8/c90pNhYLNKGQbCdO
NkqePbkAEYw8WEJJNnEz2TdlTNk4pVX7AgxxDtBFfr1wIbT3lTGqBLo+y6oNGUj/82MUjdYswp43
up1DpKwLQxJBqrFtw6bdeUQbrnhSUE5a+QZqIuxCZjI4L0xt/fEv8j7IwDUXXzhyDBBKDNpOfhEV
aYRdyKTAt5wajEYWX0Ni5PM92urSuuLKOHt4hNYVFiuShnOayJpSMEdNmri/G4xB3U4wGT/HxA/4
UNHUz5TFZN8OPFI4pmCjjJ61Q5L/Y0KMzZLdb0w7jeEhKua6UUoZxDYE2jHunLUbXZHbZTyCCh1v
eW0xoU28CC+x23mHXHVeYXNmFzbmZ74VfDJdg8DNZUJ/2jii3ZbmrTQ4/zwbH2NkacFoj8lLopF8
8vG1PncohNdoDXCj89k4KUAYOtU1qelF4FVgS0TtLm6+UWQHLybz/ONjvY8s4b4u3V+D3SufwdPt
f6nYeTcUCZuD3goBcjMwxuw1m9ouFFW/LsnJvNLIob6Toz4cdV2J7nWpeIArc7ETpdr8U0r+D77h
Ar5BJ0mTl/+/+mLrN/n2H/+A0Y5vxY//87+OP4b/eK2a7HeCw7/+p38RHMA0IB9hurhUXfSKf8Oc
Od5/YsDX8YKwbCLnXOIG/n9crfWf0A4W2Z5Ny5EdG2/2f2POFkWm9Utw+k90wP/9339gCNqTv3/I
V7Ao3VEuGCQDIOw6XdO1HmmSqkbVvneVLPGzMrJujWYQx1/fkt8uzd0/X4rfj/Xuk8WxkJxQBS1r
1bvuSN+qykxweLl3jEE7zv2kHQnF9p4nrsB1zcfsQqX7rvCy6DAt8ZP0KSkkT6ugRkEqIFyV4xVk
zK0GUE7hKh1n7Sjx/e1LGdrGxhhd7QlNiH6h6nv3YbLQ6LEw8422GeKcvsI10K+xaskqnwl5+s6a
29qrHFHI9aTN4wMCeu+ZsK9Lp3zmEiNAQYFlL5kq74payX6yGVyn2JMtNN5hrpHf+7IggdBLmvEu
UqF0/OU9ZUdGo5eHiCBdkpeXX+i3TWaqKqPQ28YLAJxVV44rCMSJJdRn11C+GGFvv358vPdteOAl
NPOQzjNL4pt/sg6DMFDnCIxYgL2PHQi9qFa/nWconCt3MAnhmbpEO7qkI++dKdMe6t4qn0shnMGP
7QzbQuS0zoOcdPx4TW91/Yr4qRbbuDd+nnT3wlMAW+W0VnAoTvRlx8XdfD/MRdxPphcEosByqBOe
FErP8KqNckIuoor4oKKOtOGgVTGAphUiUu2Jd3AC4EVAk67Gtn0gAcjA+imst8hoG3vFbJtnqQ31
6qrA53kcE6xHh17V82JTNr12LHSV61BnWDTXuFrINVKaRKdHps/uVlijdlQaR2k2naMStaNM44OG
ffwuTIgCXM0NO4evbm+QPGg3M442gh719KoxrPHOZpWw8cX3mRekaq+8pDkRiw91ozc8ciEZvOUK
yyYRPoRpxZrG/o3P8ZKFBhrpRppeb95D3BiucezkiW/TdFn17FP11a+FAM4h7+nYt+OdMsjxzsvq
xvVHcMCvXaqL17lRjT3zPVn7IwmIr8x/+juVPLLC9+qZ5WtU0wXb31hvbqOOD1WTk4pR9KF4NWI5
Pii1giBHEqKazIn1BlJML/fl5I2vdiX1DpexBoq6Da3xoTMbzhR7OZsHSozaJzggfNbTLGvWHQjY
t7zjOrpzz3VrTO2p87hps1t7z1AxrDdbsceHJCJEoDYGy9hCr5Ou740KMaq/sjX/eVbjNDIIjzCS
gRSHbGy/5ykJyiu08eJVx/7Z7tqhz2dfof0ZH1DJJcU+q5W6kCvqdLfbSFOPX+J+8J5dwXq6BmeM
86CYTJ6TvrTNN4zG4hV4Ay8/XO1rjwjcZ5EXRD2ZZcKTMZJV7pvRWF01eEIILBDVeNdBUR/Wva1z
SXm7xes4poSzRVU219u+a7hJXoyVnbhUsq0GsZzrgE0EaCE5jr+uv4knAgq6S02Ot3XtuTgG/br0
1OOv/0aGYekXQD1YN+Y4UDjX+9iR/XqIPG/b1S0PMKwEF4tINgi26JAzrjRQasLv26FbZ/XoeqBs
HK0xVpICsSOABlzxUWJcEjiYi0wfH+HFq1BgQxi4/TaHXrAKDYX/ocwTTd0PmnSw1kaFUsaHtpWJ
spvULh3WNTud8EGAM0REgtEGBUKMqfBaB3v4SssTGtsESQbDazsnd8Ok6MNLy+WPd21Z9rtWj8sB
jkRGIqvbw3dUM4Jxrd7iOrdPwgjjzZhM8SrE47f1jNyvY7D5A+HHW+GmxtFyYT4iYwtCRM8Abqrx
yS66yo8FpmdbV6ajaWW236J2/UwTrEbmN9krOY3aLexf+TDEdRsRDNtbX6SZQcePcQIafuQl41Xv
KKhW3CoqVozsqnylVvPRbbroe92ybNpF4hzKJLaPdMC8cNXN5nRNcEfBDR+XaDCmzfCuxSy/e0lM
CGurQBJb83B7B5MwnXLtmX0L0t9xwmejbGW51hTzk4yZ1SVN/VZqTgpFGoUIEA6DJZsuMg9do/Y8
UlNmtd9jjb+sWJfHBz5zPMsw0GJCu5SQr/TcJLupleLVYvT6jHGjI7AzcosFHNyPD/MYh89jTG0h
TE28kiFPWCI+uf/H3nktx21sa/hVzgtAhdAIfYvBZGZSFKUbFEVbyDk0gKc/H0b23jLlbdW+366y
SiWGmQEa3Wv96w+vU0UUSGo7bJiVmT1h75DSGy48WJLYoWOod8k+oc87evWqmpOSWE+O0erJsUlZ
TtIy6PgY0c6wCs9Gf7VgQAyMZnwpWk2j3Y/F4B2xfl0stTHqDpPv1mjxjaC+/7pEo+0wBslOuazD
K6XV0R1y/xjLfPnkIih8zvv2dS6mdfdPjOeukMSjDlynSabs83ZtJIgZa/PLoIWD2uSx0q9rqdxH
xC2ZGySjOtoEO42BpRpjw3PpIqeuWo9MX7O8ndbZ+m4R5nMR48RUTR2AHaGWKNVI80GRlQt79Asr
LG9KVxNfc8Pi+2tOrPYjjlhm+FV6Kmn9pqnDard4WHv4ZpQNhKx2mXZFltHApStCAj8xMX+ZYWQd
ElF6qMstPUj5SFh81kyDZjPsPleTRy1S97Z3Za3Rv5kxclsbKdttkneCzULkUUtiFEOb2Uq9G3R0
8rktKkJTtdzpftPzVF4hPmV7wyqCRdNgfvPQRShmo0lbl9IQlXEQxZVxA22MvbRxTPb0VPJ7RpN3
4/QEChMIa1mbPJfsg/hW8Z5cD4QmqQX/gB8sS3CyiFZz8jopgsjM2O/bEUFCPLIPksrW0efTmF/J
miCM1GPETpyPyaZluZinIC7lWbKRFOwvucdVywtb4SJeF3xTh81lC3Tj1XzFRRDO0ieANL7rVQnz
e6iVuFLDoO8xFiYasO217rcSn4TaN6yWFWEujf3q5pyP+BCwTxcMwdtgbrBQR6hIm3xKZvqa/fe3
ZZR2m+8bFOjOKdQ0ji+3ZbdvclJqRxTrdz3uPE8F1u04sublfDKVCcDmD3MhpmuSRk10s62sPiuz
qeNbEydeblZR81nVuPCSZZvMLvzrOu84LZxeVIWfx7A5cl95Oh4xm2gSzmnIOjz7k8aeH0Otsj87
scHGOrcaHpt1OyUIrYa048gwoiflLpgbVHruXIkFfgX7oms85pWmn+oh1r71bYNYclDkCvOeqXIS
zZXPmAKwLLy85SRvGM9ABVyjF6M1jXLXugIJazQl6xVtSOL2cxtf882AVJIDs2WregzXO5qmFrdp
KNaQb4JObzSjoWvozUXH9IxoDy3Z5p4d6s/YRYCvc50oLR8dK9GGxxHlIcZUiYqj2HvIM6hkHFVE
i1k1R2MzJ7sZ24TI+Jh6VMvRflK97YNsTA+ogglK0kWYbcK8SIJegeEpZzb3hSapQVwz1pHJt/GN
VUDOS7R43vJ/E0zExJzydKmvuf3NA9YN8TEbY+1l0mRywoAm9Mcu5ugBJztECKb8eXK1HfCCzedo
nKAE4WdSLc+k/YabprDusV9JAquNhp2hR0ZA7HaBv/PUHKsRDVfU58ZDKdhiCOpgcJqOLSGpGRVJ
7xTZNy0R5D6MVXiQS1Ukft+QucoTqDbsCt/KlmjDfL6Vk1BH1jWFwdDot7Kv9Vu7mMdgxHjH6ebi
ACGo2VIbh4+TM8y7lEM0SJtYbSchboXei+uJ1Pd77jbncjnlJ04+HNlIH/NdzSJ/onC2kcyvBwZz
uFPF860+19HHWnOGz21lWjfVWJDohBSGAhJXzFzm6FHHO6swHqj8cG0haOAbMQ32ybJGht/4OMiU
qWLpKhGig06X3wnH4YbgkhZlO9u2VBwUDBtXNq821huNE7jDEwKDIfYjnR2C84rdsE+r89CY2tGx
5qa+7rKcRYo3tbxKnJYVuYwrfosFeNzdzZlKEywMRi/45zZq7ZL+CuUCRKw0JvglQBDv2/5lNFPJ
iVcfaiKuKPrJxTH9di18//l1fup+QOdQJa3OjSDV3/0Kf2gPMSXph7Tq60Nern5FA9Pbp6ZrtdxH
HojXn1hbl8t2+M+v+1Prz+sCwkOwozP9mXVIS56TOTHVB2zzHBJnC3SeHS5pO+XG7F9VUc4YFcfs
xQ3xWr8iIa4TnXdXF6BwHRxKhzfxnk2DuyvoieFAVLIRtPoLVs9PBOhV59Tt2O3x6eVPvW5pS9bK
G6Udm/vlAvwPsfsFYgc1csV5/jNidwa+G96y+UfE7o8f+gOx84wPEu4tCIMLSc0ECP7DcdWTHwD8
WU7m92DOFez4A6+z5Afsg8C2YIevEhCdJfEHXmc5HwCBVunmSvjnSfivYgmMn55c5FTrsA3KHZar
P819LMeKW28JoxOyjz4mbMaAk2lEy85SuCQljSuBAr6mDP6OdSM4OtKKTmlk72YSUox7qzGavd4n
uv4LShK0v/fLHq4aoNfKiwXwQFHB13942HGBmO3M9JyjO9p1dSvx6b7FwnPgPWihnfnGUD0mhtDE
Nmk5UiMYnlo9dswG5RD+5sHJuO8ARZt2W89u4X4iUSe6mWkz+o2IO+MzrILeabf5WBPmNDqaF+QY
5OlrYKTXaYFwes07qCxcAoFJQR8HRq5Ehn+OcLP2YzyPEc7KWpEqPDDz5sELu5w0crcjKl3LSkmS
zmBsK3NOt1MrnxrGHu2wlcqz7vCbHD5ShFPStE1BFlZugtYMKm2+FnOhP4jQqiA3i5YIlyTGXcH3
MO4xMA8kdQypWpVnuwShKVXiYIn7Ej0bLsxqV7Y0LOFq2pcs7QnjDjwxB6t7S/S4vZUF3j9OinFV
VJ3qyume3DLBHUtO897thv4cYvl0mrRRCxJ3abC0JtP0phHWfFVG8U5L0gyL88GoHjQhP+tWiksb
GaYVU9M8fiHwrXZ9HM3UNXCNdo97qpw2bjx3W5WM01XkLo/6EOW3LYAavluYZvidcgyMSzL6hLYr
Ul+CnPkTyPayGSw9cR50L6sfxqS0mNkS4GqPixuPmNob2TVZm531MWUchvuPlqyQ3RYffHPXYC/x
BJl0osu2Sijotb3P86Lc1W4fZxujhU/SIdpBHOAah8kK6y2qAM23Fr3ZTnpdHcXS03c1kXPPVW/O
npPhdeLm+imCzXta2SSn2NDzKAhLPX+pe6N7qlx88RtFntomG7T6ke53ubFKc7qymED/Frmxs6Oh
XUsQPn1rktmVzyNeiQmyVvxIRrFbGjU1fp3V8WvGsoeB2k4bJjVkcnSRetDdUd0QjDuebdXBS0Zy
tsclK9/2GiCkqcj+WXAyeqBsaXeDviDoa5OYJd0WbrhTOJij3m2E82LzSzbalGOD4slha0tlvJpR
Gm+KdJ5/x7QvvGYwRb4NZlAwN8SocLlKnc+dOS8tabqxcTRHJ22DSllzjBeeW844+OAT4rt213m+
2RSuubryUrrolpwDLHajxXe6UHuyMSB0MfnJ+6OcWuMsa5tCdeI6HqE+tbhbGXl8FWGhf6bx5urh
kLpsxLhGZZBNm8+mnfqlF4q3Al9Qx0/QWj8tJF9dyVxKLt/SZNe2nRLIW6FQNL1kfbriNaw0ygWG
dFjyWwize6nu3VJP7L2bVc4xozuVsVq+uuMykdzXiaN0UBRi8kgESU2W1Q07ofo8xmR5+LXnzLpf
REtpBBADs9XHrlSzDzzv4lLq0nDbDZmq5IEY3kiFXSMdNDCDx3zNQzFqjH1cXM2V2+MhNY/jsYqc
yg7wsScKJSUZ49YmEaT1xwROfpcLde8Aw+I9X+KZTH5Kl98KHow91rbQlZBtVtqu7YwaKXa7ODcO
28GZ0WJOfUTx/xz2ZfOQDFZfbTEysa7DRjVXWtNXXeBaVMuJl1ZPbmVqeWAMBBvpFV93WKNy2xoz
SPBit9fKjGPyA1X2sS6M8smzewMv/aHAGVhh6l9XbL52l2VvadRr5B/gwIUIyGodmso5114QiWNC
ODWNfDAtnIa2rl5E3JS6ddqd0Av5O2hHc0K3pj5HXpxvQB9HcOSxOUwVFj2ao7U4ZVbxQcchVKcP
iMU5liMJxGpsH22rYn4aGk58D+MLItdYJA8uyU/GoWu76A7SKwm549xnOcaocfelmsG0fWHgzbZv
5zTfhs6QvcaNbAzfNjDb7PHrq3ywdDsm1dGj+8ww6r/Vpl7LAnvseDlCxMZv7O/yAbsytWtcp/vi
aJKXiKS+XAn25l0K7HBsAQ+3jaIDYW+YjqmbhS9jNhr8waJjn+chz7CJ9Ge9IiRjWIhlk3phknZh
N+6VEdmSaIHZjDPsYIzmJCeF3f7YN8O5ZwZ3uW24RcXnQm9R3w5ggOZouNsudt5SS1eB8kS9AeO0
nhOjr49p7bp30ooNXrV4M3FiZCHamXU7afVVGrL1L3Z+Fc1e+DZ11VG6Q+E7tjZtyF/QAiZg9bYG
2riZsanZi0qr+YFlMm9LHnTcnxNP3diDqW+YiUDjj2cTAy/+SDxd+4J9R3PfmtZ0FnYjciTwcfmZ
pnN8w3GpO2fE3gcANNN+rUu+5lpWvbFKbVzIZjdh60jd0dvOcRhfdRV+amACVnu2vIYETNuKXWtj
dIuLR+5MOx2oopWA5STaVcG0DPqzk+I1um2cJvsqejciEUSWGBdEIjJD0CVtXsB9+4LU5NhVr2V3
4VhmCajrMOrt56SLs2dKOG5X/KqJdLzVdJE9zLrzmOFTR+QgEcRbS7TusiHfzLruEkWoJUNh8zbM
GCFRYlVf5irsd/2gYd3W69yvEOcksF0rLb9YdlPwO5PxNxO/xS05PGI9RNvi2ms64wpzN7bjqZuB
Hui5Rp+6y6z93OuxzmJ6l72Sf4UTIC5luKtZAkhZ1vDCQg0itfLw77DmifBLQtpUudXIBwbd1fsb
zH/ne3wEkkfsL3WLoGaDqJ02N/HS7LqHCHjQpyiyr2MbyTcOnKZ5ldD824Gcuq7bKJEwqbELEW0l
ie1BCLX6TaVT89XDdA2EZNHkyRXYc1Ng2qSn0ivLLZPLnhBp1S5HL0XWj93Y4Fz1BU6hfp3kA3GT
2uJimE6S41VjLOA7in0k3bSlcOwN5Un7yUzdWbsfLVGI/cChf89Ti3enzhoIUYzmzmlMW04COu6y
OWQN15OIQdyKOVoF9VeVW97jNBkwFRtX61hfs3OGbc5GG0uyMr3KydNr0qUziOWhW9ykuBk/t6Zs
HgxLuV+a0Ev3lYMmHAfLTHsjS1M7eVjmlnv6UvKztKjQsa41Fo6MBoxuD9Zl3Jlk3RYnryaVMBrc
+pssdaRruY6TBpj9SnutRg03tsHRg2loYqs/O7h4Vn/w/v/X1v2irUN3Y/1jW3eLPOXHlu6PH/iz
pdM/XDSBuolLg0EAM6SOP5s68QHnMbQ2aF8cieDh302dWBtBGxI7PdTKZV9zm/9s6rwPuAvo2GdY
PDYrd/e/ydH4iZLrrnJimEUus3uGxe+H2qHSsF4ubfsIDlOHgZku2UOc1+EJviH182x3n+Rq5V3T
J+wMKLInD0u6z7LTp492yYQPVlb3iRTWDjGIbv5ixv8eTOHdrQrh1XIM2ht731/7OomaIzSUFMd0
FNUrDmrTHemO5RWOfSvAnuTzXtb6yNGwmtT+0Jz/DWcEu5/3XSU7jGewQTg6/FI00X99daKZ89oZ
kuYYRuFL0YTWZlBDIq8z2VZOQLeA3aLulQ6XyXHPk5DJRyNtky/TgggOuSmRD/UyWyfOOuzanQGf
ybwdsi0osINjjFdjozq49jFURX9l1FZNeVML5uDDShYpyMNmpFXcxubM8NFlYLHRvabBW4EhVzAM
Cw6gdIoallYM0f0Rj0MKotV7lyEPrYAHK4KZy7at8uEhhrm6q2ZREpfVU6TsImYfMRkHcbqxEqF/
0toWB5PMfRqmhWAtQXnMQeHU5U0ryDPTYo2krRb32cOsFUQLaIvlkxY2YANIXYUbXIh3CCc03YE5
zS9lug7HNBy6r2yVhgz05/4T5hEu2h2dmDJfN+IJ934Mpw4ettc7FefOfiJmYqMJE4UPMrwGnbWW
onZLEiNIo0b/nFe6E1Slq7eBF09yqwarTXYjTBpSQHmUYLdgwkKKb4MKfxFx/0TnH2+RM6vhCFRC
J8Zoqn+YksGLN2zLRP4m2ArsoOnAdivDPgMwtx3q+K2IFutcInZSfhRRz3KQE77G8E5wW1NNHOwR
+pufC+pvZdsvWHx529h2yjtsCqcdRo4kEA84tPqi7VPYHzptOcaN7a7tlX03c2TuFyxGf2ugme8y
PdnJfhwDnlR5hLdVPCzM4RkxV0N6WlIP22fiM14ZVdeHhYOP47PuD3PSVsuuN3vaJjc1SXZoRgbg
m7Epu72H9zixtd50QnjHVDQ1h4OHExtlgGvHvwulj7dGZUy4BmI9+zvuJgyOmfFg9mIn1LySdOcE
m9rFtnzHbZ004Nl7ZKLKqHjIkoFTNsVlRz0abZFMNYcWZ9EmtMImIoOD1DtMjPvstzKNwwQqYZvu
TTqG37JsLAymozFhq35d1qO+pia0yeuYQGY+yHIUNDNdG56WYbGOZCen48tK5pBXM3G1rwso+7AJ
5TC1PBWNRlJgOKR50EpK/Y3TVyLZ9kNbatsq9OZr2gPsqGgme2M7jNqSPM5WNc+HeWwY12ghpqx+
VbZFFLQDdIUvQipMpDIMI0t6LrtcdUQ47i9NFHMU9OVVi5cdUVW6Vb12mNsfUYjlLPVJr44zo8kH
Wvt1M4z5/NmSlLfpMrg35lA1klxwyau162ejMLUf23Ax1Laxu7Dz6ew76NpOSqGTjLz7CSDk0FTT
ckgqhQFoaDMKG9ewAWkjfQlixYO87fRh0hipT8NX5KiDfo1g1NZvZKiAmGu0K69tl0s7qDWsgy9b
OY0k14mew9z2jIOYf2n9CJfHXJ4BSiiAN5myFrR0U2jiARRwEhjzqz0MrV6fvBH8rj5lkCUE62gm
zG3tXonheymjKU9AejS7fB3mnhHM3C7duVo7TUpS3jFYIA2oGogro7Nv631DxNvtfGlWnQoncMjj
6XSPMat5Ky6NbbL2uO2l3S0vra+3dsHTpSHWL81xAaOI1vbSNJtr/1xeWmlxaasXyw6HoFy7bW1c
G28uDk04IAMNeXVpzodLox6vPXu1du/xpZH31p4+xADnGJmTuc1UV33tjP4jcSHOkQSX1N5DBFD3
eDsBEmjZChh4F/DAuAAJ5oopiBVdMAY9u46tMWy4MnN5Fa84hJkNk+NT49lvNmQZADzLiHcV/XFq
VhqGt0zmrjAdrs4APvHVcAE8+sbLjxPWPjapNCAiGBeDjZjm4tJPg5hkF/BkWXEUcYFUmB8Cr8C/
BmoZLrDLfIFgygscY1ygGfbxaGNHtiA4kA2/K6zuO6X4f4XjLwrHlSX7Q8XxE4E3IPS0Td76/6u+
/d+GI7j4mrz+WEd+//k/ubyksekSrxSsDzFFYETwrzLSdT8YBrxWF3H6uzLS8j7wGMp1BkCdKFyH
CvPfZaSHEhoBPY6OeDrxpXfc3X/i8v5EG5cMm3Rhrd57NoOA9ZP/CMCzxWZGPE86fvTVpoi+5ZF2
O83hkfytoESgVyT6qdPps8LhxWBSmlrdL+aK8n2tuL6FtUZkOiHXgci7aq1iIld7HknrVTvrN6F4
mWV91Y3Ztix2UUbvq4OCBJJgX1/k+OrXUbpHolZulflZjOQRQCgA9r/WF404U2/XS8LrXeOmiREd
r1QVo04DbYyYWddvyIr5JgCUkkCE7Evamdv1r7Mg5CmZP3ZLRffGdqZtZ1seRMXJ5INVXkEWLamY
dE51qJGdZQV6NqDjKJ9nUgpa1gQyAs8v6KnpS87RQDtNKOu96DsG+WTbJJ62opYeNZ/V4cx2JbTh
Po/LAWgUT2xN9veO/GzgaNNF7uvS8Q6KlKQlB1jEcTdFQ6gqEsmhyoORnpNy9AH2ylPaqHabdcV2
7OsvA0X5nq76Lurcc2qUMImIH02zDQYE+d4hDMtX5Jz5Vlm+FZNA2plSf826esNnL4icobsqO2X7
OWVr7XS8GIE5YEYR5L/vo5//bS6/2FzQ3qztyn8eNt79XhJtlI+v5V93lT9+8M9tRXyANUgXCmMb
ujh/+9e24q2NK74TSHgvDej6yP8pETA/8E8OJjcIDpgG2j+MHBEWsAkgHfCYcDARFf/NtvKdDfCX
ebYrBOZ2jPQEnbLzvj3NOY6WotZnOMxlNgeMlGgF7FxZN2Y4AQxJMzUY+RRJW+xU77C6oYS3R3iG
FPVMplRKmraOPqXp+pwkQahTgCU4yVEtvtVjH94qx5nPxWzogUgg1voLRDtj1fh10HkBBhcnZ+/Q
LHh4TH/muvfNmNH6tk3jZa8ZZvWMzr89zVBEbmjadXhVy/IxNDULNm3uxttW6nW6jauieYwyGEEH
HejYC4xJ5/lMieeFi1aBzleIjICjaplB5sC2nAT0A9O15HfNMKI3tWjJ9cTPvNhzlbKPQc65igln
Z0jgUgP6+LJ0AMJ2ZG4rjf4C8nd+Hi1JlHcV99ej6rS9EaYLyS0hGSP42UzIQcOMeRVG3hsQ+YhQ
D7VuSxjw50UBxQnaoO6PuW199Fous6G5gNvDSggqnWjYlogQDiZzoC0gl2TjE8ZJIQy86zXLIRds
Ke71Ja/uUtr42zhEeYTIMitPnEdk6DFKptCM3R1u1XpPgEpxzZgt0rez6xDB0Gb1km5KW/9Et9tf
DZV4Ifu4f8TMqfTIYgolwxktjWCwDF62L1vSO6Y8M8kasLx9we4+bcYlDK9FlZFBbOnZBvPAhc1z
7B5cB7rS1rlwbFa2TbfybjD+fXDHO+IQYV0q0ewFFB0xDBTE3crbMbRuIAkeLk9bWNPt2KX2hhx4
AuzIV7cv/J+VCYQILT/BoQ+h6KXlvb0yhjJhfoKnTOzkyiaaV15RuTKM5gGk39FsJMfQj/TK6DdZ
lqYP4cpNGlaWUrjylah82WMp9guhEBMMehWEF46TXOlOqQzt3bBSoKRSb0YotV11YUmhgTQeWOSU
dSuJqlvpVEsura3h2SrI8FkOnNK+r1htGxREZ2RdsV+s1Cwo0y9Lkdg+8lptFwNE+fZK41IroSsa
oHYZA+TQfKV7odiMjvVKAbPJ07yeV1qY661Z6HCfmAtN4wZXF+hjY8O6uXDKppVeVtMBrednEpD5
DPsMqIXClsL3YV7JaWOUCIhqjihmaGtemE/JDjRBrf25sQjobel3spv6Tn2bNVjpjyaESfVodwgo
hW83WWw8G4K1sNXtNCHgU3fve4+RwKdJLBDHBkwerV0pV+p77iQzrz8mNxL8FNSrrnRyhIyWFISQ
EcMWir5mv0zSKtOjqkyIMzmjJOVPKTB0uW8rHD4eR/zz1GP/vTuOLq1yZulj+plsuHYpg2XMSnch
VbQzN/hHySUYO/AS4Jwkij4XRhLhiRsb5DlkWlVAAVPMn7bTvBgUHkYyrXw+bOiiIAde9raw5vos
Osy9Jz4PVan6NzeTRubAU14kCpN86KsTTSsSCtCNDOta8vnCjJjtipxWP9Zhlz+V2eDMG70BcESK
2TLfMDXyoy/Hz/9O6l+d1FTdMGn+80n9EFe//f5/xy5/LX/7sf43v//gnye18cEwsdHkEJCQcDAw
/NdJver8UKrgfP2nyu/f5/TqZb66pcMzAjCjafhTysevE7Z+AaT55/+i9Mdp+D1MetHBCov3wPuy
3nsdNfA120JKHKPIecO5JK4eyRXvky08c0yGTftFFeN4TUBwAgmlfsE4SDvqCkykGnJ25SXOgroT
xb0ci/IO15RnSK5R4td5k7KTISxfBo30QsMFlpw1l0kpyUFe597UOeETpFLcpRBwX6VVXFOgXlua
2ocksQZ9a0sgW3DIfBw8H7rot0EfkpuC67hp3BrGc1k1vq55C1wSEL5EX86V1O8co7PIDlGv1aRI
lyWYbBa4AMGl/kb2Euczdjar5v/Gtaa9SnBRpqv4JrPyWjGKDoll4jAcdsLMrod5uWNSdNYjvqtN
NX+Kk1eqiIop0vJm95DzR+MNr7uXhoi6Kg/xii5iC18CccD5y0E7iJSn6sLFx+L0xuitl2zMX119
AUxcyR5tdr1egZ5TMBBZ/i2tS23TRX26s/K5CqxCIVWDVeKPanyKLPXglZOzwROPtJxcvlEByL1B
hBB5LedsMKvjgoB6o6mOCwNTS9jJyYwHczNliEHi+UHV4iW2shNgz2vbpK/VYt/AuG8dn6TEreAD
MeL7RvrDnci5V7PVw7MhTU4TpC/C0fAnKA1+CY+EaC8ulBnDyIJWT44corNtksl+g6agOvc1+3Gk
rdcyLl4HA5a8PpPN27MjrqmM25pOa6s1y53q9LveVPshXs6GFzFJG/Vz7VbaBpDxm5XzbbaRXGfZ
dKZqtA8eGVYgQXxC/ESel7AnhKN38iDBCDSA/YIyDKYDxaJYrlo7PeHr89yKJmTXnp4KncBVLIGx
myHADSfi1xIRFLbf05tXLefRjBI28Da5yRr3JZn0r15j3UqVGBtHGbvZ7A+LPbSHZhqfYNMf8Lbq
WajWISq4R5qOJXrWj5xMw3J2yNDdKsX9pL+3EGGxEqYFE/PGLCy/7vTnMjLepKXIX57aEl4buRPu
+NS0w5OY8m8F0+KNjsAsGIrpyQqNmMljX+9y0Knt4mgg4MjjNpfrbpREVErxUjVlunOEfVPbwt0x
337i6OvRm7ssRct5Sdx2PqwpTD5HxE1tEmSVhtTXbhrP6PLD8d5yWHb5FIWbuRH2ZgbVPjTuPOKS
ao/HrnC84zRq2m2G7nDbLHVxW2JFvEOWN54KBEQb6CXWG1SpL9CeSNWFv0K9MVVJg/AfLUIayKKx
Ajdb1GvoVkTERTUhv3siacrnrAyfiwmqdbCITq7UaaR5cXgjyuxLSx7gBmEOpgEcd4uVBDWRh9s1
4xquOXze1E9w+WMm26fg3c1NrsV3ZSWqrdLEc6UZ0aYbbHs7DvYrUsL2rSxRcpba6krgNL7nkixZ
L9LZFUkxBCaz+zujt3s/wusU+ZL5VhkVGjzcosB69Y0zmcbOcivu28wjMCwswyakD5kY00E0d4f9
ZLLo5sx9cTXnZjAbdQzH9pum2rNwsl84yXN+vGMOr+RSxlw8+hC03zOHk9QRKNCy6iBGjSCzAR+e
0JtuErvBCd5wfjFc4+T56dUguqLbFbrAF+wdXoSwYCid2S0PEY96UBrZySQh1neIWf7FK72HhTzA
L6ZIuJ3Rrv5sj6Jcd7JSvAsOZp+9gopn6+AeVEPNGwuApjryN333wwH+N6PDn+io62uuTuzMVInX
fO/WHFklRLIuLKnL7Hhrd+MT8qN8o1nioDQ736yfF+f+c9uxu/3zS1s/DS3X18ZbV4fQbqP9fQeD
we8mwHj2VufB1grSqvDuZkZz63ZxTqs0OxCC9aa6iZGTGsdTOnY8t1BbyFif31aoKyqXM57knLqE
HUpZoDIaoB966qwctm/PoXkD7yYwNr0uoWQV9vgwFdGzTuRx4EziZvBQJk0Vhju2XdWfI6TbG3jm
8y8Av79ZQliM6RgeMqCDRvJuCZl5ItHUifIQm91OVKgp5HJXLO0vM2H+7ope3GFdm6E7vves5R/I
xbAePTC5da3KXBxppe5mIxFbHXCCYlqmBIxl1z2Ep/t8nO/cXi/u44gzVCzRt2ZkX15LlTSjgDDM
6RxpzBylGp406dxY7biPPbZ7G7UX6Y6xs28mc3qJbHPeF5FZr3rN5DzobfdQZhNZghz7g5mIU594
xRbGUHVGTfstTGwH68Gcuzh51X7S0m9htTx7KGmWnk4Dm+VDPNuHOC6TTVQQTGfV0zlzNehfw3Ln
zsz8GCQYO9SyX1o7mxmsUWP989L8mx0GwweA6tWHwbTfmyIsLiwioVkYFSlihCknJnY2uzYdX1PW
4Z9fiwr7/f6CrwTnFGIMHPzN9es/3LPWnBM3FzOmbdn4ILrkRJDFLzbMy5P0F2yKjwIlQYCrY6X4
kx8AKtSsz3W9PFRyrHddQqatCJe3dadPFovEP6Z8mSkOUjNvVCjjrVvmuHaHn7o0/eo5I1xcYhRA
dVPrMKYc4rFkd6rn4hrA59viKIuY9ASjZ8tZ0PhZxFnqS3eVJ8529OqPHgALVFkvOoo5WbPaqVsQ
xPQo0Jp6Z7YmIYyyMffDBGalm8k3u2QJEqJ5PU7ZKbOJUGPKRYFq0MLaRr0p6cU3o94/VKUZb4W1
/MIaTPzNE8u9kMgk2IexgDP/elNKs+6nai7Kg5HTKIxxkWySfqCC1zI+M+NMzIGIN85n76ZgBr8J
u1b3AS1I42Ytw4rbAtMMOxUuCsmXUQGR6S8qrS2IhvTU2ejchAMudkNo3yAgTQP0h9qmrlQVMJx/
1k31tnS6n7iQ1yyqQ9nwgVtt2mex/jxTiPl1GNd7K1ewStRDZDvrvJ/1KUha9DsHOy+CrdOgCHO5
N+3lWdbteP3PC/dvHhLOjPU/8NOfYxNU1KCvVFgnKq8MKHEm31W8HQHCF9a/Sg7BaPfn58TjFGZb
wyoCH7V3m+hK2QcGGrAANLtyazgdxmdhego5qaTB/VmYSfrLTIMEh7D3YXe/gFAQMk8BOFShw+Rc
IjskbWUrwftgWXe9T17z1y4zrrTRu81l0W1iuer9y8oKrLp7K9LlYcoBXd31MGaZRVb2Gqq1SlXm
Jl3062Yog3SqzA3lKhOJlGEMt/TSXi5isoLE5hvlqnPWen6iVuOuDofez5ceJ3lksJcmKCynKlBE
dJ7KQT0lPY2kB/ILt51Wz17UU9tHOiMb6UtrZCRr3DVaguaOas1w/5+981jOG0nX9K1MzB4dABJI
AItZzO/oKZKiWJI2CImU4G3CJHD18ySpOi3+6kNGzfpER3d1lVgEkPYzrxl3wJKXnfk/VsU/QU+E
BdmO08HxerU320hp/7oJ5nuZmATCLyz2E5IGZUe0ZMf5FSIh4S5o+emeulGHafsW4ZfuMvL1Yz8M
u3lkgPMyu8oEOUuE88LWK73PeTrdzYiebEXjnyKhcm5NAECqrtvg9EL6M5TnJMUnCCcDnk4mFia7
Q87DFU3jr6ma6/PC8a8nBS0bA5ytSYxA9GS4b/fNBZpu1+XgfXahzr5zH8v/sL2JdYy5glH2EfbR
PVmCX+5oD6JNFiyPtZruwFxcE18weHSsdib+ek61myFy6K4R6T3v+TodDsus5k2X869R0NoVAyre
URFhdN6LAGYxQtRIZuLrocfltHSURYJWVGCOQHpgI5A8dlYZXbV9lO5WSPkYOMG0rjnL8RuiU2Bx
xuTD8jAJwi27F+1W2hm+RclQAIglsk5IDLkPU4HHFjij+SzIx/th4gTF2eyuxy16i4np1TSOd54P
kxKwqIZJVIhdN68A6Od7cDAIqjjWuvGb5VGqtT307XCHdXh+WmTyeuISIckc7wVyJyaaH4K/79f/
qbC9U2GD+vZmK+z/lt++f6te9dZf/pW/IZrgMGmsA/QDGfJcKPuv0loY/ou+E7anYCR/gS3/boIJ
dLKAdJIycXxKCS/vv4prwv6X61IPo5mEzQ7EFeefFNiOQxl+C6pKJn9xEZ//Q2cwd1rXU8KziCO4
fOgGYyo5Rp66f/viOd695jFBZOxW0SwxCrSvL+fVUT1Ir8lCWdBDCaiplp0Y7fBDNU9W9Q8jQZ5F
ZxGJORR16REZdOvv0RlzkaPAKeLTxWmiDzaclSucNcS5h+T2TYsUyLtZ0R841wjOMaxFSp6YFeKW
ZS7C3wJCXSi/c3CqP8UKHgR83DXDZYNkA67tVtX42zBCyQabXeEe4J5NgiZjmS8nspld8Nk+1wZC
H3AaR11nJy0wItT4DAZ1iXr7e62z/rKLVHTSxUl08qwWUtHjAAeu6/OlN6lBQcxQWv3wyRlkfR5N
iGZacZVdx8uQXXtJjmCzQEDiZOns6gz9nmXfDaq6dS1v/YEJwPqQQsJ/CFoACuOS7eegrJEQKAGm
uaK48jxXhtsUiQeEfMfq5yrW5sMq5vyTawO2gmpfHvwurbcOdzVuFvV8ajdxs+u4DE/CCWfwvlvm
PZhMuhogCy4CZ2iu+zYk0ioL8Q0Om3VaSkwO1t6aTzv0OEEo6AgRytBym0cVVtUlAYDG72HFjd7u
5hBaQOgdbOXChigsYtudTvuA6yBYYCCqL4Tt/qIu07qFmlNj3bCdiTusrQ2NEbSGqOrvYx+0X3LM
9f7KKSnfRYkNZtVURJ/yULW0PrETRJCVWgsUIgwoDj0WRsnGDkX6vUhRS9hmOF59sEsCZmqGSXMZ
jPN4gYPZ/BAuK7W2OOt3LrWHcy9fE0D9We5/yIRzl+rMxnE4X+5g+sg92l/9lypopkOj7QGZAZp2
1KRk9dRXVXoC7PVx6XECSUToXyR0opDMWEmI94rBSeu4vOrKav0LTLd1K+psvbTX2BgOaac4k/hj
UnfMcpqtVmN99GQGJpi6ySm+5movlqy4tPNkfEqUHL4XjuEgrclKx9IasuicIVC7NJaP3VBuZ2fu
r3F6R0UkKJ9s4GobWXiAQAf8hIvkU6SsjEXalidWGwIStiq9VXpGKB9HVNDAGai0drjIrd4TVGrJ
EaQd5t8IHGN+OEBXbRS7tJHLnoJgdxfPpXspkQvw9TwD9wwDj6XN7qGcPl0J2p400acfuqKL6PfW
cFW49frdZAFbZtb/3uoCGyvkYgh1h+Gu8weLGCm8g/yFaq6/frbGngt8Td09nEJFCLiu+zkCclrX
0QjJKJoOqIXcohP0F3o+jXua4VA3eZRCIeA91jKDHhlzbzc7SFsw8jdL2EI/XFU+7YqkKvy9dBEH
3S5lJ9fLcMbn46yM7GRBBArAsY3/s5WsDwX94Al9MHdUc8JA4E8xLjSA770+D9Gl2ABbDKf5PoD4
tY8cRX/OX1K0Z6y4oIvqd7bcRAM84xOUS2SARIaXhAdU4lz/DAEUZe+y0lrCg8oVZU6EoQYJZmle
k7uJRC08iDabkmtJYTfdNFVfzzeJtJKQIjBq/ulFFFNFy5APm/0vbpuOfb6x69iieIwgvvuQj1Sd
Dh2CqsFTYFSKNumQDtY5XpC0bj4WWD9W3YkTqeKL5bfFR/ow2Ulvo8bEwwKCUBsx3SBeLEidwo0B
oI9SnPt6okE6rxOYAd9KqfYMQpzPLhGuo6myu5VlB6h8kZzuUO117t20IQ1Q6BMGmyCWdL8X7ISl
WxvkNfS6gwez7ayh0QuuyquXXTFSb6FuVZ9nmhI7LY4V6a4ujtns4YySjOepbhtMgXN4zlzKPqsh
GBKt4dsVYk28pPQC4jj6qnv+Xwfd8CMJIJAJv7bGdjdNc3Wrhdf+8CiLIuYRZ8mBjB1pOsic626U
SQl+Y5mbs9Auow+ln8lvGIHxfoKuzSFWQXVrzUVQbIuw4t0s2fJnvjVUP92wLx+EPeibssjlugvX
qvmYVCmKG6jGjQ6HB4wA9u0vo/b/iQLfjQKN9+l/32YlClTFURBo/o1fQSAVHCg3SATAqxVGP4P4
54Wn4wTuv+iuIqyA2W+EBjXV3l8NVjqvwiNc8iiz+qTQRpbhV4PV5498m1qHAL7kEbr9IyCUYQn9
Vs8yr+MgcYCKgzH85voyZYPfwpcwmJYKiRfvR2qvbf6TuyRG5GqeXdi5u2EA+f+Ql0k2HNSCWe1W
qcX3H3WM4eOl0/hN5x5aywN6XnShxV2JwprBeoRlkepPvV1ZNIp6r5UrPOlYJ5AYJ+AahgBU0sAk
4c5HtC4B4rQB3Fq7teZPyKsgZ4JxX4J3rrdEmUuTY8T590SoBLGljeYqjfptOWsrjA/1lKs22y4q
jeln/TaR/6HcfuRB7aH/CZIVdBj/9blCj0enURSDBrX6P1o1T4gBVvQ7jest0LLiKoITyyO1A6Xh
ZydJfO/xPkL4a0tfs+d7amdO9Ke3X+m5+vzv4iCvRNkRZhcFyBfp2aMJg4uhq0b1yZOD5lxxRa8y
ee5/Qvc/SS2ZUfqogix1cmglbThuihxF52CT2zCZaDurhXw/GH0rR8Aa+dp0j/DGSler1EzFfiDD
JSLsZYy/Nmpknbxe18LhxyoyA7/b4BgxBtE7YfvrTMQDYGzWIIhhhGUAIURH9bs4LXRmFWX9w56t
RX7068xq7oCgNevN26P3un9iHkTLBrUTgn5MvXne69W+cMZGK03GJ8oMriPQM48Lz964NjtciyD3
PoDHh8O7WaRfWsO2dZJguuOmrfOfb7/J66zo+U18bOjQTkHyD+SFGZLf9p1Do59+SS6fJhX28tpv
l5z+a19ZIoDXpeRK3f2fPREQt4FywHpz+B+Kc6+fWGPMM2fukH4p4NlX51nVD9Unt5jd/tJVwzsW
CsczSrpHXgQskU4VWM3jiiyNlSRLW6W+Th02fg9+HqDwQpWvXSguvf1d7mtBJvPbjVp8iKw0XRsQ
4kcflszaLst6cj8hzohoXjw6ckgOSS4yNPyzfB5bgV4maE+BjtYy0JrQPhLNeT74fbhpaaBx5Veu
MDujnUVJcQ8cmDfd2xkogc9pkCY0sJo8ZUF42qJItaFE3mQpAtNypEpJnMNPTxZadjWgbcRDAD1Y
iKsjs1AlTGvoECN2Z5aVIkRwqBs78d6p7h6NN2MAnFbYLsLqAUCe4zHwATCCGBz1p7HKU44ApNgs
6mB4LpXrw9vj/cxO/O0EMnMKAx6ZLTJ6cnpzN/2+dOemVV3rePF96DXPz4KvJa/xICr41FHYAeXY
l1Vdcv0xCrWuNZ2DX3/XT6NGngp0JIMLFiBU+Cs4ZdssO7dSmHCdWUU+WuulituU/mLWVsV8sohR
sWFpw8f+52wNxTAdshgBvBnIx5LyFwvPdJhka2iv/NnUVGbCVz/nKVYL3e886Gbz4MmZA+428B9m
JoHhoQqxCabOzDu8CoMVUXPu8t7j89pFPA+Bok2MdAq/cHGqeWnO3h7S8PX0BVhPECJQlLfxhBYQ
Ho6WcMcXkF+28WM5ieBz3te+e3ABOJ3KImy9LcJpwyEhK75YwqyMd61HC7hyi/IBMCMpWY3v20mk
ErBFBPtqg3Bc9ykWWqibUiNasqUVSAYT5bcVFMfHqfUA/Ut0GmjHBYn8MPkIXad2pq7sJYFXiPjK
VOwslYu/VvSvp/MYvLMPbiqyvV2MHdqDtVpDRwZP0L9VUX+DUBGKhABzxFWw9NNuaJdu76BD8ZCi
HkJP2iV+zdvBD3dNMVf5dnDKr1bQ+Be4nFHtGNfOdiji98G924Tztxa1Sx9XeJmeeY6RpnTzukZE
UYwPmRApEYZtefXOWvz2SzFGqAyjAPER8I76UbrxiA/QmB9qx1tMaVxJvSXOz2CzedV0XtbNfpgj
mi5ol+R/jchXgH2MxwKJwr65X3OSOhrEqCLUFMbAudiwJBb7u7sM6qsTrN4n6FVIHGtZ0elU2R64
UPZOS+v19cCCIObjMEPE3sXPKDi+qBonKQKKQ/UT84VoNIqxxV6Wz/iR3pbvxBSmAvfvDf3ysIAQ
VHB8UKkTx9cvINMgolX/BF254vbV9j1Zk4sSTkVPzxNjSkm7qW7HXJCRvL30/1j5z5/JLehQSCKo
PTpMRl9FMKz76qmra1IYzB4KfaiEQ0j59oOef9PRV3oI50MqgBIPpvBoj2kX/eQJddonZ27YM8Ll
utg0iMpnlI/K4K52q/gug+9Giaj0o3YnJhQgTqbMlztdDgRUhMHyQy/7CLRxF3zivlXZBo/14aGq
6IW7Qw0Cxx0c7xZcbv2zAi9+CfMnuJ3cBdwvaAd0OOAPtFsEUj+ICqPojRVU8kbOxVzu4aP7p3Yf
LU95kwzbvBv7A7or9jdbD2K7Mn/vNJqPwlsm3oQBUC0YF8EdfRwSALtX2qNc9USjjsFPM5GeoPpV
nupVI2wclV+EFWkE15Ol3HRoSJ6SPVNPfHtmfDPyr2YGLgblUwAtgFq4xo/WAAzpSvtJikbVuILb
LOu+2OiQCvlOZXTedpNX6dOgGvS4yay2uquapjptMh1dTa2keUjJ0PoAjtk7FeuCBggQ/q8V2GR/
2xfWFRbuweVC27wWlbh31rb80FhM2kbGnaaRM+jiasZaJ94GbRTc4WAyNQcDNVxknl2LoM1OCrsH
UJc07YfKR5tl18Rq/L6U6fgJ/Ehxa9WUBTdSO/NBuANVC7jjKL5iBA5JpLP5gFQ70Qa8fIJ7fN4h
dBVwJ370fCu8zNLF+8uZuxqATIHC2jvL3ozd8diCvIJiLbE7/sMZbbRjiJx2ED91qJheW53AVzkT
CzWQrravndnUYt6ezqPWL6sqMGmOG9n0Nwhuj4FCIGsQ/OLq/JG3uXcOqZoyf4wYDkpba35AFnjg
pPeT/qkVdvmQJXq4zLLIvrUmhHLefpdnuNfrzyfU5PjE9w7kGT2Y17FKD0YXIENd/0CwF5SvjJv4
K7xh9GG6avE3ne0W3POVETvGpwAoUZ5K0CwkmjtVzlG0lVTx0x2yDGAuh9JYNy9kRrWl0qtCZuq0
E0JfS/jdZ4kfoDzUYOo0b9Ti0ONLWrvCkcHYPFPF8dsTi2E55MVgXdFRgKOezIF1KVW63AA85jrL
/aw9JDO397ZxKM5WjXEfsERFibDscHgEa5sv+8nLywfsRJc9sYj6OLi6PoOxI3pcZ6vAZiXmzrqV
uCXeiCirkY/Nm0ZvGj3EkGfKErhhE7RXcxsptWmyVpKxhm7jnIkwmLEfRSD5r6Fvss9Us4efXuZm
2OJNOdWxt2fn9dlPDuTjesFFRxfM+E8fn8jgHokAcL1+LEdayMuuW1oTtE4QeICcvP2s1/vA5Fss
RA9SGWsTn+1jLLmb1WXRZr77pAknMu+HS6MhTc9ovBMZ4lphkr4S/sz4npvInx9JVgsrBElaHEoJ
mF+vQNGXqo/yQj1qG9URcqCgDIFyu1ZGtPz2Nx71osxHAu5AGUSCS6KcdBxGMstOMU9u9UTM5VcB
EV9cf8ILlqoJWkNJnLQfdLTGdnXZZH0t7b0/pcX6kKugJbRF+DzW8QYHriq6BZARIN6UTrVbXhZT
0ofL6Th7Hqqzb7/0HxPD1Q90B2s/sjfDQng9PsSIIUR4u36sl6HnLXrUy/Kfk7MQt3POS5KJGEEl
kBBvP/dIddSsPoMnoHvFOYUF9jEuNbYcW7e9b31ffdh26OYHfjaqLfFu2ttbR5SuKk9J3Ivg24If
FtlB1/c96V5laXe6z6p1Jt1LQ4DT35PayaODqKW7XCD67JHSvP227ItXB/kzSTEAe8k24Z4M6TO/
Hic/mdu+GvvmexqSGJC4hMuw3hDamsQaZadkmUgBWiWvLRFn7CaFojXlKdCwCylNVHhksSzAKv8p
FYxnU5B7Tp8mx0M48qUk5CGgOd35ekzkZ4USQ4zgRxWYvG4qB8Xs1D1cyGFXCwQEga1XsSkacRim
JntbdBneAnQa9Jd1Yd/LTafXmLFwUSAnn7LXTMK8cL3OQMpQvkb6s5VeXv2QM6wvB+pxrNYbtn/k
f8ZkmaXZr01OegZDOqrHjVOPzudCNdDf9iPsrPVhHQS49KnvJKiQnH8yb9I65wTZpKlsmDM31TOP
rkSaAT7MRWuZXA7jcz6mQTQlTQ5LWsNWQwn0OelDgSzmRzIZgCg/8SedDrfDHFSU15ZO42q6VT2S
+ss+TyIebWUzKnYbOqLmaVYC9epaREXWfenCzJ9OqQx02VWJfcByMjtK1xdpZy3j+ahHzVrSYWxO
vmzKnOUiRNac3N2OB1PF68LYZbe1Ie1aF7/pui2K018f4OeDSXlJDtCI3Nl2bDGgvk0mfKF0Yg6x
kovAqvadiiV/gUmykHSptsgxM3kZhK7tMMwRWexnKbSNsAESJtLVN4kvpRMerduUwxFRE74peRlV
r8C7RGz8sB35gXlGzvS8RnuIooqTRuaJwgqoIy9tbJJmRG87Po+D3iyXJgJ/81MUTc2iyWOZV3f1
gH4fxBuBAoDctGjfsqemOopYNYnbl8yZ0NBcf3I1OTG8AaA1oTi3POCrj12lJ8aw0VPO830ORmyL
w9IGcL9bA9DCwNrpgZLzI8thqsm5ozGmhSZJ/ZqPQJhO6qsOS6c6gdtqyHio0k+cAnuUIEEnoJwb
m/XbY2TC39EX68R0HqkJbapdszQeW4GkCLQjM4/zCpVhFxBSuwUYbR40j1gU5IhmpNQQtpJce3lc
wg4pg51YJRzXifoKr5dXWWgqyTEs1uxawYaixjGi+AuHQiwBr5V7KBZhqwKRKf85wqZlONcwMGuu
pCjtneYDRu3BIbGN8e7WFPun+zas+d/OQVhrIAYgD76mmL1SRvHgFk13S7+s5vBIC0rDeSd6s6U9
4AfNrgdcz0z4iko2PILWAcgW0PNkFFJiB7WcIuulctzHsYDkF3a9UUDf0uk2BTEtsgwOS1tEq+Of
UmDzdQ8Z8z5K/SyadpQNwS/BcylTBMCkTQsXq8tWHIZiSTx7x9rGhCHBGWe98ZdFs/wpEpE+7qOK
RmpNoDA3iIzCuC2wOaeJ2MF6iCn4fWicNEPyhu6BmeEagWLbOcBLwBr3LFM2jJ2N7o3uKDUVJAzm
i4JeG+8YW4q56bwwa3w0F52aj6mREEygnNEY9OrrRjWRDg3AyyNX4yDmuNkPSAEu3TZpxyaKIH3K
EOmp2MWQ4zQWOZzpBNVkjln5uM6+5cGVoiTBN0e5RsEHFFiq0zS5LJp0dAIs3EB6sHiy3BwpwTAv
hIvFEpt1iRiPYg3FIkM+66JZm5U/69xp7LGd8wVHpepqU0qrCuaj3mjbcsbuWs2oXeWHvO5GZomC
iClvAZWFMgxK1Tan4Mjgs3LtrI2pm9lDO/OTNFVMtQuksTmXCnsyAAw0eFlIqTeiW7RpPS0ZvyG1
OB0mRpG94LiDYkFNXS+okTH7HRXYcElY6WGp8Da5SLU18mjPKU1FkOOS62jCboJbvor9lp2HjbO5
ZIdh7FiOWvoZgNog7BfOhyVMLe+Dtpe+TTYcURRa227AeGsfNn2DAmjlmhDLpnW6PMI3pj8CM8x0
Rjj1zeDMBNTQBwrwJ120T9J8FtbZmK9rTwUoFMmuQ5Qy3gOKjbuPpId8PCT3ktN+Wqgatocgn9E0
OjRVGrCx83GlwH8aZuMz6PBlWVfZbP5s8RrBwl0zbUr5pBHmuFcWap7GZsNmjEXQQwXcEIkmNvvT
SjJTYA5jODSbGc+b9hqJxhoWQFRgmLIJVmeRX616LvuPdqXLexK7CD22HkuQ7lwid1UcZDON7WML
28m66HGB8q5i3lRsm7rNuq8AQeR6KBDTKp9IIdaeTFpW/bd5RVX8AwLUJW13tH9oUwsfQeNNmNcR
4FLAvJ4CHj37SAn3XRrrZiMru3IuRcm1uo/DAQm5jjmCbgQhpTM+ovXUoxua6GIyIf3az5QQvABx
smjT9pThv0SuM3ofZTksHqpeHarmlhEhX3DhwAsodWLWaZwMZ0PKTVZuA/wH1nUXURGw+0PsomV8
AQYgHjf4aV3Ntu20hykKEgBWBGjrfZIDC+Dik0NwrgAEIGziDa6zXShENMsGbK2KdlbjBvkWxouL
GJdfJqeBK4Zd19igL2MEMe0TZ3ZS9xC32qmxAwnKNdumVECtmxYkm/cJLb4+b07sNlhakMqNrWEf
DFoMVxb2K9YdyvBqfRhqVjV1CSn7T2swJXVjeIEBOlUhhY9Vb+wpaCVCppQ/TuJsyPVhbbywQo60
aIRLuQC9qy787lR5WD+laG9NelfIYelAcPliHLcIeDbBxhXKH+yTIa47Cq1jYfvQ1+LKKqDgOYFV
FCeAjQlr0x9pWAvQstsmLKBm7hx/WFa5l2IQ6NNDcmi7/OZX9G0vZSyduzmh7KKQes7MhdpWSEr7
n2bqr623a+O5jyfiKZsSBvpnAcwdFdszG6bXi4k1a6sHgXLSC214K37EQcLm7kITPvZc4GyH1JPm
hKtgX3CUZPiVOTGM3HKmaMKHtXN4gVSaRUjqp93E1QMKKueWoc6TuOvJgpgD+e3oNyb6w53YZA4B
iTBvu3gThuQnY1dliI8jWMirOBTmYKgm1kD3sx07n2MSQSsie8TgGaUTbIqJgilXmCg6WuaWsywP
M3NpxNYcg/0XlfLt/QTDcRWnSAeVhEQ1SEvOlGpEBxnOslWGdMB9v+rNgVhRmw4OyAV7hCYzBEYG
qK0Dc3OGL82JnjIYz0aXK2jWj5PnA0DeNjFC5TWJWROzl5Tf9Ly/QnqWE6WgrMGPoFYS8UZ13CoH
wnIPOD47iWKM9h5cJOvk95kKU3OQaNXWl0mDfDVI6bY1sVTdBiZkSaPBjNHQ1HJwfo6WWsBJz9h7
jiXiaTWdTABcsWZsI6phDD9nOIKNe0TxaEBLVZlb6tcNhqAB44gkhemhymg2b++I2GIgW2TdouZk
yTDA+lmOFgPLMZObNxiVlbJ8/h6JtWMLYR0lViLSoEbL8L4BvlR5uwLdvRC9EAuWNkwPmzjgzq8Q
P/5c9hTOz1+mkQvTcR5I/8bhPuxizRcjb+wwR6MC2QOaLSmmOb1Z55wi2ZepCHxIbGkrk2qm6eBL
eLQBTTfUEbDGpujT9xjfpGfYyJmgwh7ATs6bGUIQl2Io0er/TBNROhqzJLsPBkjTLlEKqs4mmp+a
tqeIaLeJmsIb6ARuk13KOLB5n2VFMw88nuhNt2wqCDLvsQ4zW6QDnk8LvqYYrPYxWqUEak5Japx1
AAfrDbC5DKBl5wYlcTZ+YeZ2Tacp4dIcGwBroP0FAvr3EiI18eYgzXqMyxza2NZmBOBzrQGEhC3/
3Pw0UUkP8bkMA65LJ+W93G2aBiY0BFaUmGBetOZtX7ZHMYDHu8d6qWFSe8XBV13Sd5qSr1M4J4BZ
fScoYM5UHWvBFM+ICfKD13tm7Za1G9VXFVYf07BLSkWb9JxfUAmCWrjYzC187Ypn1WvPJ9jtBFo1
pw3I9YpACSlfEkRZ/23qxwzDC1WM7cDhssyeuPRmZyhqCAIu66yCocPI5gir8mscbSZEeZQjqbyP
zPOw+OtyIWaX/AlA9qInGLKiK75NqaMZlPgl8sGTbTLdwSbEPOyE+nNBYPArIw7XGj7yQSeJTfZV
J51pUCbkLFD8LcvSj2IaYZTbMMjtrUjblHRkSvtEWaeQO8R4j/oVlndba3YYf1BvJummfm+isF47
JsmnR2MC+QSh++k+VnHCrA0VEBOExUML+/qsxxiWGCXyoegx6ubEXZ2OdO/MiBLMuFVOFctJ+jwe
sEG8mqOy5UyWp23gw59HeUez9E+Bs4NyXIqQOOpl69VTaUKr0qoiBDyNMxtCLMM0KbMw6tnUj6xY
mO4+GOlwrj/YntZ1x4BQAAa6FlkDAzk7gdniZMtJeyUBkBK8LnOenMRprcdbqYNVnYWoJZWnIfBe
1XOxWR7xgdDDxNEpy6Lh10TegMTASd7VJhJ14fxzzswvWaMukoJd2uWTwyFFwD/iK0nlyjXG9ZPJ
Al8SizJezUs3q56XZMsug6eF7eZKxutN2BGgdThTQXW3c1rXTGnmjObVx1pzE8L0HuNh2Fu69oqr
oKU4wg8i4rTeLC6OorRGmUZ48MDDUf3eYBSlVrBKuIEU30SjTYa+vJwcqJebQBedWLMq364a/Yea
ESQCnLWBmNFRPC6whphEwg8s5+86HkyeiapOmfo7y1u6Mtoo+lFM6duPPC53UkeDGO17ppyHQ/hx
nXVp6zq0B+DEvpwNnuxlaZShZSq7//RRhj1B28tA2Ay34HVFzEVTdZ2oTnzPvNicT430aN1caA5r
zq63n/VcDfx3I8GU36AwOMKnkSJAJh+XKZXt0A8AsP5di2okkRnTChf0rT94KdsQdXyHu3CVDYfG
WHs+YPRxKtHV3LaDS95NFcJgrSJSXnP2vJzMv9BYNQgEEyKh7sqdAPp55u/efv0/ZoWmrumw0VIm
HXdt8+e/oY10H1cDzQb/G3acmvfggjJpIZcrKdTbj/pjzQkKwxHgNGzR0RM4rncTRmVuTQD1Daa6
gFUVL2E+PzhrYLaIjJP53SV3DOqCdWHEzJHypmrq/kEw6TslwoT6/bfWS80ZNWg2282YcbLfJW5k
7qw4It4nmFj4ewACgd1/MGoh/js4juNhBsfp0882OE+2G2zk18M814NGsiMRX6lJkDouKXifx5Dm
OifgPxtlF5gIXwuYhqdRHDuqmhcEhqFwcucrQjMBJPG2NKl5lpOpnU6pa6LGtx94BLKCVm3UgeC4
0D9nix+vIKiSK4fJ0n/tsfJmBfV4f3LMcSguzGvcA58B/Z0lS4pkR+EDmdq//QLeH4ML7MhFBsgH
DhHw6e7rwSVLTEunDeqvXQpKpd6DrluLPVWPNMpPXsKWqU9NaCw9z5zfv4rilj+YklcFQoV7YX4Z
nApaDGNE6X9hFzdeJMgW0J+suRJUMTeh2oUC7y2ke5xi4LQOZt9cltiLIjUMutpm44MhACOV74Zg
pHjkgImfwQMUlOjQ0S3A2p1lgF3DFciLZWIrBbCfw8Lq3YAsBkC+uc5BdhPb4Nhlrvi27VteK3gp
0CtCe07NonBN0JSHw3PE5zomWI5zTL+MFwuEF8pjSd5TmXQnjevwRVoXlGXfHv7jbc25B1EDRdeQ
BvifS3sks0gte12+NGkniFmTdjApUIQKAEfvr5L12480u+X3I9cctdFzjyYEnRwc48xolOFmqsL5
S5RAsBN7FPIlzko0uQvr2lY2b4AQYgRK66Cd2ASFVlmZt3n7Nf5ESdDPfmGX41KHWd5R50W41B0K
PRc/sGC0AyQWovw7NdWFHJ3GMl8QPK1qjKHbWN8X+PY16NGpfY/a9p/a6qGBIAPQQZWLnfh6/dOX
UJVag/IHyujLuHtuG8t1TMvLrJTDwV6n6L7robEvMo33bRTrL2nYTy3d7NW5f2dMXnftnnv8SFYQ
yQFwoLN5jNhdq3GeGl3kP5LAlh876ag7t7SsXUAYdQF6Z7wey244b726Oiu1cK6GOiCbe7b4zXAo
AJBcz9MlDrPiJ8j5DntzmM8f33nL1yvIvCXEPAE1zwUzzeV3NGRTFS9V1HnjD2LMLvnEdvWx5nO9
ZTMqe7p2JU7am1mtEgJ37zc/09UOYKXHbjufIKCjHnyE/S9t6OSf3N4byUfAqhz6vC8Z7iQPtl5H
ceVlvf0Pz+IdngUCKB7shP+eaPHXN5Vm9Gma+nc1u1//2t9sCwc9a8I06LHI1fi+xz32yxWFaORf
YGP/Frn+W8ougm3rAgnnYuFeeLZR+VvKzv+X78EORQOLo4gd94/YtkcHKO6WiOWBPLMBpOCmebx9
TcGeosoocQeCZLHF9nC8BRuA9R4NSvX1t4G5eTkk/1c9VjdNBnzx//zv1wsfzgjdf1Y8drER5GPC
ktdnReJroxA7eLeptbRfaq9x75dhih6QPegpRrs26jl24H3DvOy9fv5/fDQgbDvkOJR/oIPB8Tt6
aMDArZHm0RH9/Ofiud4Ho3TuRagdd6OIP8UW7Tmgn29/+euDyXw5GCeAtID7yXuo0rz+cldQMo/Q
3rwt2ZkZHNIJMI09jGt7njXmcboKw8u3n+kekWheHspS8RwDMgqOQ5O6xSciaSP3Fr90974GFXXm
VnLtDuCkogeDer3EncrAXJ2xVycwXIYn2RKplJZkHDrA5Cctarn6VFl9Eu/XFV91sHuQ0GKfUt3F
1MYLluBrg8uwah0QSbqssXt/+zuOYrznz5ACoQWJ9hGZwtFFF1KYHHWQurcOdbmHZ5KcLkGuH0Lo
pPek0qbi7qunt596FL6/PJX7VQLT4sHR0YxJWHu59nvnFkKnc1/jo3HSUXP4aee6u8WfS9/5Xutc
AwdM1xe/6bef/+fGNEQF+sfSsCPIIF6vGDwX6oKWrHMrLanvqDu3XxYsQG6SqXPeYUUc3eHPqxNh
a3YWaTkRzbHiU7wEdKvs0bn1skjfWbjaFAda/6DPYiHUky4879tkS7M77aratsHMZrHyAOGRAkO+
f/7hZCqclhiHQCs5+nDXsxpagLF9Ow4dm8QL4rK5dPE+m7BtKaL/j01C8GT2Jf8Bbmzi+99yUCAc
dmaJyb3tFUWYGkwNrprGK3oMbPgXfe6diUlBvuwyVnlUrs51NUU62S65YwEBydfmwpKTvks6H9+g
ArzV5VDgEOlgUnSTplM381tzdpkfUqQ5j9Cg/X/sndmSnEi2rp+IMkYHLk8Qc0RGzimlbrBUpsQM
zozz9Psj1HufkrqOZH2ut1mburpamUSA477W+qd8+/tb9usYYFmsEPXR3WFyCovsV142Uriw95Rv
3Idhqtfb2W2a/XXdTF0hXxv0O0Hujex7TM/PCHABGZMZy65W+fUeDgZJGElm1/luHue8WRuh3n54
jf6njPJ/2AVhZ0F4Q9OHVEz/5U2GoNQP5PYZ9w7mWNiFL7fZoLd4NfTQeKoZk/9hZZu/vkUw3FjV
nLkAnvAsfr0i4wUz1TPV3kMPqU5OVzhvoBbLH1ZKrDCC8bvGEi1Bs0nITBSCdFyuRjCQx4TEH4jf
0L8+LHCtO0yPk53OBOE1sRDP2suauN6illNDYFUc+6QvuNVJkTx21rTEPpjugoLTmv2Bhc83YFH+
rQeh8dAZoLlMGGh/GLf+smhnL/PdOlHRfcVPBb4kf3adulp6W2OC2u3LISYMMXWHtFubjpaLIKHo
jLd+HGGOgIeXpQdqkj74jDls9KJzt8PMsHIfi7Y3sOuL1DI3dch31q2ZhE09HrVnqaEaWqOjAdIe
6aidAPlI3K6JguPNSNux33AEIFrIUvJtbU+W9z3Z0CePAOOzWXjVBbKmW68BxXF3wsNS+2woNyOS
SeXvetYa65w6AIdUNc/QDaYh/iBGU4ljBxVqnXSc30eUKrjQQReWdwSjVQVml/4SV1EhKXco4MEp
XFeTL32Zp+PaCl33kfDbmIDBlDgKeDBDPawKWL7gRcJXDfFJpveVuUTjBSVdGkNgiHPmqu57uzmY
tUq0Q8j84WxGPQbYcgiPKNn8RzUORh+4iOQbFNFQ2TEsW5jddWtmJIIxA5R3blTkTTD5dhyuGTb5
L1Hcc+xmrBFXMawDfVf+psZOJ9pQGtDMG93Mp6sc5631bcqE0mO3oQRkI4ZSPj20ieLHlAtUit4F
2ArTxdxeTbh6u2eyzLKek9mIDcwf5rLXXXm0IjxRb4RV1WeQfs/YRgqSADSJZPIONmK4y4ABLcMg
cMlVZMb6DvuMZo218IK32mR3YSpa1dgaAmXPn43Wwx538KY1Ezbzq+qqKnCSut1BLw635mxVXwq/
hSFpYRdRCxl/sFCmb1Efph2Enqhc60zOQfVI3t01kXTwEHKHgIVFFCQuJeU0eSuACYLequ7DrnWB
KC6J5JPmeEl2GqCSZPaxLHHZenKHsNJ9FgC2v+66cAuPngfUnmg7bLYcH77L4kA4mlAFMjvRcIOF
JK1EgSuW4cvPWjwIi4+bpWWzVrUqvK1G9Noun7FkrzLcI4CHGdzqESMddnvNfqs9pD4bJq5SobkN
8+dJa3liKuw4FBRasGBwffYVPEGSXQLVgpQrj6iYrV3W/A7AbvnqNy1PVhgzDzVJwcN0vYEBArVA
rsqo5dFnA1t2Ykf3vevNXTArYb+FzkgsW6K7kHvyxfCrGDFlDWf/BXSo/Wjn2D6IXrDx2OxDrl34
m6LBXHYJ1mw9AiPAdoBHHD4cHQdMCmi3L0wivXWmiuqUlZn5VONoyV+qcv/cdQP7M9tZiNOX7ZMV
Zhgd/wZSAN9pSCh8sB/lX8yERGdbDxLR2zI+gq6eW/yNJjbSS1/WbDE+49FzVBf+2YcX9gBHlEM9
0dhRr3skNZx3Dh0OUTetm33IiOuj9pdb6Te28dS2/RLrtXzaou+xU4DyNt1VlJ0k5zqJuquvtUiW
C7u5LYuMCVA0GBfMZQ08qKgMlTkaTwPm8BtiuNVDn9BuWEjycLAyOZ67SY5rtVSPyuTeG4XiS/FK
cqUsHtoPeFfTAw5l7cfQKNmuohSLBj0bnDdofMRxLOWRzDltaz+qX9OsoPplzqseroUCQuVSHbHh
EG/mRH2ftjmPtubDTKaXfthW7nIvmKQeKlwiLqTNaTD7Q/3SQjGsziwjnp25fFp8uzl42qrZE4s2
PeipThFeEbG2cYxMvob9YmKNvQbUyRAx5huOXEiVACPB9+u24ZMP/AxciGpU0xmGZVmAYVHg9Eup
ks1p9/Gj+bGWM1mlflqscVgkhdjWspr8cil6+2Z0lEcIh2MTyweDfMexwweU5pTOKw8KULqRhRF+
xUeYi5fXV8gIHWgjA+w2yiBOnm7djPeePSKN81uekQwxouj4n360gJJgFOxt1dKqkJcHHUIZFAa6
sA6CJ30pW8s98HWqkzVo4gEUTamVFud82qEH1h1HTtxuWZ5OmRsXPYLpsMpw4W426UC5agMn9zdy
jLR4X8T4OG8MgVnNCidtz9rg+86HIXauXXV2xj3rDM9/mYbEfUozryZQvtaTHdNg1kge585bXIzc
00ni8PdjE8CRlDiHhHTkIM8S/yyUYx1qfFtPUiyXL8bOC9LlrUdtgtOPUVUnkIBmT7lf70nc5Kkm
JjBRzkHOfRh5Qn6ZhC9oIqe7CcraW+NBhMowYy02ZkL49zpyeOObhskRSkhWoo3Moj2NCVuAY1Cj
bwzSiklDiuqovfPJuBsPXrU8oLS22ZrMKqz3RWP4L0k3Tz75i7PWAhlBy1yZXk8NZIIsPio9dd6s
NDWeTA3vo8BPaUPsyTOeRguiCDNnUslJVU+xI1CJL18Fo9g6qI0RneDyDTmJqJFbwQ4EJy7ZXRve
edTkK2NwXtGIFjVh64brRUv71Nf8S1QrPJZuqdJmIEOYWsvqvB6basZyaS1RdiIPifnuCFnwwDM9
srZ6s1g3fU8ns9y1Rg6TT3iGQbRfs3ycWPAtMmjmb7LHwgXCJ0mLeVbyWs3KCteuNVvbvs0ND6Jp
xHaUZLxcgErsjnHbEA4Zs+Rxws7C6QFep7A24+DWZFM6ebFxcM5zHqZmJEixHKGyM1jXnTd7WnYW
/rb/gpCRtjXv7UNWV1q1wYBgzI/FIPjpvAcIeESrNLJEwowbjV27ccGPYtn7JjPVdlVkLJRNOURL
S2539CtxwZq43oAfe9HSuA+pyb6wbKxN5HLiXNduCPENW59OwqJ2E/W14Ri6v65P2+zDXcogYDeU
kN5u4CmzRGCpsKDwlD2CnKBK/7EgirHwvsPIz4agaIZmr8HH2+RKOm8ReWVP11UhmMJiUWqGxkXg
2Lsz6tK4QArjJmR4MlWBKPHAQd1UshNhcw+ZsgZZ38HhSeZVsnwhbSxYfVikEhFgj/x/ikKoWdN7
GhdCTpo9S854ciDUj2uDxHkvcOFGPpiQ5awtFNLpridL+8WyEuOWCJ75nk6dRQ0DlRzMbuRVue6A
dtZl5I2TYF0EXUjCDs5FKXfJckdem+UAYnIeWWoMJGFhKJOiZgi3teb5bFf98mnTvuM1s2rFdSOp
pgekFs1CG0fO70+Kws+5iokVYmqYOXanrVMb9gS6KE1CpyJCcdp3/VDGt0ZLUsmhZBu9NDqgCU1j
xxWipGK160Y4N0+d01OERFqGf9uICrCU0/J9XX+8s3vTfey9qbg1Lec91kItyPy03ZMnqa/chndn
zKL0e2S1FYxyvNYtQUsdDJXFCzxxPKaJ5ERSyTgHHSNPf3HfEy9ZqrjPCY4Jq8oZ52mnwS7f6mgH
hlWEsRz27hMeblKmNzAyDSPg1CwOdPbTvjQkYaTk5JQ3YWVV3/0pp14QJqbSgFussKY1O28zTW2n
H7HPz+NjGmLYHCBCpabqSZJbm3mZH6BEMoVhytYHNRHt2iNESh5PU0j+rH2Dm2Q583THBBDmljWy
4TTL5l8P1Dio3KaHGk3MQxZ1VHhTDQ2phql5bZSznF12RB2xXHURPOoNHw/+EcMms6I+sAkshhZ4
PUzCmH17hv2bfauoMTldfOlv0uUMN7Q0fAmxk4VdvfTOkY4TPhrzFFZwg4zvqYJIEp6YpzV7N678
c+JH9gG5m3GJJseHf9u1H+asvLXASexAD8ZzRbvD+dksBnx9EbFbzSIxnwauHFz3TTRcbI6QEayN
qkveiXypN2Xoe+eiIZpzHUrGV+NkI0jPcUdDsUSpVvMKdTmLJwm17KhVzlZEy848zxUnEL1dvDed
OPlmD0JvTxCgeeM6TTfJBqn9M6muS4VRUz1onMxFBo/04LqgFAcatqlbDFF7opr7ZodNTY/Dgml6
9Cqd86ZngD6Y/zCyc5CjBMx5uCVuqnFshKFJJ1EIDhYxKPEUM7FezzWJs9KZeB/maNkOriWzoxff
kQOS2AXtR8c6rHC9jVCdicdYHz/FDZYTpB7M5xiv6GfZR9kabSHpLJDKu3nLgdjjySUgYEHClNod
GuJqCiinS29jNda0N8lseV94CB+p38/fcqrK7zh1tZTbYx7B6VAmk4tWPwN/Vbuc4cpndGSiWfdh
mMermlSJelNXU310rCm5IHSB4JOK5FMhu+gRGugwBX2Ro3eFq7lTnqMuviXD5xj253tVK36TU+J8
QKVc+tHdDFEVlhMBKEbggremq8YfxOt1ivS/CM8fEB5CgX4L8PyfJkNb8db+Hd758TP/Qnc8/y9M
PcXS+Nu/ZBX5BA4a+OgIxjQO3kg+k5p/QTyW+AvOMAwoQB507gy4/8dMy7L+0g1CyZYgU0ocVE7/
iaEqBj4/jYsWygf/wcADuhDYE4DSzzNOiPimLU0KDif3vACXJfjyZTfs5jCejjmDyz0WfxAwKyZf
H5S/7tlhGsg2ZhjjQ1X1OsCk1N5yN9dvMpSAMD9D60mkacIQQ4pyHbW2eyHQpH1Q6ZA8QUDOdxm0
1EMBRv6losjHOctNj6hlNp1q669QDtI9RllNwhsNERfWl5zfdUkdkISRgLoxZeYjrIns6Jd5eQpd
K9/1Vssx1ZU3lUPMiZ+HxVpLi/hoDO14KJOCA7xgQ1qbWuQeixq30BUxareV9PKdzD3/rNpooJch
ieQeSqp/QTqk3xgq0W+UpbSBfsmqt2Dt+c6ozOiz4Sc+KXjZnTGJ/ibkAJp1sl4MAbufIsnXsP2U
1ndk6/FqLMgi9wx0qZxJTXfnQ+hnOMxJjcXBREecJ/3OISH0Yxy5CJvM4k1PD1X2VfZc2ymJKlNu
pztZTOnebxe/bHssGLcpA1cSs/9UeUl42/XxeN9VyfwOQ5nU+aa37qMMEayl0uYiLNKkgVHYV00z
2dah05/0SdRfCxCUNXIydyuHfNi5RsbXiKZpZWdlvicpmokXbdKH5ltLwYW6zZcns8Rqf2EY9wkK
jEyviAl0wpsik8VB87RDzsBpzfmPzSdKx11dD873yCdHuk275NQJe9yBbYRgTnFxB9NqNre+lmZH
qDmhtrEwNDlJZEcvEf3Cq1uLYpMmQh5DKcZHOYz1kx/ayc2M0cnN2OoomPrGSj6Fnd2e017PH+3K
lrsClwF/NaKN2DtT7tK255Z1Pys3uYkie97Cv8/zFeafOGnQF2JKQ6w0UcXWcBYQKe98quMjvhYi
xIndzt/7aZKXUIh8r6beOgkoTIQriuS199zkcy2pSkrmVvcFipn9RH9xgTtrnczRqfZNX0W3HVOf
p3S2mEwVbX4otP4ADjeSgVE63sWspQn6aIibOrKzQ4LB0D5lplCsiqzN8XeIndtcjiczHm2WIxMR
Te826Pi7N0hkOqmzU2ZsTBm6b7U1fnNqCq9ISaaGyI6YIoT2FqWwtyZqxnyx7OxdjZaMAi2yzVfX
K5+qwUKS1Uq1m/VSv69iIRBl0QkfHQ0m4IpCQr/EAy4wwaiJ+q0Nm5RBZlbTe1mW/04+ebwrB34o
mpP82UuIcRwspg4Uq8UpjXiIIwU3s6hcrFGXFI+u1XZfoY6Q/NBlxhMw+iEyR3GsxnoHKRNqt3AL
nN3JGbuH4ZM/OGG+F0QiHkU4lwc7K6p1K3E079ksX7vKTw6uU4RblVj1GvLGtEwN0wfOYvvbPNVV
YGUYWcwx1vEQq7PPqHSmZxe/k3tpFrQdncSKoIkzc10LQ95pzbQdiTM61Q302sD3t06XFruwHfUb
cIV8V+f3QxgOn7WFV5QJC0BQjywKW09vMfuDr1HqQ/NudYpPgkpw1Cd3V9FnboYcwHLDpMT73JE4
wvSYdNBkNbqqgjquotu5rbKdNnUztsrKcYNmmIQPNjwyig0VAcszRghz1ZN05vvDczQr/LBzCs51
3kQ12xw+JCtfNvopkrW8UWWobwxD+5yaGb1aFM3WJsl9PEkFQkQfZX2Qa8knDGP1Q663+gahcb0y
06z6mguixMIq9u+dwhOHtnXIe14Qgfuk07K165YBFO72TTBP2KWYHt7prSgwoiss/TJ4lR54YTEj
iPFysYEoT9/DqXGZ7Tj+hClyci7m4QukLLHnRJwZprbDpcXNnqU0puc2JRS2I9DyTMHf3HVpWN+k
yHRetDDJL21WyE1ltNHW8KtoPRNEuYHIan3CsMnci45v2YRetY2n1Pw2u1HPmMqXb7ZVL4dLP9uf
YywEnhFZDfkKg1wE8akf7Xr0pUi5ojHQjDC+IxmMTdy3lyDOenrUe259GTvzWqlOblrmdWQJ+Nj6
08DEt3jyjSw0YwwIyMB+UOo9Up/I6ncQKLpFYiifcxrqBHhxgxpsvssGy97IAfHoSnU6Sa+9VpLY
GU1bUVfDxRgi8+ijEvky1ma2HvEHQJTJcUse1XRqof7sYR0jcMvqxn/NhEjWRTnqn/MQi292Jiwj
OnOtTOHczX2qvUuMBo6y87QtMtz2Fi/I/ODYWrjFFLq9z9XoPUN5DbeGXuuP8ZDoXM6lXVRKE1sr
dptLo+qvZTurd33u2f4hZc8IWCc72k3WaBCW5BGh02onytQlKaNskglycTUic1sE8TpZZFmi30OQ
Xlwz0zR66h0KEZrlGsiqtAjurqM631d0QtAfpJtBcWoZm+CV69Xf/UZmhyGPzZU9jdo5MYsNIU/F
3TCU2Z4W+NVpHBy5aVcw3cLj+mvWEQKaxG962H9HD/fqMWwujRlD3HnEbcuqi0NTugS01smTWUfy
KGPXfRpkZtLfjuU7burTJ7QHr95QCo2lnmD8kB0ltH29P8q6rYduRw5CPYsbSq0yEqvZRMpG4GPV
2ZvFeO88mY677sep9+6ArhVmBSL83ifK8vb5MPLgcOg10ZcO8xAAXux6RdWzK2JZ3STI3qtXyQZK
7bWIkacw29YIj4sjuEZDQG9qrinyshPgXHnsm8R9dZRTf6F/itK7EBjk5MaO0Twxy4xDUIwsx6F3
akdaulXUOemHF0+t9uygOXIwPh/CckUMbMZ82E2sdanpaod+pNwOov2EofOIviPK17riSXaR/WnS
zHEvmA8Equj6C39z2vq5SzlJz5409pkUdSzQdZrJVRZxymgu5vrUIs/lHOebGA7jkRNEe4y1JDrj
1m0E2FOoy4Dv9KXhaR7nDvP1OBnf7MxXx8ZfkqtJe98Z5aRWaB0ot6yZBDrfsZpTkhzgvKEmUWsy
gbu9l2MLgtsrCjQiClC62/cEbbbrtNaiw2wj2KQzC48NAXnHTo/OwsjzQHcNecZKvFuryK2/9JZA
8TY5apfUQ7JFme5vtEgPN02SE4oX2hK3mhhtd4eeLcCOwtv3ujTBPMxi59DKfmfSTBktsXSZkhWz
S+NDeKXwPhFYDdHwvbfdOnOeybpcnLQg2iZF/oNo9L9N3B+aOEtcUfDf0PSS9r1CQfkzS+/HT/13
Hyf+unJ9DPjycLn/njnrm38xlcAD1rdxDnXFQuD6b6qe+xfCC8a/4PqLKR7Ox/9timybfzHFcgGl
BQp2+CX/kSnyr+wJ8jUgxMAKxMEN599ftR6wy+KsZ9z5AzFA2jHdOQYjn1kpRlddA371e1rJP13Q
hUcLrRfyhLha1fyNGoMK05SmLJwT+hNUd8OIbmuhIIncq/eRAr75/fV+JWssXxBDMO4XHDm63l/o
IT6+4e3SL59c6tK3dMGHrohD6wzJ7veX+pVAwaV41PC6YJUhVriy+v/21ZqYLO0+M+xTVgCkJi58
Q/j4zJeEGTEamwFW3Sxl6LSgbb+/9D98S1YSPFDPI48YZt7PzfhYZ7g/kDdwak24RaUnFy6VUzKl
BAMp/kCm+jdqF190UQj54KrETiJ/+vlqE4K4wp0S+4Q1BRdyqRaHFdJSEI2hcxn5lXAp4mPBBNYL
VAPSySCrAnua8gRs2iz/RLj6968vIGEKxEqoY2DvL0/mb3c+NWLAyii0Tx7WYuBI2MtDq8n44//v
WsbCIjNYwiycXxYUXrt6Hitln6x2BBS2tfbDJeL1oV+wkd8/1eU+/p2R4/sC8hWGtw4OTgv9/Oev
RczsMkPs7dMQxt9bk5MDFOo/pcZdLwJL9/rf7FK/PEzYSbbbmbl9mnEbQvU9gEgh09QC5OQAK7//
Rr8IDKDE8ZUsph2IiRcC8q+sQC/ETWnGPfiU4rRW4DvJNQ1EbAQ7Na18xTAGWEsoXtKFNajizjoQ
z2X9Qbz0DytY6DbbHnpp/oFJ8c93lrELbjdLqMfkdebRykpDIzeW+bbUWlYo6FWxQYsC4KJmwv3W
15fXWWis7CB/ohH/0+q1bWw66QTYrH7lkxFqIyYGILy8A+DfFWwYmeCcgKP+5ND2T5cSgvwUw+Vo
+Tey9CQ9cFK3tk6Jw+31/SViU8sxaCF2jSfx+4f981bP9o3Vpa+7RJqbXO7fli/C2yqva6kdQ4Be
so61BrIgrqev8wjbZCgVu8Pvr2j8vAUvl3SxYdQ5uFlnBPL9sg/KbMZ6lYj3ox4CB9sewqdV27TT
gxg1CK9tyHO9QjqxBwGChCAoLVDATq5Wgsl4iaj384J4XHeQH3i9moHEV2GszbCSF2z99x8ZH8Cf
3nJo+8isr0xkePkWJm2/bCilN6X2VFj2sc31ArFFPG+rRGjbyEDljdFEgW1wAOLTVGFQpVKJDQNZ
cd+AkNO/pDnwYUiaYgJ/Ouo+ZqvoPiaadcJSrtDkIpCL14z3mVM5BljdyoiAWq7IFTOKZk8sTveB
0651cBH00hWkpnUYzbR+7RbqoRfZ1rFJuYGkKKfqLkpIYMI+w/RfMNDXsP30w9rYG63Dr27duBnX
uL0KvE0b3MVWEXp1scvLmmssLIOrlqeuPWJh7MHGORI2gHFp8RxHEmYbEJIrt5t3GriJOF4Jlm0X
FZCpGqOMjxnu0B9QAetXRN6mPOJoqx5QcEP8MTuGrTPRvckXgyQFNOSzJej/RkD+lzqHbVZ2mXhD
q8Zqt1PTeVOktXy0hlxO6AH2TQHX5V0iidkPtVs/NKKjAscKJ3CTyB5oTP3BoZ13OGGuFBJsz3lJ
Fw6OHTJjtiZ7esjhfL4o20x2V5bzlf97hRk7GjtQ4DF0H9o2wqpigB8k/QXTLQQ8PmNq2o+MuFpz
hTUJ0eJtaFiBpxr/pZeKv6WFyjpgcshvKRbsdO64b3a/cHaupxxjL28rW0F+rSriJt1H9kSoDrPK
BW2MBUqgolSze4yXwuRKtL4yqPTUBMKEEjltcl2D+3FludBVs2oymtI3V2TcTYWhPQ55ladK8k1D
VxyveKAGSaHdtTi/5Tu8DfkwiBqzYoOLT/shKkTYrOBIRZti9oxLrMFeXCunAFeHlQX87Cqb86bL
QLjo8C3WMgZn/gsBM/xar2NKNWmA7tLwOIu6zoWhr7Dhoj/CN9wKpBXNNwjF5mgJ5XLemG46bwJK
JLqLsvFzEoSM5pHO0dzP8xi5axODpi8lDf+TNyfqJq+HfF23U2Us/iWGtzUSvTnSmQ2HKF/4YG0+
TcjtGZitdfzloFjMybhCr1pmK0w01MVDN3Yq7JhU8iLzMSZwWthacNcCxTzuKUP0t+mrWMpjpquE
ykhkWOjpbXkP7u9hmxL2Bahv03337Lk6IMqmDxZOX0JWTUMAvYydKZgXas6oS6ZPHaz9z5gDNO22
dZR4n2bXWLddWZ7hqzbRdmHjjyu/l8naSKtyN1R9dfGxCBgDZn/xl2ihUbpVx2xPLFHJpQpPhurc
eufhoPVKhjJRkqWcv4horI6WXUT4iI32/KXM62zjONhHtky9GjJOHaLgs7H8gvktHiAQhNt1hh3I
bilG25U7QVxdLzzxTU0NuBooXraFZ3bLxgSVq9LDhx7exgFNgjykTdxuldOrb2FUjRsaeu1e+VXx
OckGO8AJjWDZEnPWFIurlZs1b25n837AVlrjHRgH/dAY20JW/CJPg0QE6xSBb1gx3WossumFC4mw
o5v38Z1cNSg0IlwuW6h6Zypdb48SVDlrXNTGlR2SGLzILcM1/l8xzCY6c2wPCMaslLZh4ts/y0zU
MhjKdounGKOnWH/P3bb67OeJuUp8Y9q2eESsmWPoeNN0xT2n0swwiu39LOx6XMlI54m6UMnPgMjl
HbodeYdGikWtCSqytysBVDNTXol24edtKuT16YlEDwpsE8iqDthtu4+o0dmQqiUcSukzS1bvoCM2
bo9wwOsnXHvwiJhgxVS1zkgfPuUcwN+uXkMD1uOVtoBVVbNnMMF57PVOCBHNtKtT1eTLbzMm2e5+
iKmgu1OYyYrdFsOZS4vEl7TyAfR9sdmvgz52aqhiNuKeK4NQSpZtULkD0yIiT/JXs6oxDx7iHo2D
VZkV73zcyuKLk8ae/A7kYC/80C7c5EjoN2Vqj98QFtRRQDCs8wlStn9oYr/dYwATYVk/RUm/yo00
/toO3RuTeWvjYNETBaFi+/icz1qvPSYzJiJ7z4y9ywDlIRA5Nl7xONb7VMMijAGgfIaOXrgr37XH
58Fpigd4Zt/NfP48mbZxm3Um7AMBUBmYftNv7F6aH1EXRx9zkoyPUe/y5Hjj000NucaHT+aOqKdx
C1OrOm/dI75uRAJPYy4JFRLs40HWo2Xed/6kn2xMI2/qtrMexEwyzKopst5YCZ5CikwFqqBWDlO5
mYwuv5maxr6dEVnc1obdP+CkWAcNU+x3e9DyTcXU+mvliwGYTM7QKkKTJLrWs5Igi6HAj/08+qui
ztku/NBZp4VnH+Gcfw2JInocuyhDDNXrNxh6O1+yUWRR0ORI3G2chOCvKiu6+DAfbprJsY5EEfoC
jk7UvpnJKMkhhmteJmCDBiaHkOfJXWx2BlveVqOYHdZI4cxwhX2FO21jBF1PIpMSlNCaH8n7Cs+6
6uf7LiZE0R+i8RXT8rrf6G1rJ8cpIQotABDQSCMJRy+7iAmW0s6P+3ZPl6udU3eunvWkMf1Ay3qQ
H1NzdQxMWDyXkRP+uzHU7U0vJWY3HISnMm2LfC39OIR6hZ76ELO57TI7NLD7orLQgmhwh/vIHEac
FdPQIXCMLe81mzosalTunKfEZBu1dIytgloCdhLo0fQhPj+VeQMyMzukWmJHufFy12ZDNMZvlSn6
ELSyniF0QdKx7drcWLmY923vJg9tYdTPvaHaF/TW9maY5iyYU0Z+zCPtla3DXVpNc+quLTm6SQBt
K/5AZcE51OmK0a82JPna5lbdDTN9SpnDQwqcKkxuEflMz3ozajdOgovjCpDL2nqa1bgr5HyE2rWu
MwaVmfjtrmftfodtMn2SntW9j07ofoyiE8lWh63bBjAYoc6lWFk3WMtCvpq7uU7WTYwkZe928rsT
T9FdmxbYQMxJ2x2tcYrJB63Kek0cZK1WNjqiION0vtVyyL2mLsJu7eNudASLAj1GgeFiotPbnXfK
etBJzXaHzzGkY7QR0ZzeMpwGbQtlmd+Wfo65fWlOGupPi6eWM0Cy94Uc86l/meJ6Cu3/nYV+K7uk
U3+YheI0tXRT/+9Z6P5tfEuSn/gsP37kX4NQwyEimLEY6jsHGR6Mgf8rVxb6XybxgIhKGXbwV6DO
/GsQapp/cfKiHcUP2r4SYf5nEGp4f5FZxlzEtJipm3iw/GeElp/aMJym6YoB25YGjIkW+sWfRwJg
iPmcYq/3CJItkRLNRauAy/icS/Xln6WNLCdO8uYdWMl8iuNMezD9Wu1Km4osyBOCUvN2AsUmJ3Zc
awKKha8BK05ILzC54PcQN2lGqyVm8i5tiCqDQgCVu4qnbNszpNhInLXPpqZDJ/bZURIcNHaVqbKH
ObXmPe8I0g9D67+VszZjBmuP9q1G0OPtVOaAtnHbjW94y6o3XHRVso5iblsQR4vqosmaeQvTBuqY
0uTX3ozTN1xy1J2WMd1AN6BeVTM3qL4IYwksNXffhiYyVqZEmhDht3MfxeIeul6CcidvzefeYn9a
/229/IOS+6rC/Nu8a3kEzM5dnipibo+27edHUMyYmWhhKx7nxvIPjtU7G0jRSydLTHAGHbzu3BWo
nX+HL695hmHCV5PCI3oY0g3Uo5jEAPJmqoM/98PNHDrxBYZS9UHAgPYJo8j2IV4iDZwkTW96p0O9
48Vd/pLnobeLYtKE+9aqbj2veUZy4uydpTiMRpPUTXPnxgTm1vBefv+ll4jrvw/5mN8vJjoArbS8
iPJ/FctL2rYo1CURGVURvhrL048wt/9smJRnHGMNpq1Wc8ACpdvYcVmYqwIfx21rpfPN1E/6V5kZ
3AbfGafbCIuu41hZzmOo+KfaMs1vOGgapwig7TZGlH62QKLvHC98oT00d36S5C94mg2BgLG6T8qx
JFmv0TixLLFWVdNtZr1gTVudPpz02fooRX8eG9OAWxw6e+XR4VIwk244qWwzOaO50TlXt07ymksf
fzG7Gt+TuLKWROTxXWI8zZiBcrPpmEeESFlhQPdbXMCnB17K7ALAx8uEnGmfWZxvSdoQXtIIOot0
xmDXjgrIXN7Ur5ME46nKTf2dPjck0iT0im4J4R4rNnhPOOCkN0Vs1Wf8E81P6r/YO4/lyJVsy/5K
W89RBi3a7E0CQChqlcy8ExiZSUIrh3AAX98LLEVlpNUb1yTtiiQRQLg73M/Ze+2+ap7coi2JKkT2
bW8sC3PEenaCVNZ1ewz86QmMGvUsWvX9bqWNZ+hSuTndGKiztMmS7SllZ55P40+/JtJguuh6jQcK
uXabApfegz1mbir5AvdAdvdmgibNI/7m1AQB6KtIo77rbbwrd1HzBrpDg9ZYyQ0AeIy3E0anNBqx
U1GuE9r/V71HNJYCvOsHERuQvJ2BzZu3jh1RL7+l7nJy65Hp+Kackz8Z+/jzxtajY9ur7b3TmkhA
kkLdtW7zE4NhHrSDXd4hefP8fEQwv8lGo9oVfPendUTwpdrHS9ihNghxe+nXkypyc0MilufPgzKf
4VCEHwv/dzuaFh3WZqnzo7CaXgutXtFDOuAIgLJpnM5FXi9XL8O2yVqO0Kk9n4nW0k61po6QyLrq
T1cpu3sPE8o9rvn2PO1S9Kplk4AHMMiCfqzUfNfWQsGBNHkE/BrDYO9MPABOmLuJe+Gq7LPDr6eu
vlbm/r1eYTWm2Qr4be086AgxnXVqv2o7yFbrCDYW0bUuGlsJepAJm1m0yk22eNyBlumwuttOuc3m
lAgUC3dswya+Sqadiw53BtM78WT0oo2OLg69h3y0xbzxWom8qtFE9EuYSI83pMxohzYdlO1/fgPm
+nqlCcl7GdDW2xuoKPkLLYmda3ahfYjHZzpvmzjetlDjkU9WrDNRK1kvdKh+q3RFCal8NOghVOtE
kwgRmHvG6tOpH4zJ0ZC/TWjx9IaNblu40S1eNFTuSRUX7jedhHchES8Pn8hY1Kc6xBudZsLbzy5L
kYrFlNZ1PVgW/moOyc+M5sjdC5xuUNjS5SybuumicMZq1+PkTMEnVvbBJQf6WJdu6ktPF4fCkuJQ
O61yC3DV23nS7FNftEN1sbgdjDqd+5cltOZN38nuGZAlRk0vNR9Jih4O6rK4VEFaXAKDKfNq54xs
u5vMWjaTLliGhiG613Eu7lE3ukdAWDoMacfeFp0Rbxs22r+EXS07IcfokBJ3HS6VU7l+r+vTE/Et
rFd6aSqj3zW6Fi5Gg9KozqEjY9qDsNhuDI5Rh8Ico1+Vw1RnT4ALYp16kafEfwQB1mNIo4OPh7Xo
uExCvybtA6hSmRmj7+ktp4imW7aZmkS/GHnjEwK7dQVZH03mRMchrZYzU115ItSC9OsmFepm1ssc
SKm+IJdp7fSnU2a/jbpE9xEn0yGXeucLoWPCNck2J5aiw0hdTOcginmXfD2I2SS+n4Yk3bBnQNts
vWwH320bWKsBp+Zjew00rUdKojLBNi9rM7m57Y5aAFRp5IhYpbALb9mKNQ+23i9Xi8aaFMZld0gI
OQuw/BXHNi06SQVVTfGwKFlaonmrtn2br9NVc9THGUzy3Zpo86hLc3waUsdUAip2pRN0iYtJirir
4mwk7SEkl2JmHJg0PTaFUUTFttCQ6Gw8mFJ7N1amYF4a5zCZ5d0ka8q9+GrnwleoHnutTcg9E0sG
3aAOf+C7s0Tm1ZrP1Nb7SVu6nbmeHZ0iXbec6/fayLS/76Z8bylU4IKJvgVm0vlea5oqMGq0VXye
BHhsxoTAJsJgzfTO9OnwOr8N/L2BAGB+rLVM3S8exGMq0Uu7W1ro4mc6RynPRzOZ/OA9kP7olAwN
7NJIwyVXqczuO6Rs2Any1o73OA7UyS85+wGABACLBtjRrpVRrhscLENHksV5VZE6EohldSQZydCH
/ZSUKrebs+QVZBCo5JSsYe1RPzAN5kRforVNZZoBwIzqNo777hCpJm+dRcuMx4QsmJk4e7vJT5S+
X7c/3nyFN6dWwiVu1ceSJkCMZ61EysrKrvpKtWinsSXz48xAQN0oae9ADE0woGuG8VPDck0DGx3e
FW40BNoa+JZrwd5yTww6CIOOiIlnLOEuINdFwWhXwgNw7UhDsyQWGZrjiPays0kdsUXkbKTAn7zB
227UWH9E0HsUtjZWE5FdbyzFs+PIa+p09HI4/9bRhlj0Cj1oXp47Tplc6qUjKfYTTbnpvHm5eplI
/1X5fHOyZdXwXi05wUP/8H/+fiQ+fyif/uf/+g9F+lyLKn14fbj9+0/982yrmX9blTp4L+CqrZaM
f59tQXGZa8ypbbJPAIrF6vSPsy1KHpXG6EqYpPuuvzTD/8HjMvS/WbDvKPBxGDUo8/1HZ1ttXQFf
b1QgDWFgJMKWk4YB3ePd2ZbCYN20mFfPKyxpIdOQnkttZCRc5o4coQFZ85GdGMGbqpr3CKLN8S43
O8SXnVe196+e3ifHPO3ticcijIpngeYGXY6Kkt5eP+2rbZNZzaSlJANQutW/GecYPzaDU9sghEe0
2JtRmsMvZ2yYKqJ0V8NvJlgjoqVzTN/1nOqPx0b9gt+RDBj5Cu0OtqWr7Waqpk+EaVF8//oTv2gg
3j0/JERgXqlDsN172Qi+/sQrxg+yR39ukGEQBzbhBXfjWlLYUupDmzjO4DKCFJEp8AKwgHRKVWNX
Yu/XWFOhTqCS7LAwct6nVZPW46YvV3+xI2iahjDqk8t88I5l59FCWUlnP7qkPckLSdkfCr99ltJA
KXdf39XHrwHoJO15HaAsyq/3wg9nVmKc0kV3XvUYiOvYpdoPx52h0VQIsjDQeDdNpBU/v77sWwkC
ZRwS7kFcGrA11fWP9WO9epaWOsVm08XV+QuIRMuTAQe+8FM3Sn58faX3p6P1StigKByhMwNg9G6c
NRX7fzpP9bnbqDS8JQ2NXdS7s77JmyRU24FOCBVcIgszMkDK7wbN+9MBd6mrSCzg0OJQhtz89kYR
9aUJ4qv0fNVnPpRE5DzkxfoZLEpLoS1oTc0qX/1OFu2LV6Z2nnoABgfpzebpZIPI9w2Z1TnQnaq8
M0SjG0HizvNTo4xNoCpL6fiWV5vIzAx7Gb7bV338otiHsmyA4cRohqPs7edX7cGqLCtSzrQhKh9S
0XdIB5S8R2KOO6mKj5IWx2Pses3ptLQJgSwkVfko4p3n3sH06c+cLHwC18anVBjOnxEUu/MNqtW0
PnzJuNwYRNjkWFuZne+OATZ+VFUkvXGWme3akeadmiy7NZfE2/YjcSFiatWrkQTMgZy0BEOEVu06
Dmy7Avuan1MSuG4Kq5wAdsr4XmZsYmecUjit2+YOUyUp6/h3SRjAmbahfp7JTZR11blEKnTRKjgF
4ljzso2yRPTh9DEp9+BIims9iy9RVRvTphic9ryP2tse9ZZBw4wiILoFnbXBHBYyfKSbnQIrd39F
6mAeE+CKp0s8sXWQamLSQCvmFHOUmMuNnEHsahQaAloDvxtw6jeDqlAvlytvKeraAXeVrt+2CUqP
XeQodG7wJESPwKzEyjprlb8GsDZB03T6gXSy5qC1XvEnBQXEvDfK/CaFpupsxtaMjyISg48evNmB
jPIuWllOIab5dqtpkzaGBd7A2B9lTBtq1AGxlpB9g6HxLthsx2qgaXW/51Wj03lWszVJ3il+TqWa
nOhEItxYRm/tBi9T9C2+j+XBtWsR4skiM2rM3XirTJP6QIKLfO7iprH8Re9BPFU0ZeLt1GeYcqSU
4RyPg7tFG5MEVJjKfcVfBcNkipoHXY7AV3EFAgKIJOZcwCsLraki8gEeV+VO2Gz/zWFWr1bcEg4u
oVKSYCT1W6OXtEMmw5lO7XxZiuhqkC2BDYAoaEaLP0mU6Pryq0NXxNZs4wmW8vq3TshTb4jNwLmv
Uc/7vC/z6eil7bIbPYLMKMWkyE0yvahvVAfORIYhm0gbvoMIlI7qTXxdUBtJN4l4H/ZFLluObzJW
6cX1WnSRwC1x6n0+OzIJCCH0ekJVe4MRJSM6gdIfeBdubSXJogvcIYYN7x/vFgPOyLtyS6FYeOSr
8vKKwmlMbV+JPHypkEbUyvRJBqZhm3iDjDAwOdS9OgLj8i3OBOzz7mKxYlY6pj5oVCugY+zmuLvs
UgV1Qh2n7rMyjE6qBmqt97vUdAf33FKiODpWhtMjl/ArEgCWed+hNhJJ2JAAU4ZRN4KPBGFUpWg7
7HLe0/YrG98iLSr1HaTzxU6kkPJ8vlb9XmlKlFgoqdbec16qykWRqUrHI6+q+6wsvfJgCK8vwjzp
7etlpXFss1WCc4I+t3OwgiR60u8iMVJz5WVsHLMYbQ6AeD4BTdSCqhaCIjImqIo38qx0Z4a2wlQR
QaQR2yFgsRZBHBnxQMERbtEmdTr2J9VapX+Cm+/hUuMDoG5EiNMeNGLU9nHq5Lav5wSeBGmdRsEy
RLm1UaRovMsskpnpG2mLBqqEiKCc0EIwt1oTxUg1Es9pQm1OUIckqQbXK4f+hYCAv7dZ3aQVwyc2
WmLfU+WFCK8ALp9RKmyIL3L1c22pUtxg7mgqxi0ZQ/pwbjcentPKa/szlCa8kuLOyfkBD9SQsY3S
RKsgqBQIrkBYFWgZpLWkJxqJhLcvyilrQnGGk3eFU5ASsfKrbOotm3IgiCIoiBPpfGRXBEmk7a9C
SnYWWZyNN51ly8dGJMZ+dCSkETe38P9XqEKNrVXUQAkqAWlpmRrDvMLar93ScuBvSMwz1EQgu+GA
08ss3YtJhzlTOXGnX6QKVIVKbdfBmaEP2TlFl3SQbWghouVcJW+JrPhgdceie8IbDICHC+0mLFkl
EbJo3lQf0D9EOn2ZIc+vdbfyTM7lmRzOQMStm8+1KsxhDZVUjUVMHup6gdJF0jpiNTV31ptfP7pk
feJzrawN06q4C9KW1goYRCtIEPnI1GkK7D9XlXCY8hBlAJzw/1hT9R5WB439eQ0WaeiEHxIppuGs
VBI0IGu5dNpOa4MtnMcWZAX/juaCO2IBmTxt3SeTyv4j0g3v6I5p6tLcoITtvxB+ZLWCMSYBj8Po
J/gLMdvc7KRuqjy7cXlb7LpK1c5fiFOmqlNAT8wk1Y+1G3vDSZTU8YgEz0G4sjizsWt0HquvOu38
Oy9y63IaOrXetzSi83tpl3G3LyOlfJ4pI7CGvGjJOAfAk0j1GZ1PQ6XtXlEj9ECUOok8MlnmZiGT
6xS4w4lX5pkVWLrQVwkCCkrUFMgNYW+McVjoFdNkQV3jHcyq1tonkAcQsZCGMzfkumKHmUWReDth
iQp5ycj2RBODTraNV/Qjb1pjXMklbfYXwAPvVpnZph8Xrxfan75Dlbop0X+Ph1Tq/Kqp1BL0gjK2
40PD14K1L/dseOjj2J9Ns1PcZCONCNfp9kS3j7jepc2Xk6tat2AQz+v6rLIn81TpVbMOQYGU40k8
y4YcUqsrk1t2It0fFR5Tg1ku7UYQYZQZEQqObstbYG5v8NJr6VqLMFwEjuzA5ruG7DKPX4aTFi+o
ksdHJWrkYxLjG/bRIdm4gD2adnizImqLA5qpMF0GBimk/sy4nPBxWeel3VDCQb2g2memlhBhN7O7
6UKocXxr0q1w4ovFKVk7uq4Itckg2nIsdFfsFrdl9FNWRFI3I+/tfNxLdnsPzEu7zYgIIeVFpIAJ
C6prl5VXaSywOg2hrQvNUW6m4RfYH+lqEP9H5w6WMFpAiX7VPDOjNTS6jTpQOHPMiA4Jcefb5OAA
ZSw1eiBmjmgS41Kf1MI+kNBH3QndgxKf5UJB7FiSx6bj4C2H/ozWHp9fEF+0pTqXJ4GcVPUwQyNC
h2jbDkXNKHHOXg4e/62kfFNJgYFtvzqifayk1JxvHv7Ur+sof/+Zf9ZRVEoimKEwmBgcmQjh+Hcd
RYVejuXJtlawLp5HDgL/rKNo1FF0wjo45WnmClb+l0YAHgbnAt2j8mFZWFZU7z/RCLx4O17XATBw
0Z72OEtyOeT662Hk1dlVxVVJ/jDvZ5ftPCnYlHXcefgpRs+sxDFTSwczao5JJ8l2Drzz1Do1WAEl
NWa0/06/AT1qNvGR3ZebG2eVwhnZRuGCmEzNsF0gmUaCk2f9FO1yMpXT9JQw7BE76sJ/jYZ9xLTz
zDvVAmVA7T0eymFKTrWxtGh1IXV2lE2C19tXRvo05ZGiLi+H3JBrGGyL41z9pVeCQI7aJoB8vsna
RSNtgq6qdK6wcg6Jd5GmfSh7j2m4QaxJQ40dArSqYiDkaaa/p0Q5+ZE1u8q/Hzj/O2u+mTUrRkX/
atpsmTXpn4fXs+YfP/OPaeOqf+NXqIDMXXbATI1/TxvX+RulHZsSJyd5dfUZ/GvaGEwbzGJ0gPkA
qv7aY0jNEvU0YRT42agO2Z71n0ybd0d007OZLIQxMQP5R6bq21kTs+QublMPe10fsKgCG+CQgfTf
OzUHw0MobInqlMS9tAq8BLLWq2f1SbnxXRmDDSQ1xtXsoq65Kh+sPm0bL964TP1ODnCJnbnEP5Hq
BTSLtNz/Ly5FHpRKyQns+fs8KGGgstZKq9+ZGu6TQtfkxqD9EVIbav8Xd8Wj9EigwoLHOe7tM120
KW9m08Q9Pk1wD3lBBoKeh99PznD4+q7WOs+rRe/lARIsopoqlkzjA8idmuyQk2rdIxaJKM7OOnvX
wX6eRjCR5Eb7DmDedXHJfcpstf/1xVf32ceLG5hkGMUcRN/dJy0hIqGbvt8phOHBvpnI7dPM9htg
+8cxYqFh0lndkZitePy3T7OLXaMb22jArG7agrFZIfywptYZw6wpKet8fVPvKq88UWut9iNcQz5A
Y2C96VevEasddSTp/bCLZxvQXS6e4No9I0gvN1pRnhDv/Y+19ff0/+Kn+pNJ8PExWjr6EB15ER0I
6DZvrxgl4AhQaw4rZ8Mi7dsjrE316vDr+1of09svi6tQCYJ5j78Xld/bq5hDBCeuzYedQRj5xlCU
05ga2UwH35/U0vqmQPnZU3x9tXdfGj2GuCXIeNi5o9Q2UQ1JeCyp22U5zQ3PI/Qxzx+/vsF36RfW
yzfHJsC2UKp5DMh3S9mc5LYrUQjsNAw1F8CCih8xAdoHu17w7dcg4Yb22hlnF6CgiQGmV90jGr/9
EIt6NxKdHQ6TDgVBOs3vaTKUw2yb3kaP+hbN27whyAQjC2qCbxamF1f1u29mDWpTV48w7uv3I87t
YhuiBNMolYOJt4HUcBAukzWGimKom7TTWr9xYV4aPL1QB8nxl7o4iAY0tznHj2X4SJa9C05w8Tdz
wfpkaJJnSLAdM9z62IaA7Up9zSp6arZJqEdkNtLsmKha2X3YgZe9m1KD3GqJPjOowU8cpyoTpxSq
xjzAu4evRK04iXQZEvVKpUffREFEMCOy4Hg+iQddEH60KIeFqLMA3gYMLGcN+u5XZxUlkx/96Ea+
R/XFF6bibGm6k2xGRBm2nenY47NZg8KBe0aWB03LOknM/I6jS3eemxDtZ5LZtsIY0kAq/UXtOcu+
TR38UiZGrCkqULYns3qviHbcZRU2scian/PZuO7dPsdyEEMesZP+gt9cbb8erR8nCIoINgbMet7B
hDm8nY5TF1uDJdcvvUvO0cUnNFnUg5ZOt8MSNeEwlNp/PCW54upopMnnrOvN2yt6Yhpdb8n7nYii
g9aZYaHFv73KPBUG1UXOzT+/vsOP67ZLFoqLQWe1L4NDeHu9LvZGHJ5Dv8vmAqbwaMoD5iE2tLqY
g68v9XGYujDw0EnRaVh9muv/f7Vmx4NF3BmtvJ3njtZJrbTaoZaD880D/PQqpu2yTaHSxjN8e5WS
00XZSx6gYgtVAFr3lD3VPffy65t53xBmHeNuIO257BZRV793ludUCtFJrAXuSasDCsfZFg8ync2O
vHYz6hy2FAx8lKt0Adx7CjG7mvCA75altTnzdlmiVc5Jz3I1zOCc3d7ebtvW5pKODlIWMGuhpAq+
pRTab03ZI7wwzMU8AGrxQqHWT0Utneu8z+QuttTxrFwW40jJ/bsIPP3Tz0RzDpaC4a1O2refKTaJ
MI4So9tV8VAdVGGFnopfaYHxdh4BDfMT/D6/CmqBftEq8wVGu9m3U1UPPLeqqQgXT4U2jec5gQZ4
Dv+CnKT7LV7+m7kakCv3KcLiOJHHai7OAbF9t7n4/AY8zm0o7VEkrGL61yM10khEn13JQ03m61g4
qJqlGd8lrGJ+0zpZEHVoX0rH7nljifJIZfnBTZ3bTtjeYWiiyJ9cMYYUIL2rmmz2W4yJT4sVVUeg
2N6Wgt0cyDxTeFf0xZbKfPPNK+EdJGB9yzIsXt3Bu1kg+4IPXM/AmSEnH1eC6rG3pirIFDXoV/mZ
MXBqzjL1YNRYX7oG1N3XE8T4dBR4SLJJEsC9/n66QyFGJGsN3S5Tkr7ZDIVrPbKtunTMjrOwp/6p
i3G6d3Qt+U3zGs5yjClGXx2zZL3gitrqKp4vgZNvIynal6CRByIquOBusjKsXVmsPc2VprFUOjeO
gbOSzPvAVjyMN/hztdFSTxVLK/ZLXT84o3pjz1woNkkIaehMWd88849bNxeEhkbuBzYPldPS20GD
s97J4ax3uzYr7qsIGWNWBMoCva9esNV9/XQ/WbYJUqSAwr7+RT/79mJdkdvV6lvbNXH17NH5560N
Q9Ok6fLNlVx+07sFhiutug3MI476fmPfRvHQOJHFSBLxba4Z8X1WrCEZwLSRgM859U/VRpcZ2XgB
vr7JT96+K1oCyQ2KG/WDrr+PkXpGmbpaquZfyA4uJ6e9Vs3oGW/jI0de+5sX1Mve88O9WtS6VriG
Zb9f071R6aY0ZchyDK+uB4N9z4wwf67Q2Bvj8kS5/bZOiymI54bNjYkAduwQoansVr6+9U8HE7U6
3ixUmFBgvP1+06EfrWRk/koSVwK1cewNktRkA6IdK2eSPX99uU9emjYNw9UBxNmbQ/7by9ngqmPq
YHzJs5h2caNF/jK4yTdnxE+fr0Ylg5HE4zXfU2+yTovJ+sMMyxlZ+O44JdBP8QPYEdxSSesb06A5
BMpMqIOEN+5TDShosiony2J/t0Z+PJSjaeFUyKEckZj1fr7KebAgkeV8mLFXQ4QW1LfFcjaPBLzH
BHT7TVdi5YDssqlx0X0zrbTPZjC7IR42+3Z0b++Wix7jgW5UqgCfbyaPjSMwQ0oR9xddqlnIFOza
Jmp44BdslHmNthjttrACipw5/hXyY3JfKrM8GxMjjjZ63w+ab8Xf5u198jFdOMl4ilRERx+wSIni
prNV2e0O17TAY0U/CJ+yF7KXT795JJ9cio4K6bkInNY8yHUlerU/TLEmNC0Nsl2/ROWzaczO1VIl
6FYVm9yzrwf8p9diJKr2WlL7sKo1uPP7xjXbHchicQWJ2t7WM8jzTPRUEf9l4fukbvDJIsZul7II
W0QkQO/PjShu4wwAUbtLDTUOCFhqbsoYCTtvN3QrU4kxtU7mb5aPT2+P87UJ5VozKeu/fZRxrFaI
eCyU24iJ/NKCMJ9mJSgBVe++uRR9BX7Zu1WTnQZ0MIeqPgLudyPZzc16iBeNIWIKUu5s0JyI0fDW
LQGN26rwbQHFwGZPXvitMUply8lxmMKFrncJsddicqVQKLxDhHb7hw4LGY12lbsDQSKFDa8B+fkD
CEvlLMeB2G2J9iZ2o8NTjYOdW0L1bdcoPoCLSG0rEc3NJ5aSeGQ9CWcJkXcl2SbOE+3WHnSUD4U5
Wfo208rJDg2vSfSfnoR98WRnFEtiItBUOzmZEkLLA5HmIrnrilqbD0VFdW2HgKA0Q0VttGO50DLb
obYeu3OrrAb3zOyHObqyOxr/W/5dkXRnCZaaNoPp5VVQ0b2Oz1ynWnmUllFnoA/a4mZU8OUfRaXU
e03kSDnnWOgCxkP6o+ygQNHrQwN2wEcXN+AFaqIa5pyYubBs0NGcZiPHSVz5Hp7dXddJLw/oos5T
UI9oUk5KhWYedQciGYKmtNbNVQrl7cGh9Uk3Iuonf3HNWtw0FjKAHd1jEDVAVsabKjVxr80KwIdr
FbtHHA7zGA8HNrHTtnUnLyVBK0b1RENmwRnV4SSrBK+osIjW8p9KIgE47c5y77KkLfypKGuiO8xk
hBWCyGhfusMVdd7tgLDtPiJ67mehuOp1X9koxEoYCApwntBovYuBAO2q7bZT4lTXkUMR1UyQcaDL
2OlmLoPcy8ttPIxHYyQRRIeJm+V4vq1Bj4Ihm4wtsow/pqHIcIUm8RlgbNjAhEPPTHE5eUu9YcdM
Zgia9JMOouSj09NPRdiUbSpnfFha29qPODY3I9RLC8sfcuWQLMf20vJKEWpqlV7SJVp8EKvaiVsW
yRniKjjFDpq3DqLNtBjWzlK0qzRFH4oWIjpEWMT8KcsHNhWdQxSkiba1c5YrIiEObW/2m3SZLf7I
L3KqSyBExDGfJj1Y1LwNp16gtEoivDPgYkjKSIKUb/Yycs1rBA8EDEk32S6LAOyr9AOMj1nfLWxd
r6O4aP4is009rRIHJX/f2sGk9uLZVtrKV3qkkS4F6x2RgtZBFPSGnSqaDoaa6odudtyQIsVRRyOc
Wo22za35Z4m04ieBSHvHMolonH8ib6mgrXgU6oboZ4ltVzADS/cwDg4sU6VFvmMpsF3c6NhFRhrY
ce2GamYqfA8tCrPMW4KEc8N1KpTxso2Fe90N0I+l0Z32M0aAYkKRMyvVU4fXa4/TPt0TeY56rXTH
Z7PrB2RmEmdEkI8kKM2oD9sKEfeGneYamlunXn+b1y4psTqD577E3jUFDrEWOS9TFoksHiQolyU/
byWjLJsBs5JQd1CHeEbL1NdbwuLcE/6hDicmRBiBr5y7U3eWsex+4UNyuhaXT4SnKViQS/6C2baF
FIWSTEH70ewcRa9/TzBNmr2RE30RlK5wiK2rUbyTVGn3UNMdV8SbYh4tEGB1qsKpqlukO4InBfKn
KoLFLUciObLp8iWQLCqrPD3IzBahhWbuXMOzCAtrBKcBhHs6JmmnPtorfGhDfbcJSQcpTvAAit99
58Y2cUExWl5ppcYp6EH7xhzz6NmjuD9AmrbRATR0QAPCUKY7+kzls2jwXuH16bS/EDGJgCOadeHB
lfqFqgrjDW6cXc+O5dYFkv1r7Pg9M7Q0RGJ6e1wIKPbTqSKS0zS6e6pwtEGyDnoXslNGQmJ47c8E
beTvtjHzbT4p7U+n1dN9RgO2OABwybcpyol7eqkoOx1yEgI7Ao0UDEvH5Ch0xUJGgg8ztm3LJ1rO
OCAmApxNCTnkVOqJbc65qQR3gKp406fx+KON5Cpfs1JyprxYYgOrVRNLZUlrEGR8UqxjUJFHkPrJ
De1s6EwO0phtx+NUfiB64hadVZ1/EusLH9XOxx8juVTyLMZpegFwxA1qtVnO6n7FXiUmv9Ug8sVU
U/tm7HVsb+xE2iMpjckFWpLmL0p3ekjhzLqIBVM1rOpy2S4DlndZY3za4RKIL4qiGR2/sQDVM4la
JhXfLkX49pjTOL9wkqR5FGssprkI7bZLed4v5vgF4c/OTXiosC/nE4WhedVYonm01hOmX9lLMwZE
zaU7nmy6B0DOr1UQt2vCbI8vdvtl7JrHfm7EzzHhuS6O0/6utRjr3jIkPFYEO9ExphqBVJUoHU92
1oW5tKT0jrUXX0w06Rv2u2U5/0H/Z7oTb2BpmGQfSS2aTzVey00gCXD0FZJE201cJVnFCjWAHiFg
QLtt4A5dpIA67ho7ic9ta6hBL9l5QCzDQnApumJtQ8hT98caDD2Me7c9zkKNghix5cnKHt4TmTrd
uUrGuhhH6d5o+OlGVeKLARvZgiLAYgdeqS4dC6MtDiJf1Xu9RxEnSHMZHYn64i9Eo7cC3mXRB9nS
1MNmYZ5Txqq6e0jy87PrkFjoxKblR9FcHDTRr6OcBFO8veDUbtIyGX+QrTQ4voTtdSwsNb92e9EQ
8ZbYN4q34PdtKplckJdZaZsOzcTPYnVOunY3/FCbKb8mYM680EGvn1qZFl235siFcjzEnuOsSkEF
TrrZ8dTcLJkv1ViZcaDiuVMm1HYbivZ4cUsIqC2xh6e2IfmN9ZJfs2Wf7jyVjswikUEeF3QWSaiU
yfzsNJT5/GhIonpDvaXDH25DrIHVUKMVNbMF4Gaq2NG1mXDk2jRD186HchzthHtnJC1KK1h6bZOR
xpqVXBR5Vmt+ibXwUjEyirjjXPBdq52bjAdCU93K97r+uXYVzkyjWmZ+W8r2mawU7YcZI1/CO649
2WOGdp2p116xWizPNSAoABI6Ycu+yKzhCfkUjJkIzdheaRoei82bvNupMtdwzLPlvV0Iw732epXV
zLHHp6lx26s+qij8t3pz3o9z8wvCWHul9W58EdkgUzGQrzEWLrLkLlnlVy7zu1Li/r5NU5IdhOJ2
rPF1vsZCoDB9ZkftnHEmjrY4fgWLGEBu6qa9MdAQNty/ls7tz6OyiXdjUYx70y75anhtnhrCzIeN
5cTppW12zRavRncnSMJFcJY893HNfwLD0QTR2BiPlhdbW7NB39kQvxkAvyI6AEDBTuN5behomkHe
C+YhAnBwgKWYLl9yqSqT8Cy9iOGHKfUNmpYzePQpvUg15SwjiH1Dfn5O6tpRHZLxmJWN4LK5faFK
9Jtok1k3DFJXJ9K8zyZbaS6q2Ypu7EiHMDGlQ8yiWy5w62g2tuCOD/B1juM8F0HK3DwjWUmcko9S
HeOkmjds9dkCerT/KKE+eBbSYOx9K3tvNP6MhYn1VNV2vJ34g8zGsLK1xp96GKUAIu/Zb2O7Vaf6
0ZNrn6nutwmV5UMb1Q7dsoQN6ZjV8707yfgaB6zcOlOztyFwBp6Ejo7rsN67cnmg/lf+IttqWfXw
HK10xYxZ6Dnh+A5Y28TP8rw75IpqbMZIwWZVms22Q6d6kmhDE7BDlZeAGtQdGOXuZmiBMhnSi6+H
jotAD3MuB+SMGwrTBIs4BIMhUbZ/IFIv9mnq/JhQSe0olwJTU9nKbcp0Bg+UyuQsdSnc1Jp+iIxF
e0zUSG5HV1F3va4toDkHI5Ajk7GDK4oxklJhPM/2CZsL8z4zrV1lTfWW6cQCXGecTmO7xc1deN7z
mA/6/QRc8twrvQXVQmneNv+fvfPqcRxLs+1fGcw7C3SHBrhzH0T5CEnh3QuRmRFJ8tB78+tnHVW1
qZzpbsx7A40CGlURUsiQ59vf3ntBdggmzrBbwbXrJg9pTTCE697PA++SGMi+bV3Ohauma0hoAXD5
gpeVmUFFoPRcSz4G4A+iZKVNBUigqgLXY+eyDaZKNpjqSQSAfA561+FAb0fymwSycozGYt/BPZEr
YWu35QxZZ9HN1w4D/Zav4hajo+SgJoh9hfQA5rYIn7GQcsywB3rpXV2uKth9Dx7p0jVcWO+mBQwa
hHq8iUWWrlKrEZe8EhCU49E3WFpky2Gey+Hk0E9WcEYDPITHrgBBMEmM8xbdTLjOlRO5KRhLMxLP
1Yod2nCitU6+5dT27ISBAI+0RotbvVRIGn2iAeAMVbcGYjZTnTtQmNc3cHh8+DcPwrVpDHWnfThQ
GQle+YT/rLxpCzIYrU3r28yChx6OtsO6JueV08q9MWk+7XnWijnnW1MWKmIgFrq1nEHln2JYEkNn
vGHqJq1vut9Jkn+FZKE/OLFmHxRS0/zXgiJwM/IP1tBHm87t8/vZ4cSSUR7K0htKWxBNBFI4Dk17
fORDctSscrTXg6u37t5NKRtYFbZTXrSR3o5VMbvlBfmGJDIVOVHJGoD+Rz6jQn7kuSzuzdqj2Q+A
NtjlmQuojMfuk3ocHcqFjD/rUAc6btLhfKlxARxFI8tHykEBuzWceHjfEoYcDLGULYCetQ5ZRTHu
QhfJO3dLtLOFBr4e0Z9/RZGX+cT5mMk0zWP7GKVT+5mnZAvbvkVEINKf/0yhYsardunCD72Vxnd6
37jTlzbe9ZYurA8zhY8d2GGiEeVewvZTEwDYVyamQnezpKJ4zGo6Uchsk0ffulE3lFvbH1E0sBny
8YjNngNOWZBeiZ2e/AIU1vCDsid+xq8mSiHpY0nF2gYzB3namrt0PbQ8SxzZ2KXWBS4tlyFm4kFl
YhftTbKIjrlRLwYjDkYS7BHVMQa/edEgk1BngPy4jm1/1nbarI4A0DT5kxim/FsZ63axdhpAVHBN
Hd4lbeFWF9D9FX4MzRDHGCSpkV4Ro8h/mn3Po/a1RSZztC3/4/cXUwxa1K+orKL6bWl1nGmuAZB6
xTxR7ixfRIFVkwIL0IJ46UkJFY8C/xhFKIlE7sFZQB1lkZK6rwxUoItZi8nYdmIRN3PTlY9ixFHB
W8i+NRjDmr8vdQV6SFPpqbxpcTEMu3zG+HHyh274OThoo6sevnh8csCLP6XzYMLzItuSk3G8T12/
DoOq8vQnbNrtvJ+Q4cOL3fNH781B5zlyKudZJ0XIm+fMU6Gx/yspbeM9UTH6yovnNboMr+IAHBKE
emHCpGZ6SVY8WQU0G9qvhNhUtvP7hjhF71PDQ8ghMacg0/n+0PUu9GVfoP8dR/KpgLzKjhOdiO1K
HiAWIqI07FbAdtUJ1aZ8pxi4uQlz/wryXg9TMh+9SsstJGkv8WDpZHw5QmYQpjrg4Gb8TAmBuaG2
Vz+yk272Y95b93nkTbd4mZKXZYnHZ6inw+9rsH97UP+FB9XkdILy+Vdp+H9Yt09J26r/VVXy9z7U
P37uLz5U7zeDLDv1u3xf/lzx5hvgDLGEGcqc/YdvW/nD/pJ3138zEGBVDN7GV+US8/z//+9P7rb2
l///H0Wf35VJ0bX/9Z8E2/+s6hIEvS6QPcsB/0L8/hdVN8GHLVKOctRmlcsJk82y1cyWa+mSAzIT
9EzuOwqGKFIl1CRXRj3TIjGUJiW6djk/L2HPqFYSLgLLmTqMgb5BGVaQhuZ01yTM5Pig6TGvqFWj
I1hChLoJE3fuNwU9LRvL6JYT1h7wcf412Ee2IgVKUwxfrlRqBMdpgKEoBO1K4u18wEdAMJW63x3u
Mu4ALs+3osSNNawdHkkt8t106BW55Wky54QjHTws+Zatp6OXFj1Bwhmxj97Q2KbJfA83OeqbRzoi
e+3oTfFIL5GGP/ZziKzI2Y4+6s2LPoRRssn7iFQQqRNNvMc6sTCqxEa/i9GGLGAdBEvraryrTZci
Djfyxui8+Eyy2zKdjeiBYKKz1bM0r+1VEuW6tzWpYtXXWoyZ9GDY6r+MDBJsb1OTVsXOIb64AjOc
iJWDyJQGodG6EYlWj3QLzjfHoF6cQmwIrg6jd/Q9V0yzQdHNyivorL1Cz4yo9t4QEToNN+g4bcai
dne9s1DBNHJ/0mGnCVkPZ9djAYuIAlstU5S1Ba7SelTktSa7B5QJhq/JoTW2wBw9f1s1Ctc2KHJb
k4/b2q6ru1pR3cQV8Nb1IKZZZ4X3A9fV57SCBIe5iyJoknKBxeAedEkqvjTFjoNMO61qfyLE42v+
NkbvP3SKNidFi1M/jkv6ApqCnE7RHTHb703FqaOCJr0fwFESUwQ4GRRjvdOM0Tm2IO4mf35yCcix
U/L99rugufQhT2N3PVnQ8dIITp4+dvmNq2ftRpkigljx9EpF1qu5l+wAnfs/nCt4j2ivvOPMUX+L
BgXmm6pZP/uki+NVJw3tWMQK4keVDlMflWG7sa6XF8vMnqRWme8OBbkR59r0R4JJ8sUhYbq2UT22
+N3oC0zzYeUoimADTjAMW+/bogiDflVS5wmbqfvWLO1GLvCHjRgmYQqcEElcMDvDK2RXbeUrJwqB
HyqeYanIhkw5xjtlWd7ZcAvAh+bYHdj7ZgdC/n7AhqF9ahUp0RphJqZWbt2MqNTnTBEV86gS95Wi
LPZDJd9qFJh33tEM8xM0xr5csj33V6QOxWrkfA+2MVQER1Lry10tiIzlHadIwOGqsk5RH2fZAVnC
OsllBRTviZp2654TmyNXI1+JfTZRvMRRPUmOhRNZl97r29tBkSYnAs4D+XlIgBXa7qmL0/qJxpvx
kdazChJFVGzodPTfObTJl2ZwuptOlL62mXpQp3gyAV4ain0pFAWzWqaRhSOrOV36pKBraJlCcTPZ
qcyvk4T6FvmqYBu6ZgdmEyh1sUbrgBjuM2MYwDhNoJyz0GfCcdaqItr72StyJ0iMbK8q61aFqOB6
Gu1ACLdwt2as42tS/M/qSgKtxwQW88wGp7DHe1mK+hwrdmjZcMMOFU+0V2RRERrDPS9IeJnKqn8l
RGgEWGzyNd+Tbl0qPul4JZVeoaW54pdSNJXteNv5tmgjAWE3rT4thOUdqjHw0ykkCTkRrVtR6tfd
uVdM6qCIqdKkbM1rhfkTrp8P4UuxVWdFWfVN9LYpHU5xmN9BXvfPpmKymh7f/4VCwO10RbbSWqyf
oPrpJ79L/bNW5ub9PA09N4p29m9pZ+RoBAQ2u+JgDb6ox76P7PViq2RDOHbTIUmN6MggCsbWY73F
i1Gc+prqc8Wc9RR9VnOEPJq1beDsyYUZ6J0WBm3tzD9iOU4Nf7QC2fak1/ftTJNg6ribSWfE4l7i
b8K6ND+kouFmiotb20nyZDSyfYgIWp9NBY7U+hp6Yj+n9XML6ew8CXc5oXZq3xD3KKEyjPEhgwF/
Jd65tGmO8+d8RfamEfTeohDjUYvyAW6lMZyHrrGOJuHLrZfU9csoREvp9RyuZ3tYMHxPMVg+jHGO
35ffva5wf84JO9OVo2ojAI18jukkN3ay+PQ5VYi/Xn8zT61Yo811gVbyPOEe0gbvGXjVkcuy4VuV
e0aGCDZarGEXTR6z2K5fwr7oNhSAlgdP5EkYCEemPwvbqFGxh/rViwrH2QBDy79bUeTtCgafU2+E
3s3gFSxopqU5xBS++31qMoma3N84cXbZubN1/yK9vD2l9OFveq8tj3Wpdaewg4og7VScycQP9LcW
/SvbLod2VH9Q6zht8latNfb3VdR6t4vmz186rZFQ5fqE27XPa3yTjZ1Gaaxw3uuk5NKTEmhYlbRo
FeqiXQH+W8Jwg1+8vLhpYZ0TPSy4LNHjldIHzcoxFN7O7UgK8ZkYE4sucq1GZqSraipd71vKqLnV
E+ub3bflSYsK8ehFUbtC+bRuR7QvLoOzeTfXix5EYQHPUrTHOrMQmzqExrlI1r6szVPvdZLGVwo7
m7ggehCZ1rPrdcNmcrVsi2NT4E2VRUXHAj5bh5tjlibtWiut6jAvenvvisj+0cXUFayMrlrW/Tj4
j0zMlVqBmls9RsEXoYxtuMqVfZeGNWKJOUz+fRYV7o5SkZLeC+vWC5uRtz239VOtG6fOdihS6EyP
9I5Wf8U9SVa8JaO/xzzP7I76TTl1SxV/OLd31ZJVd+lcUfIem+Z+skQRLGyIg3Fc/GWHR9J95Sxg
Pk2WjwDBOtv96YHVfc9LT2zDtHpjte1uNOnfW2bTSv4+HRsg55R2z/oLpUt2MoZP0mgHh/mJngKC
IyE37Xr5kVRNTnNSEo5HE0SyKLm9zTRa8NG0220uyUuTlk1hTXCz7innk9uR5ZlcW/XC+WPiInym
XKBet3VDrr3JLwOqdQVKXrdpG55ZQdp9St0FuriWGO6eIn3vgv+FhLruJu8c0Jw20CSjej2H+76S
YRDFqQ+py0AIAdgdGQGf7OxuLKshxvY+SXoG9JLjK40Om1RLxwenUZXxizUeHH0uLqhWI98Ty2n4
cPjuJwffeGNTF7RL8Y/hCjA5TE+cVAENmPr4OOhZ9KynZfbMMOdtAYQudiDCur5UaefDmnI4rUQi
POhu1dOxp4PVYorkDkZRAU2I/YDCNUWWPMrO92uqDIyk54jpl/u8NqP2y8ql27KgT7uZjMLKqr3b
cGA7NnVecxRZXNNq1Von227ms183xtpPE8rfopo1YjEum4iD/9vieDfSdp4iJxnXvZmcabA3+Cvt
Y566xgfVfuaKunecH6GDpunmzpuxDOZh1tgNDGNs0ZGqtZvKWr418fw9cbV7r2IRT4zNUSV1aDGI
ugHD8bjTLZggKXP4xIhwk2RGDsI0euZtoUMBpZ2tgN+vrYzDjZYll8FOrFMr7Hds9AT3CWGxgk6z
dZpiPqvyjBcmp84/y2dyo5ZF5MW1ldBMtTvejS3NQ/PRS4ZLjN70YjVFlkKhLPNAZzG2xQZjBos2
LUGYoquCtehQiVjGoR5T2y6t91kzgfLCTghy34NgIdzL5ODaAsyengo+ft+01t2Yrgif8q519hVY
g6MwW/2kwLhrKvxtjBkNt7k2Tg4QPr0trToI+KAsgtnGUF2VXXRGUuXODlbowrIoW0svI6cOdge4
RtMFTkXj9d9Nrf+LoekXQ+i14JtmNdx7yrjGfPhnb1Ec2pSK9F5ykLlaslLegndl8bhKiz5lY6wX
9Y+Ks1TBLVv/VwXXvxibrg+OHZVlPI490my/PPiSFI1D42NyMKay+bFIYo9VksUXjx3+wz//O3/x
RKqHsggGWuQ7dSI/v3oiqUuRDnWKPBRVDcWG78icoWdG5dc/f5xfXZHXB6KH1WfoJ8WD1e7PL2ha
sjNoUjdSzvF5G3uNfXDUgjorku6uJoLl3w5+rCe86fm3Ct4JTTVLFF+QyNVwHdKIsPnnT+l/vsUu
TciYT0lGMtP+6ujq9Y5Sb6aMQz3RXKrnzcyqghWIIrqg/ekUff+Y+oH3mYbd3/uo/q0f/Qv9iDdf
5yP4j/Wj3VfZRH9uUPzjZ/6iHem/0YTOxxURVzEPLd7W8avt/us/NU/8pnihSMMuBQO8q/yr/1VC
IjBjk1Xm806ixPy/KEjoJL8qSK4PQw7sABZE3I+O+i7/nZ/TN0tqaUov21te9D6m8bTqWnRsTOZv
heY8NnCIC+Ub8nLjjZWYse3dedtiLeqUx4itsHmwxnw+tMqBhEghDhw4KTKa9WrNKQE2+eA3P+eQ
G0UZ42MqlaNJU94mIgn6g3b1OynnE3cELpuMktsQYWHTR+6DVE6pcUk4GnKCKMZk5Lf1ynJQ15tW
M4F2K7cVpqigHvLL3JqC3AmOLIk1q1EeLcFleF26owvJbOyfQH8Q6leurlj5u2yMXtz6xQ702qtj
5xQnKzeYq3xhnXKISeUV05VrzHBazDrKScYqmON99tJjMeuV12xWrrMc+1lJK9BqwDtJ3xnetES5
1FLlV7OUc63KalZMys3WKF/bqBxuo43LJsP01in3m618cIlyxLEU+2aygVQ2ryObBvpjEoxuUjnp
lq6INrg80VZw2eXY7Tpsd7h0LqHy4fVaPe0rC0/X5JbGg6/8ep1y7pHr2ub+SBlwlz+kpKZuk8xr
+pUkEYE+1WenBsrYuDG9AZW6qNO3HsfBPUEP+2C1WhfQP85ds4qG5rG2tPDRtA1xY6eg1lZaLpo9
gkKNal0l56bMxrfQR27n8u2/AP1L4WWXPcYfjvC38eBTljOm7MjJm9y744hOniEJ4AUaxL6zvOrd
TSQbDukO2UuRFuKGkw4F+PSDn+3iujEyMgyWkV41t5iNvDXdKQYvnm/2Bn4FRM3WrIpj04ahXC2l
XhxpsGPLWXuFyyGLujE6pUo6C3WcYTeqJXdrjq78cE20ovUUok7gOQ5fpCowA6+Vb6Y8KR+NVIGh
nAkcntogIBvIj6pSjcu+ATxvm6QLcC4JeqHDqHY3w94999QqFSvG5mmD8sz7R6P3ntY10hmC+PC6
qT1KG3WLLmpsUt+b3rUOGmVpMojajle1Kflv4mG64wXUAoyNtNvAlYBFVQpCoh2/kswNRdd6Ec13
Jrrii+jDmXZkMJsqLBrNDxAxeI55qbOFdyButqUAXGjNvA+Vl/ELDQLo9YZaDm6haAucLvPqPeb7
t0scjNlEaHFMhFPSOvR0QZKojCI50y7DQoWmjp3RW9WXmPAjhH1ZXa7PTJLu9rZDb/DrM7rN7yMo
imDjGuEEVhh7978TBbUu/5mpRV8hiv6pBYVFaQeNNUGi/vCr0YEMQPfsTjn/YRZK8yCg87VrYt7z
RvfRa+Roy4/rJ02KjkdbiEvSYTyz706m0af2wy8vI7QGrCyRxCOHQeeFdZ/5OhbKB9vltnvfMM4d
yhQwqcFOcN00bLXNqHftfQX4a9v3nDq1XGVqzHCsthlFhJ+dG3OU1kvnwolhvqlDw3wIdek9jLWW
b2I+kZDQfBF+0L9er0aRx9iTwolfNHg8ojtTOZdFsfZYLqRmF4etaR2xzS8zwIjXdysf8/IxARft
BW0aFl1gkOKFjsm3d3ZtcWvU6tTseFk8YM7k1/cjwQgqyPnUL/wDD/E7R5U5MOsyCVq5nNsiPg/1
fMd5/mmo2fUOovwoKNGKcmcOfO9kdj2+kOguHvR0lXXxPpfNTzH6N77FRrtjo1qY7sPUWgiY8a5z
lpeoaaEp6pN3i17KhS4UG3B3qAZzGXhmUT503Meo/1e5fCMxnAe2Z8+tASHaGbiGp4YXga2rrADJ
0w6SfD4nk0+BkVy3IWS+wg3vjE6bLsZk0qtURrh9R8+Jd06ZypXnD/aGol1MOeQS9sOQVUHnpXW8
1ui5KqIpGGrzqy6G8qaOk+pGLj3ENTM3DsS0fzRGty88cY+zLIP+0FvsNaPwHX7NW6t5P+aeqoKl
oFAwG5jz87kgSJ5b8xrjBTYEirvAejhO+dhbth0MsVw+80Gw7sO/rXIr26qbHgvZV0dUPU5nXRwI
sfAGJ46xneo+XMlxTukEMZ6dmaUvS89DOs35gdIya4/an651r682E532K93vsTOgfmhl+V7rPY5z
2IKsSnQX3kSn3K+OvhY05OtGXgcas3lvzD+tuaLL3nO/EhMPFQVk+oeL6WttpOlTRyD22zxr1obv
Ot1rTJeB3hcYWDFKqvYeu14Ny8L1wBqyfSQXi+UnNc/BgjvJDx/rvP2MZzh2euHNZ8z4IyUgEVbe
oGA6nqkKhCPHIMm6yXDOFM6n93ysmg1KpXFnLeC/aOkrSnalmtynyLdru4Vu2hpm9YWumW6WnCE0
L2HiVNW3PivNde21/loaw5seLkOgl9ztfXbRiDX9D6o93uvY2ulzHT6PRkU3g5VCg8UfF5Q2yYTG
Fs8h6XlE3HBiM19Eb5QftkHRWqxUdO929DBUcEjwPm1XDA8uO/rndK7VGQK4LRKYMx/HLhxxtJnQ
WUhCyWfp9pguWjv/akNXfuG3yo5+A2eviNpwXQ4alhbHHrdpy89GObV2S6ef3VCW9xRXElOLa05W
ilaJzOKdq6EaPwp9zj5GKu/OTkfXiOCEtWqcZFlnfIu4kncJ7sO4EDWDbe75K2eS0S37lNQ4tmZo
TECSFucMtqnfelGd63wlopfOmbSLYzQeTUkY7ngTS11tALTNkMr+1hWNzSemCBlXalFRkryM3AYn
sJolpXNHm5wIeqxQTZZ1+OKT9X3An5TIzdLWLHI6v9DOXeSJAyeFdGfoZb1JJjpIqXcu7U3cTD+L
3DQvRh51z2OTjHt6cutXp+6w9XMtXGMrwBvhAlHQ7CqhdW85pDmnMFyI2lEvuYBVhlnvS3KOAWOz
xCs8h/imoc+FNVw7qgi+uy0EjrYJx0vqaPqpCVEBAGI2O8r9h6Af0zDgzHCaSHUQgN4xpuGj8JZ3
2TRltZbFgG4x1qCwjNRYJTFrGoQ5eqSa1N4trFjBUM27Bk1pZfahKnNsh7sl5YyXAn/kzjV4l3kk
LVLLdsTvnmrvFuq7UVTtFzQ7DiDO3G39yom2fRZWK81Clm7oSl1TO8VXnFIG5YF94A5aXgp3wnLq
9/Oq1UfxYlXTbhqnaN3CEpwdyz0D5zNWGJTljoTtzsGiEGRGsymHMvqqJ8bBjlveUJfZZkhkj6o+
TUcEpjboZRsexjq8TaL6wQ4F6nToSXRNZ7oJJelnrLFazCoLW+CDn3J1NW7cXnMS1RMDfaLapfko
o3vLkfWar3A7IhS2oz0ggWugYl6iqAZ8DBQ2mjGajNk8HSbOv8ut4KhC0XOUp2IztxJeoleZ2MR6
VHO2z0Pfl+uclQTbZviZ7AhSD01w5UA4NffcDV/xYtxruj9s88JXliE2SiEtzBtjXtpzJEW5lYOw
TxhT3urFSjZL5TwkfqkFcum6B3hjCLm+kJfarcR3gLgza5Ri+W60Rncac1fbJsbw1SAhb0ZhDidv
GKy162H0siemH6wf7R1GIfMWw079EHFU2Zgh0hJK2QdVSSFLml5+AzI546ZtbKiKYXjMNQCVkdR1
ACotWOEhmegR9GJulWo719nJTvf8J19jlSqAtS8WB21sJZ+uOQ4rm73P2TEATZf2jxioCZ7OxD/O
EYyRjTTUoT/CgvNdx2z26aZC3o5j0XKOb+29RTXboZH+o04pi646EOHIpkOXHpDhvZZDgj3f2qQ3
7qlCXF4zeoFPbZz/YACNqLo1Wfysxk55fIqQRW4R/6jznLu+Vuef7kCfPnW8XUc3ajJsG0Nv3jm+
OBsT5+oDZetLwBnowUqkuEDxUiK9mVlH3fZrfAUL3zRWcC9OP/Y3dWUVt0s2eBSWzF12SVl004Ts
WfF31HSdXlKZTFu1BUi5DzZKlUy8knNA5nufXqRz4RgiYTzgVfVeO7oA3tmtFt+XGBM/9k7L1rjk
g58Nen0sngoVBxEqGBKqiAgFdhNVuAtcGuIjlQqSsMpLz4kKl2BxAKp7TZyIImbDJeVYYpMr+QhF
HErkNZ1SqKAKpi8VWgFscc2wcHpWkZbp94CLpcIuuIyGn7EKwLgqCtOgNe8n0jGpism0KjCDK/M2
bVCKq4gwjZPrw12kAjaWitpQkszpVsVvREQQB8ZYskbDo3Y4Tp4Z/MK168flVoN4esiuaZ6rlPFv
1edfqD643VR3wz9WfR7Lvov/I8CvmSXFnwrs/vjRP8Qf1/tN8Ktcorq6QUkbYstftB/rN5Vl1zGk
0Spz/Td/lX5+M3VMRpz4aGNRrXd/cxOpFklPFy7tHQadZcRWf3EP/TM3kbjW1vxdRpRDrtAF9Umq
0w3Umv5Lnp1VU1qADga7M7jGuPFjsnJBwWd7Fxd1tWUBRK0v9lnv3sfBCyk+YQocGYdpS42JdjZW
TytqmFivTktsocTG/zi0DvOPDbm+YslS7eGuin3VqJZecsZMaGAi12wCS/DjU+rka076Ev6jxXnr
1su0+JwaJVDEDNPVsWdyqze1n0QL+4p5NCAMOzF7+kEWP9u8x4zpAhXYplprX655qxQlnK0r6XRA
CJpF1ftcKP++KNh1WTRkHwb2FFiiZudkak3I8GCGBJBIIh5Hrj/K/66DJaZK/F3PeVLrOg+7Lx4F
j0RjF76BdMLxceVVNZZU18nmjT8L60C0joa11OkgLyXaKPYJl3h3Y4EZ/Jnwhu9FKKY7h+VztIHh
FX4ujkC2SI2xfa0WDaJlyDN7tSsBCm4kYeKnOuO1wmCOfVg8VS0b1K5thvlmqqcIL2pv0mJBySuX
dchWeMx1g+DNaokr754i3HlTOxUvJHmTMOekkXAChmBNfJvtx4cReYQS6Z4B2LM0urEOffYsaz9T
/lh2xYwz7mGq8kqFHP07wbYjvpWo5vuW128Lj96/JQVcw6aMx1sFpicFOuASYDGMbmLU3r2Gafcs
0zgP8N+gmBlUB+QhW9KwRApKmEKOLISoo4aRcknZkGmPi53PSJHSONrtONI1lva01xPha/cLBUL8
zaT1wOLV38clr9+bvjRfK30GmE4IB53hGrU3tJxrZRd3NPOPs38/Uce+Qs33H00Q0Pd0CkIQ96eG
yZawxYcZTm1LRakmzHUXa+M3b0k5MbcGaNTKon+AGn2aTSdZJPvQrbvl0PezOe+SsNduTfDEY0Ch
cr6xGIgLFmMsXrsDBdVihLtU9WR0gCHdxtbk31UeacOV0TjOc2HM9inGYjpixM1srKaexNInAs7r
i4WjacYHs9K4+TDVaLwQzX4WSem91wOUFa3zxzqIK45JvD+aOjT4Vl+PG48qwG3UGItJpyrYwO7Y
OVWvH7K6npNXEriMeTRdCdJAfHze3DDSHuexaWlwD09uTodzMnTta1znZ3wz0S3kp8T/Qe20HEwG
+rwkZIQdzi3Wrpnpz4L0KYxIMgI6vOQN0eV0q2OAI7CiZweaXMeXpDOTtcZt6oRzHBW36h5kb5CK
zSoTcUlSKIhJL+Zc4ISRs+frrT0VkRXuyqZZsOQLi8p8NjQV2Fizphl/gqDQmW30KQqew37WE07N
Q09Sc+6m6YaosjzgAxHrmbYQ6utuO3X4leoY7HuELUd1NHanJNvY6rhM/nI3arb2iUqELzdEWqZa
evIMDtnquD1X+E7aeXrsljZak/beYSQQL0ZDTJsoE2kyRIPLyBme4iIO8+pYr8G7WUc2R/1BHfo9
dfzHZo0eI4obXc0GcnbP+mKG72ySxj0TSPZYqFlCqqkCMyRZWzVpQCixtmqjTdkOc4jtLOek9mYQ
H8wosZpWZjW3TBo/ZaQctJPrWJMy4JQhByr815eF8YfqLczVaiJKr7ORmpLkdV5Sk5OjZihQ7t99
NVUVar5KrpOWmrkKNX2Vag5jfEyCTM1mUk1pMwHYVe9GH2XCERUzJDh2NdWZGGXQkcoG5kg97nU1
/cm+6fhgjAxgTIV942S7OYZp2zUjuqZhhh9WKnCxE2JgzSYJnKw0IDSH3inHdG+RF7kp6qTa+j5B
do5KJOOqPrWPXkhWddI0976vVLMABnfw7yiknbBzPhXO4p7xGDGsDtfB1VMzrP/7NMtca6kJFydv
jPfTq78XJW32K2j16VvlZvnWYFm/Ip7gbfO2Q8RZhuq9GkP91VczNJuJIijHYgH4Y6Ip12Ozz63c
uyekUZxaNXsT3n1xr+O4oSZzvALOubmO61g8Gd2FmuJR+xno8bXUQXYd89PryA99cMF7iA4glCIw
KG3AUnjSJY9xUWkVp1a3hO/rgm0+ak2UrRvMsRgie6r/Kr195RMHnDzpodjrVvNA+2Z5Pykpgi5E
kpqdWmhmfAyQKvQJsOFEVfreJKQI/sLWDvQ3yS9LyRw9ZtK1E1ugMoarFtIoWaS4KiRSiSWOkk3K
uB+Yt5BSJiWqVD7OhTo0PzS//0nKLnpzTAfzllJjWmSZQukzfKfSwFSazaDUm0XpOFFjU9ImP0IE
Hk8pPYvSfBal/ljJ/EYTjL/ulDLkus23OkeWGyz9wCIr3TRKR4ooSVhR44Vi5VmSOIwSnEylPS1K
hcpaUtipUqYKJCoyfcVtrlSr/CpgQZ5FzBqvwlZr5Ms5UmpXhezVy/gJpx1HKc4XiRLGRqWRuYak
UINe9nqFz6E7pqJWhxl0tc6maG66am1FmHwzkd800ynXLLP0j1hpc6VS6RqjeegH42eIfIcxrsYs
5r4XmaGvcWgS0VNqnz+Hy22lFEDXqt9LpQkuiIOjUgnTuKqoT0A59KLB2kulJlpDdRBKX5QIjYlS
HDM+86tCqZBG0/o7UymTlS53DfLpsUS0tJV6aSgdM0PQ7JWy2SmNk8hj+YjyNQTJVQINlRoKl2DY
CKfsVrPSSlGM8hUZyh8hMqqh9FS9FtbFUhorRSL3NaIrMfIfuVJhqevHWKKU2UpptGQ2v9x8RJYy
PturjNsrRdcolJxSsc+g9sHekD9l06Y04GtbHvDdCKrlKLeYC6eLqRTjBum44U0vs2aXxPo5niFA
CqUyS6U3z4Sg15BrWecgRlMy7DyEU9zvSOYgVbtKte5jjM4SIZtBl78OZdtWGrdWo3aDAXnpiFur
w2ZtFJfS7SLgCf4NFOqfIon2tYlxNiZWGI7tZcmSVRZ3sEJbOD1V/kFdQ7Fa2ulpbPu7yuguUHpO
nNaQ6B1GxqwLYRTMPWs5Al7BLPmai6vGL6xE4JJR0n+hlgBOzoY1dpqVObuiXWlpvtyZtLLc/Hvw
K7qkm//F4EfPkUGRzj8e/A6f3+I/1fz/8RN/zHuGQfe4jYpLWISGe8f+W2E5aI3fmOgMQY+wg3Hl
r6t+m/5/XWeDZzoEIOnI/Nu8Zxu0/NMTRIKW3AeEPuv/Mu9BWfzz7p/BkUJ0nhYNkEy4oGD+vPtP
jbDuhRs6ZwJN2gG35FTfFIRjqV3wSOu7ON3g31psGXXfyR6XpBL+d+qlv2JOpo+2m1oiMErrCSzc
9Prf7J3JchtJmq3f5a470iI8Rl/cDWYQIAiCkihyE0aRUkweo8f89PcLVpa1svp2d9W+NplplpJI
gYCH/+c/5zuZbyQn/IUjwSYRkLSsCi/IiYdqWTJqzVN7I1caUbgSDUP9FQMS1nFqhZSdnzKZ6D2r
mzS9+FiZ2ZXRqrwju14c83CCHJR2eEAJYmyKXDm4tDEvxgm85W0qu8esotNklZpDeFbsCc66o5Vp
8vr6Tshm+KDg59XJWyR9qc0XBhp/b1ZJ9drkmblG1PZIq+s3u0kXZx+hsZSPfxOfuMWOB7MqnR0/
KONSpEZI/t3vdzG3zyZcN5KHQwNForPyfudqhb4jkiF9MOJYPNOUuFDfqw0YWgybnEC3Cebore3q
YkNy5Fm5ifw6uuP0MBbjUjQjn8cx8Lb9YlG3+/zRSY364HSNuDR53hw7ttBrM6UpIe/L4eh6cXIv
DfUm25oDC1TW1gWHcKrzTHIoGv0PnfnhcQpde5cVlvqJW43O5TSwfpJdosgs0E15kCL52XWi2RJn
Hb+7VjAUqyhJI4TCgEKtXAWvQnQwG/005rUpn/Mkf64NvjR6AGCseOhB/hnuFsW/3AJOpaiv8nMc
hAMOS8bQHpuhncj8yZ9HSIQEeKvj8o78WqML7AhCMzNjPcgOrLBreot9H9J72fubwkB43ZuE36dN
pcahW3k4zW9OZmXXadIz52pskvtwakYpQS1WYo4uX8Uu8Ub4zt5JFRdyauiSp4H77NmFwnSOUc3v
ofkCgY3D4To0dbMrtB7f28BRBRZiu113mVH9klCS8CEOjrXP/XQ4c4lPDqNb6HMbBng5Rm+IPmK4
A2tVEUiHcV5Eq6mr/JPFmrlcJa1vUpE0mSuvkZjTm0KYxbr2ei52ge6+2eOEM5CIpgBtktWIhPhZ
NyKK+x0NQOBQjNxIV9jx5YkZmj1uWzncLpHym50cxjMNWgO+B4IUep40VySKE7nSivhXiWlji81f
HnycJOfGNT682YUkGscpl2hGqpXdGAQfxpnx2wZqsvNTUz7jRODi1PinKsTtQjNbzGbaNX/0nqV2
gqXte8YcRK92jpHW62NvT8evu2J/OnynmtG+Glnog1gMwl1Ht2m0LrJhOpVMUu06wGB0h4V6qDa0
JcXbCb7X1XepCZprJFnPA3najrY4anK7NwXnYB+oofsGJqUExFQAXktD+oN9GSUnoyJv72LWzKlI
5a9EGyMMbKGkBvU6QDNBEUFQ6VN09XDaJiSuvvYoJNhYa2sXuyYxW4lHEKpHeB8HRXP1vHqDbb75
kmSGd2NuPjSFPaOymFgRRv/O7fhYYykSpB3CnGvI4JVXOG0G7CZLj4xzwfREoKe6z3UvvghB4VKC
9rIxPO5j3dAMx2BK4vBYmNJ/GjGfryXzmT1W5j0LB3an5fDIdNicp7RK1xye5kV3yzCB4LymWNPm
UKjlJrIH8zjX1gcmK+9SOXVxhBsnjrnuvFVi6XxNRF9kyw95z1QRb8Kk+mL41QSqTNjtE9u16Wdu
VhWOWH86TCmbFFJmuJ4aC/sA02q8thI32/vdyHQdcpCbYm5PSdyNXwtlctOpiogW7d67N0ciBmXJ
QSRB/G5CWBcvdmnGhwm82dqgrw+XUzsZLMpJAvAQnA+OlMZPK62N1YiheD15TvcrDY2S/rCkvBEI
saBe5CvUc/MtmvNoW1tKbQT9U4DvtYEZOKzjF5rY23OTq5vGDnMXS69Y201TnaBftNe5YP0zjMF8
Na1EPmiCd0szfThvnchr9rnDBYvVRLDRWdBvOj92fkbL1XXwx/cOC8U648xUqzAbMItDEjjHBgvw
snKH5wqO2tqxqvkGGJ+Bwy69F9ibfDZsr4KSFcBvSbLxvog7gwMrAn7hJs5rpno4B36dXKywKPaz
WVpvQ06EZmznr+yNwrUYJnFwe69CkzNCl3iUNQK1mYNjLtVtNq0jtwdSLI1tedvMnPgBF8KVGz/p
H4cqi56N0QXB2SHRTV4RX1OyAQUKEVKLGXn1nbRr/y4KEAE5QUNSBAMuHN2aZ00t422eu2sXJWA9
FIgpQEDZ2uW99yUlL7KwrFZ8JJI9KieUGdysRxkYtwzbEEvSpgxYr4dce4soOCSjx0AbUEcIPQr3
dRCeyYNn+9LTHeXlaYAXABrJUEFG4QMV77qcoT1qyRoJxFXgXGFORXnD8T2Ew1ucmNXe6E3vNPfa
f7d8pX6QzzMurm4etZ27T9DwvqL0QaeXYc3Gy/aPTWvM+6Dzu23t+v1XWse6O9fL39J5UeBSpLs6
S5Z6AsxR3axIXtKlpe8SFng4+iLnRltveUU4ZHbiydVDXn6EvCJe4OQMZzgQxK3w9PTPVpIYBzX3
7jmvEsJNibujZbpemwKMiOd8Gw3CfiZ4uW1S2IQlol59kUFU7TugRg+QLcgh6grOWB3+DHCHrbHu
xHuMDSzbEHEOGv7/OXac4UT0MvreS032XqOTE/eoN47nzr+IbXyJ86JAqEv9pyzkW2itDJMeMKaV
l9r3Pacqc5X1GjK8Y/1y4FRV5VmBIwXxMp6n0HK+qjrDGQfOaesYTb+nkEDukjELX5tuGvfU3Dav
rKfYXcpOslYW/dEf0m6nPP06WJwr0sytXYTcmC3rQtXFb0bnYlebCDmQSZ3vpARemEXqNLYnv2S9
AUcz7y+OApALJBp8h+mrr6nhFU9cqjJUnYBHvWuxCUuGLEgfyrK19kSMqwt4m13u2dU+GM3mnhAm
pMbRNfYx8hBpGxGdfbiA20ak3SFiXYhFA8IaucZqPMaOwm8TdHShpamL7XJ41RZnLVAwt9qz150f
Kux/xBYa666cm2LnBsP41gVhoIg2EBYNM+25q4yOuoJEb+2QdpnH94Jp+9UDzW1yzX3LIxlu+EZ+
5V1e71IW1HQDF0ZDz64ZrMnDGIdobqjHpCgZRctysuK+GgVGvMzxtkOf1/EaSM0HyB4BWmIeeKR5
UAVcaeLby9IH7r3rNjHVboDHsDPDiifoENLpxzmAwYXbJlsY8xDahvkL5dddtZNCk2vxs1GExZ5h
ASNw9aB+VmWPxOQyG2vBxM4/1IvnUwA14Ef9Wlo6OoiRnJZfdHQy4j/L8FJ2mniNoTf1oJAeaj/0
v9ex2VAP1vkLANF89CseSCssaOnFGlrrfUQ3e4C/yYHQC4XtLxMInzOMzqdgDLuUBos+iMv3pMt7
bK95oWT+xR/jDC2PHFiSndoxkOWXYep51WCAoO1NK1lwU16lDWg/G8+o5ffkh5ciRZlk1PQRCdkY
bZi28Mmn8WcFo+2DJLi74o7gkmuxy1cawcPdJJBF0DVRz6weiL2pg+Su64P6vq741aX2yhebT56d
Tc2OrwjYlITOpsMbsE+o1ihXUTUWH01IaqtMxuDoAfDhE4yAePE77wubkGpVY3f8cBRxEAol5+pE
ucawxQLW3MhO2QgyeYOtsMofTaLSG7BZE+6beOgOjmqD5TSYNtz6xKZ0uMKIQRMhipLsQFTf2YKA
EcjHGgiN2XAFcAmKohKQxCJpaZPR4uuZWVXSLNI7zxrayEhaq8KZpC1DrGry7GuTV+42kONYJ6qd
XgY3fGC/x8tqKjk+4Z6MNn0akT5su9m8J24v1mmrNas+NWKydQOvAztSBQ8BT2E0GUxt8GmAgq10
RTHbmKfplyhQ7UvL1ZOZSfeXqZijp9yd9S5YXuwwp0TOkC3TlytyCjzCfmhgr4z91usqOgxTXT+x
sjJbCmX5pR2OymOmm+LWRhJeZW3V3xrCdt8twF/fizL6Fua+eXYEUg7ePdM42KKC3VZIrABdb558
mVdPQPA0EeGwKvx7mC/OYxHXb/7cIB9W7INgeMcmTcDAMZN1MkcOSU3QKw+s0dRzaiIZBekQ7gMh
aYaeOkvsGYXar2zuh4+epQ7iugOilET2hu+o2KUNroHN2BTsLb3WxcxVgxFra9jpG6pghh8ztz5u
/AYiTlOO07X2lxLHQqrk1kRgt8x6xkIKLE1sNVujrfAh8WKhTo7xPKdnMOTJMUdhu4AFYoAlw7Tx
TOOHCsr5axxh8Vl5lsdfDjdguTXdbHrOOCoE7/zBXM+pPz8YU4m9jHTLvhW9ulHoHWzsmfdVM6O3
WjVLr1BkeLC4+a4TLDWHIg0tKFrgwpk/l4us5TZn1+ZynRTsWzjB2Kuhg1PbrQEb19/LdgjyB3Kv
2oZh6TGM1RZPAbavdFYiMnr4nFZIIvPHIgsPV0tiC/Ri1MSk6I3puS3GavwyDwaOX3ZeDLzttTO1
7Ytt1/nCJ6xpN+Nw4iVp2HuVUR3jNdZWiUHvP3Kn17GDPnihc3wfGn79Ral8/Pab/PP/yV1ZqDO/
c5ZN1vGUKVDXwq0MdecfA0lVPQ4padPhQiWUy6JLxLheen4i+dFgRR5GryK3930qyMC7O8Npdm5s
sacL76tuZvnQkk009nJONxmgpf/5m1uyHL/t9//2vXkCfLe3FMmLJUz1W9Yjt/q6MEMxXKqqufgV
d8XwkPSXf/2LECVxfJRvrOH/+AK4lDoy9PbDhS03NayMwORpC7/cfX6Zf3tR/ldJkrDXbz+R/0Kw
OSo8KKCIf8fXWMzA/KY/VUm6ErF6CNr4XGIJqI/8rz9tKOBrsIB4wdIKIxevCYLlnz4UR/C/MPsH
VGf4y1oDNZFHWRv/3/9je38svUvQ4KVHOwHNpP+KLkmB2V/fp3S3CR/kFCooLls8FYtu+dv7NPES
5BtLx3djTawCW2zprlzczaeq9pF6ppEOe6fD1VZlNazNhXKPNtYHLmZazQB5aKycepegVN7dPPtO
uFV9OQ+r1jTHR6zaubO3Usg2j5lMm+caEpq7hr8YpespVJCye+Au3JTzoF4p4A9i1eXmTCoH0P9Z
pvTSr/TQzMfZmltnVaSl3DJN2M22h/ALIGUowSXrsGILHxj1D4LX/vuneg8XBcbebFIzSvUw+wB8
EMLdWAhN4ixFG2+0zL37wSFxkffdTcPG3fmaOo8VFznT5sFuJU9Vmk6PY2y2lyYS+W2JmxQssEsD
pGGAEwSShRkx7aXVTbkV4YyI0mmeyNMholzsTlRNcuLY3eMebQCblkm5cwvMEkLH8N3aQWTWZiTC
vHNaXzwriRczsRv1ZAlI7DJ2XiOQmg80vMoNPjf72om0OWKgcTaxJa6xN+sNFGJC5ROux7Eifm0T
qb/YxXBzTe60rlIkUqvRj98hTFYwPOCNo2BlJyvPQUp6Y32DIeLzssdJdM+107kMcWHzvXVzdzaH
bS3K8hKSPv+V9p7c9RSU7bRLkxJCmL4JT4LhwK5ohZhgPCOuAe/xDzB7z5LI16pBoaSd3L3rB4LC
PmSap7TR9g1LxniyK3+4JtoEsJvFP1IKDN/c0hs2PDROSFPTxu3ACHkQo3mSV8ZjX475k2qyHMVL
6QvLyxgLEWzEUGaPjUrbizFm3TrhE/sVm1+IU1yMlwkK9qYCcL+1XL5TA5jlZuEUfZkDn723CmoY
TmlRMmlT9Y5hvqqskx3X5t1kdh+KX/8QdY569PsCaB2BNnnz4Xw/BsKhO7sJU+R3aO8Xx0DSTCue
KLiHyv1sdMXNFLyjfa9rzyJzHPb2YoUfy9lxddf3JXaYF3RAeiOMto3vnDS2NnCdVc2w3zubOsuG
PRd3TBd1d/IgO92ZsXff97oG4+cVgIRLsv1BOnLvKlSfcUeEGDuaoJ+7kBSZN7ffDJ4IGNRvAYGn
XeifnB54HWt5bPBdeo3t5sEgY2RNjcSA5Ny4e6htEVTvuvL9hXT1bVrah3DCvuZ+o3YA29ppnSfi
5DqoT2Q+Tmr6MCKsFiVoBgDH5rPTSZIgMI0O1dAb9wPVzNuwq6JNajovHIb6QVT5uDNQxSlujVyq
s7XzzQGRC/vd1wiXDdg9DB1eatz5XNkWI8ALmNV62/l5s1ek0Lj43s1tcm7zFh9JSzIQw1MRMkKQ
5lzhBs4p8ktpHB+qZJcN6bh2uArdgtBWj1XgRke6iICRM5UdaYEbH/NRzfuiBT0BIZYu8mz07p2m
B1EJraCZnDDbIEAOj4PTfiPpYRyMeoLdQcV5wQes1M5gEj4xiANvaou5+DqFg52fgeRd8ib4UcK4
2HreLL+k3Ap3lIFmIJST8DrZQfKA0fmtYNd6dGs20XNivXlV79Li2Zjtq274Ky8t0XgMlDhFqmAE
Fy5vaTMCZJI7ivtdrK4Tx+4qHpda5bIB1ukX0+vcSWpSQs5nzN7tOZnG6VVOI6iJPDHrp7ohMWN6
AKSDIn8oSYZRIyC5l16hKBDaqZiJ2JY4XPaUS7+9ntPyCGIIrHFStFQnVoW8tan/CwjTsI4EkMIh
DmCU0M2G/x6uTrAi3J+X4dpJ8m5kcO5cxP4q8Yxl4Q1rTLT5borBqXC4I2eO3bdYTdpyDlMPwyov
zLjj2WLU75kBiXYVOyndGGPMUP6QNUFJpLIcg0PWIYCcR6fxHkce2E92E/IRyQbeeihVvftdW0lz
F8/5pFcUT7o/Wt79ydqiBg8d1gh9ZzUABrjVtC0wJGCuvisFNZugLoxdK9MioiW7PU6UcjzEqlNP
gLFtf0Vg19/HWcgbV85D/EJ/it72wskPVhLFbwG3fknhNTZmgrCtc47sxkJdcirksBln4bGvmHTx
MvTgm8YZYzhH+68ic7ia244Y7tte6+s0itrcAF9ieJ5JN2D/h9qNoXCcu2cTYupb3ZjJC89kso8w
De/JLOQPgCvkL5M1O60BKrRvBlDIZyNT8wUL2dFnQPmZ57aHk0u6CekLu+4wfPX42ymAOLplf8w5
bdea+8O0mVSzrBdDXkWEujj41vWTiwdRqw8jNVNc952gR8WrkuExrB3vG88Rua3Ye+Dgm5hhiPRU
ITYpiwh9k4zje8ZU43AYRYRbsqJfiqxwnudTbFyhDOASxfDWvNAxkF1sVUW4ucLW8QHU5DOh5zr7
cNo6u+Eff1JaDYK5sQiPLKxyslYxH1ZIEPXDXNuALfWgg2klYKfk20lIIFkqHl7cYYIjFsT1a+AA
wi3AsuDsiWREIWc9GXf4FfortSSoOLZujHfHnKidBWhLsRjI6gPR7Ko5+MZQvcpoLIL1BODviL/A
JjucpDXSiZ+nz3WQOM4qKG2sdw7bN+gQdk3QqFJHPnMgMLECVhMgAyZ8vnO5tf3GfAllGzrbIjGz
cWP1hrvvlJPcQlmZexZZINxYWRA3DRyMcnaM4OtaPRumTPjnaWjrOwsD5sarHHMz9Z0myMQbzlfV
vKaFz9nWJn4nGPLtlu4T6awsXT1anW43mk34WRk9lngft/5m9NPqqH2nKVa5KpqXrElbxMKo09a6
G3X5PZtI/m5bUKo1vPZ6/knRi30fmmyfbOH9cKJYfvXjIn8De1ju7Jhk34YjHk/s1GfkRAaZcSKy
mDWPiW/693J2/NfebRRxpYpwpYjcGWKcPdk//IE9cRta9jdAgoQvg9xeMF0Nq8+iFOUBjCf/mdFp
HxxAEE+3AApQvx5FbL31sgeyDHTslem8fXQl8al1OgrzpZu5QG4jc+h4L5m6W5FZtj5kzV5pG+Ze
BOmwTMPvJA6Kr0TJPI0DNh5Pne4m5krDgDjdaNbllGQc0yi7mnOXAIPz8S71ZPDzHlSxsSXpxnJp
auWj00rz0hH4gKGWs4Z0yYw/eIq7YWBF/h7jmVut3KZ3flD6ikfTKavoG3gen7VcPiAuW4ZtTWtL
Jya0sCi66FbM20HM4VGkilyr47abubLVrjPN7myxAfS6Jv8Zp6Kjgqjz/J9eivSMzaygWNBrm68R
roQfnlOGGItNuj74ac5L5svp7mMxZqB57IyQYugi6SRNlDowY5z0oyIXVKwYPklxGLHiaLGH+5K1
0bMKR/UFgSzem4lrMB+E3blhp4MKS9PxKWtyuY5M7oj5EN0FM208u6Kpu0OQyJr6IhFl33UAVWjF
3pgtQJy4iw0Mx+qWreh8ygyruhuwf5z5G6qzgFL2Hs5JS2y/bQ95Vfe7SNrFsVaRvRHZ/FxNrLTX
lrCat4gFzdWua5ZjZtIc/z0l/3PGnQAwxv9k3Ck+kre/RjUYkpff8/ch2fnDly4wB3r9MPD4v0U1
gj+w6nMDo3j0c9j9zbtj/eG70jdN33cRWcB7/OeM7P8Bt5z+Le7Efxut/5UZGTnlv8zItsV3AbmD
UysQYtGhfpuRO6a1ZI5HY6HIjxC1lHpzU7pLgJabguoiUre01OiJxqdu8aRnkbDOXtzk99genXFt
UWG+Bczdf/gYWB5mYumv0kyB1Ecyg/fO78o3YxnyHi7m4jV3SUXAEBEPBDc9CBtMaPc4a4J5naU5
yx8tlQcsIHjyISLfmrHrH8z+Lce1TRY1zr615H5fyizpjfXcq2JmIKnGN1wz+YjX2JhmbtcR/ItR
ojyu7BaW7bby6uxHzKc4wrSQw6+dcKOSSpuggLLS5wRQsrtfeB6gpcgDs5VpREAbcxn4jJQ47+HJ
Bam9r+VSMTLSzXi2U78PtjywErAVBbRUzBZZ+V7pqnopW3O+dHoy152t9CmSenhnE1i8OG0C0IrL
zHRiLVU/TlUavYlYMBmnolzlmHl5QFVrmstMAl/BcJmh9F/RQks4HcFYw6POB3+v8BJfAjsfH2nN
Bn07tZtJl0ffH+hYqBkTQe7RauHAIRWJfyXdD8wstfP3USuMNGMeXD3XYmvRpu0TcE1Ni4XWW2eY
7EM4VxboI4ONnttG/iad5u4E5yoJjzO153f9rCBum5Er6Uhwa/8cmLkA/2RM6hue+u6JwnRuUp1F
CxFladb3hKbU763B+qwaXGoa4Lueh5mwZotxlLrUySGxgxF1jqzuWS0QuvXSsnUewqY+sYjqf0nM
L3S6Ta2RbbRiA9k7hdpWmD7STTFIVmkWy5t7xtnGgrMHbKv+TDNSSuDuoyRH+BWU67ymKTz6hSoO
wjCr7ehaBLKwDkifyS2uMvtZRHkCl9Tlq9mm3zxZZEp3XR07J0ukDAk4OeMDozARxImYr2j7+jCQ
4LlFULzWHmUKL0YRNXe2mcufGDb8ZudhVOcaYg9BsgU3I28IP/PA5jwqje9pZHvX2EmYmChVN0Af
6jl7d6rSlogW5NYjc8430mXRW+dW8YWfY0YgXcdXn3DTvbam+M4HHiC3VjngYAoLB7fIFOWQwVKK
iO3aXGqESpLQNf/fKiPnvu6drtwihleXFDk1oa4951P+fSys1KHRIJLS4eUZWSSAG+gTk3+VhRW1
7WqU/ZR6WCbkaKpzgQpWtFw+jRZm7IARKezpqLhNQ29PdzG9pYd68K5WkHJldfx5DXUXAcpp5NOo
+PRs9diplzBktWupkNuT3+GsW2eVKHGraPep61xio1NitZieJ3IpXBovDuP1ucW2tndolVjpUgNc
yKjHk2GfbQMbv0vD5+UWarxQYPB69XX8HFcRKsz06i92Y7lxKoZ5zMkaiIpCxCjci7Bq4zB0zTeH
K/SjkQVLs94yIduMyj2QzPtymZ7zZY5Wy0QNh296RKUQx26ZtwEhRhh0tHocGmzxuIg/53IwRLZU
W7/iB2kzvtOckbAFiS95yudjmfBNRv0+vWPNxJ9kG/W+W9QAiSzgLfqAi1CQpohYSwjLCizNH7Oo
CYuuEOMYpUcRrcFaVAd/0R8ShAi5KBIQiVi2LypFOlshu2xO6wkJo1i0jHBRNbLpo9H9Cbe8Woet
eUo/BRCLhNjO1PHX8VMdQSYJ/Am9BOGEED8NrYm4mYumQtHON8a+B29I02uL7MJ6iOXidPIXPSY3
y6c+gUycjz7W90W4oWyn34hPNQdrUHDwY9LIuE2grv5N90EBqnEg3TW2PrWLODTRHr8Xi2BkacCs
K0f4jIsyi+8ADjsJf71qfmEFp+/lODg7j2Q15G3n5C2ylBk1AjPMIlVRh7Y33MLYO9x01y0rqsv0
qW7pkvxdsEhe9TTJG4sq1mUYWdRjtohjnmw+/DI274AhWqc5l/XW0Cyf1pU70iyNPx6VLeDt98Un
s7shfllu6kWOmxdhLvKi6QJAFeNUbzVf5yzq1oaL10TI5NFt4JHClcAihOqFkoL0hyEpfyLbEz66
izCIa5NIOxDojc2PSTJ7bAhxxG9qDN/iRVoUi8goFrkxWYRHb5EgKS/IsdeDwF7kybHjrUMP+DNJ
u3pFTyZ303QM19LjOxWZ/z4wWtwCQ/p0AI/Tzp5muesGX/3ydFhc5mGrF7F0aB1002aRUDljjHPa
JuiqdZzXN4hKalMvsqu9CLDuIsXKUcfvzqc+K0ut137W3XgTqossTXWlDIY14iLtJovIa1nmUhPu
bBa585gvUrAKbLkxukUeHqxXt2+4H1tG9pQvIrK7yMkti+yd/tSYOQ4XvRmTzxpXdbEjXsXMAVBw
by0StYG0e+fqYQLQkoxHr+UROWazdzQUdaqbf9+T/6l7Mjc2Vjz/vcH99Fbot7/ukv72W/68Jkvn
D5fcqo9vksZoKSz4cn/ukiyTeDL2dpPi5ICNoIuT/u+7JDY+v+2OWCqBMBS2ByYJi/y/kGHmkv3X
ezH9fpJHPIZ2avMCQc76r/fimgZycKOjd8pFFVhrOhgssGMWykq97rRRtTX2bmSRgXoZuwwvZTFZ
Lo8e0+BknMm4WE8KC6KRs8Lx2CZvjXlsnPAQhB3NJp3ds6H3azWDUY8x7/u7vEHvHC4tvSHA8ybh
QwSFYoPfZtdqlXvn3qn1exYNj3AefAQnYfhrJ/Z8cOLYo3a6jjYVeaQnI5hn6zy3ZGHWNY47xtHF
qzzvmRKXFtDRUtQjapMPid/oRB9UHXT1FV969tTUoXzRarY5lXRNyXTT9Gl1goEac2Ge5HeDbHnJ
l5i8eTtKJQjMMa5QJUccegtSJnjI6gJmM1fRjSHL4RXLSHqd+czuQFbjDsFisdz6Ba7Q0qZwGqOm
AQZkztUxxTv56mm3/i60zXXYorbzvZTBuxqnS2CSKMebDCKQf4T3fefZ1AAm5oGqYmvbprZcj9y7
+DUUST52KZVea3OazE07EL5aIUzKfFV2ZUMEPPSm1WC5/aEw5vzaIRB9A/6JztBMw55N3/QotZju
DAjP3LgTMRqIBEZyiFWafPB+cB/TDF/5ti+F8YB9jiWY6zX47UaLa2tbfIlnH0Jb0AGERvZZ9zhB
yrUTtOLecXvxbJRKAyOphf1QOlG3kZUCXuSzlegTaz4pnB09CTun21qi6CivXNxQ5AZ29mDPB7jv
I46wsJ5fjSmvAIwrY48FZD46sZjfuY77xxhf2tNsTuEFnkN5LintyffObBAT6Gavt7Cx9U4rvAxU
7t/+zb3G6eN74sq4XNaJiYQDZqaXtA7epZWOhuKOu8ugSNlT0ZzKHacsDw68/hgvBphM89aMkZff
/32i/jMnqrDchR3735+oS8NM2TX/WC+z/Ka/Sw8kgIj5OL74kwTx9+W8i4Qg/zEuZP7hETMiE8Sh
J7Cc8Of859EKrRScKL/A5MmLGvEvHK2u/Q+SA+50H2Qp9nt4wr7Nif/Xo7Wh47NethN3BAqQhpWK
vJ4aJhpbJ1YqDoCEKPcvhuuWt4TOay4hlBLUQW5aa1g96ZZdvvmUttk84dIcs4c4aNMMewiysfSb
PQ5r+64tOovdd1LVGzcY6WUp6a5b7JeDz07GjU89AR5uiBgbVqVQ5wrL8pX7S7Cn+jXeh5gS92wr
SR1EuRFuNLDj/ZzEzTFzbO+e2Z5K41ljgbY7CtBX+RCIE7vz4TUDf8fgQAJ+bZNc3dM52B76ogxv
ZY0TdwXDYTx25o8sm8s3P1PBPXu6EHr8GLQAwqE4DFhudwAEvYchHKnhtjypiKiEpXnEK+scskYY
7wPob7o4cafbaRHQdpY3P6NRhExJeWVdoZJ2+9ZmDuFiNdylGSaj1QQ3GiU9FT9TE2JX6jKBVKqy
2WZNkXehRh6rGcyIdzo4OKStqhQXYyYeMCU15mHW6Sm7qX0WB/3XuGrbJ0qFKWlWxtz8cEI/+t4Y
4IvXnetgHfYgJGKbkww5QXFUZoYBQyzCZOzKjGXHIlnWn+qlcIZnMryCF7lQP9SidMpF87QW9XNe
dNDEZJM7R+5d1rQV6A2U0ipUuDVdX1PbGFA4D9RsoQUQCcHzt8is8lNx5VXq+NMWHZZnijpNFk/O
psw9/qKLaqsXAZewgnGgoSvej3WovpSFEz9nbQK9m94gVrXTCOYnp37C2uCsRyqOP2VjHgvZsV60
ZOZWZOXuU2JGDQh38dJypiLaitfDIkbzQF1sicwovxB6UKsrdpkwHJVmjEzj4pp4TE5OPfnnqME+
5xL+Xwn2UvdVa6Rn8SmMg8pCJC8/BXMY+fgTP2V0CRL0B26xZWivXG/vL4p7WZn5Ya5m9Jt+UeRp
UbUuc+7KxyicgKMh3NMD3a9jnjNe414SJfv3YlH6zUXzHz7l/37ZBDjLTmD+XA+ky6ZALjsD43N9
EH6uEuSyVag/FwzxsmvoP9cO/4+9M+mO20iz6F/p03v4AIEhgEVvcs7kTCYpURscypQxT4EZv75v
pGS3pOpy2XsvyguXyUxmAoFveO8+bEDWa0eYU7mOyqZnB1M2n4D54lmpR+sto0VmfzB382NLs+Ef
HDsbkSwi0j0kgk1mcFmBhJd1SK83I/ZgxlfE1Dqfe6+h4CArSRMqFWE0dVT6n1K9Y0GZyrpl0psX
wsBZwsyXhYxzWc4QNlHtfL2xcfXuhliqz2AyanZJjCCt3pu/uLVi2dNaVlVuQz8smc/odVB+WQ2R
QaJeu8vCaNa7I8xI3aa4LJQ6vVtiodBt6k49kI7E4qlJuJ+V3kbNei/l6w0VD2aWo3prNQGm2zhx
ANVQ77TAweIPIlNxTeXFykvp7Vd1WYQpvRMz9HZs0HsyuLIuVCm9PEPryiLN0Ts1obdri96zDZeV
W3BZv0m9iYtmdnLZZT0X6E2duiztQr2/yy6rPFzUrPXAeOGvuCz7fL33Gy4rQEdvAxszYDHo6h2h
o7eF1WVxCHdzuJ/1NjHNljhAcqqXjIHeNxp68+jpHWSjt5GzU1o3CKBZUXaXdaXt0nuvdR4mtP2A
haYvag0CGMEpCzxla8usn6KsJZg+C8YrRT7eGj8+kI4SeqAedg5lSR4VFofNgKb4mGYcm5XlNPvJ
LM4gD/p9q8gFSKjCoUCqRDGjzWaChDss2I05Le+LPUwFQis8WxVGk61Z6RorN7EKTKaVD/2VA2cO
UKqjUFl8WCBNlwdQqWVmfvTnzKMPjZVtdd1HqC1tehdOuFAFs707C0Hvjl4XMkKRm4+eJaN7jsWJ
sIBsOQL6f3GdsnxsAt9/7K02ZESRELs7Eq3+0TaUj8JYluMpnqPsxS895qQga3o0LnV5b/ZTcc/e
gNY3Klw0/JlzG0QFII1hwcPqqohjm6fdeipmiMEgM3YNriGSMtqiuE0Dk7frZegTWlxKqzY3am51
9J0rOgPvurF4+8tEkeq6ZYjCmFzMJ8dX3jEl9voc9YbP9GAI4y+2LiQJOqamBOFWXc+60AyYjz0B
2pTHiD/811oXpOOsXAx0zLUnXa6yXKNyXWAoHyIL2nTqzDgIrQ6nTYd5JrvUvb0ugUUHJwg2EGXx
mN43OeNsV5fL4aVyhk4SPo4sBitWvTckrZJjX+pCe9Yld6SLb/15npFAWyjtFnKzHOQMVPPGXXap
3IUY3QdQ4zEuCSfBdmRAclbNVPM6ZjefZt0EYCMcseYHwXHQLQIogOJ+0G0D9xMdRKmbCXRe9BWA
C+kxlku7cek8et2EjJd+pNWtCb2vReYs7Ura5M5dr1uYRQbTEXttAnoEMW1Jp2Pqlse6dD+uboQS
3RJhSM6OrW6TykvHlFy6p/jSSTH/d9eYs+UuGdLsPtQtFx0Zg6LO8l6FbsiEbs06NF8oKC4d2zKO
7rJVSojqqaSnI50T3NwQY+66ai5dHxhWTHwDgRmviW4LXQu4yb136RbRWeK9Wzwvc/GioKm6Fh60
5H39tdWcL30nD34++Uq3o4q+dApsn9mSblZrFKBMcktCw1J62cUSVXrVKQJpD31nxB/d2nahWnjc
4mtMaqa7VeOiIm+VoedbvBvLmgj32FdRlpj9iUtWqOyEfM0z2jd2qK+UvdOHLDPKX9NhEizUe3mG
HVGfmiY5s72et4XdFEfZtPVa9igLZDU9evnyygH4m5PEb2nnvUpYgp/tqmVn6wB0RnvWv8qLiFz6
+T2Gwu3oFMY1X44ArlFnJIZ1zW/24rIx7mq0bRjPET+tkj7JD/CnuwfbHbN5Df2ZAVytgig643hQ
22IRy0NMxE5CHwzY2Vj90z39le7JdqgY/6x7eu7e4u+Vzd9+4FvnZJm0TjQmiJi8b0C8P6ZRlvOL
SZcUuER3Bl/ly79Po5hTsWiyLhSG33snqSkM4BFcS2oZtHD/Tu+k974/Ku/hbdmm7Zjw/biSf45j
QWrHkTj78w1hlsZCRM1YzzN2tjF4KQrHZp3JaBOEZVRfkYXTvlvzDOsFKSyPalJhAUVWGi0y3YOY
Ag2OR/Qxnmf3np6hpUOoWCyGPu6O0ewHljqF54TjIy7fqWTqFQwUNs9xOGF8OfQFTyYPzx73CJYW
4y7AGFGcKoUENlgLaij/N87GOekPI7zCaThGLIh5WIdyIpkskH4zPNUDH/KTUVY4L2qGF842SlFE
X/FZOjYxL+BLTF6WXOJa52AWGvtANDAICFUQ19iPeXIbapBowyzOplz3wnNZiPi8dJWNXsKqKL17
4/NIssvZTx3VrGtsQg8EL912k2qOZFxFu7gK+7cA1cRKtQVomCSj4PBIWMJfPYC6WgfTAsnllHLG
a5jFko0EtoyjOTRX+GeKEvdK6U+3cZQNxhHq+0gIWWZEjOJmC7sTESpZCqkLBp+Qe0H0W78fQhMV
18EyI4RnJHhmQ5Ppc4gO6aZGflTyLRSuIHP7HyXHl79yIghuGwQW/36ecvtleHv/gbn57Ud+PxP0
jQ+ayGbK7AXMLzhffp9QC6bD3x0CprSJXhGOq08DBtm/nwUuZwGmCBPvA0IL1/L+zllgCebePxwG
lI76ZQjvsfFL/ItDJu6caSgJ27iRYStfiDBBbWxbBhXMkqOOYznTbKa6OpGs1FhImJtha0LP3Y5w
/tHmtc01gKlefHRjILUVfSMN1jTYzlrgPnI3Pbx/2i5n+NhlhdqAIkaDW8+EWnMQQGiuEQ9sMIiV
w75nCf7Y2231Wg7hcLeogDvXN0o8uNmi5LJqCKfbJYUDoEOl3LgKRv5KUsrvvYC3uKpZSpGoElUO
OM2ZyAtnnqW3iycCdA9QP5d+M2Wp+ZkRcTuv8jnL3rFwNHdJ5A7FahyL6Q6lfov4IQr52zFCgqFI
UUnIYzUrZ6EgZ+O4b2foghTDbi1OPSoM0mrdZj5GRummm6KYJzRxvEFiOcKFxV7VICN9EH5dPQRO
Gj0uTH3vmpzwklTm3YZTBbpJ2FY6OkLJA0Z7jsnUqZaIgrIj+djvIaLhzZq6+gYF43NXQ/1baiJ1
L3d/aLlJvy9CEdlyT6ZWFu2kSkxODOTdCqBZpo8V++sR080cLs5XE1p9caSBWPNL1DeJnxv59KGt
c4cl4AD/fqWI0wIQiJ9lmG4zVv5BuNXkloAYsUgVuxrYBBIfBEtetGYrmIZ3IcrvHfJnlOBrt+1s
0qaafpDddWsaAzvRxsSwcjDb0Qqv4Nrk4YbYjkFfOHI5kBHhku06pUSwMAEbc3J9uh7b5a01F2ln
K47WdhiXAuEy7lPrY0SclVhewSXOpXrvxqYrCpjVy5KHD/+UQH/twLPsPx0g334Z/+vmy5T8+gN4
SgDs/b8RMqgazix8S3ob5uGw+u7Qu9RItkeAOZwIDRv+4wy0ddGDqi3whT6iNE/4jzPQ+sXGzIoz
zKJPZQz8t4LL3Z/roSDg5XFJOi6naeBeHGDfqdea1MmXMSrTayX6ZH5zKoe1WunIzmEZERhlQCmj
xnQ+JFTzhXGsRFy7ah24sjxUI0JT2gZEEKRHFmvDrF1MGvOwXE0sp780Kpe4iKSnluZQdpGHdR/n
/jhTsbQxyx2E20jD6/Y9J2U6Z/gYURluuYbTOLgzE6OTuHr6wbIRoHWqnp/sUoU4V0a4Ta+5TfEC
mtAxcOiomGih4pQwekHGLJkkDIWLgWMVLW42xdd0Q03tP0H3W6oxXTOkN3H8FE4HyZRs0aI9t0T3
Yf9MWdObH5JGdku/L+vBF8jcTawGVwlYEaZNZvMr1nu1k00937siLxk5zWPKj3qzsXyqSwBCN//c
gH/tBmRf8qcVR6X+De2bFbb+0W+Vh3R/cVwWzI7vuVLoZc4flYfvcDux7Da1F/dbCty3QgQzJQsW
aGyub9qCH+Onfi9EbLLjtOxTaHcknOC/xX+T5k9+YIdqSFCDUIEInxND6kLlu7tQIqJERtWmh4ko
QVJf0efIDVhbosbEoAJSrIbarFa+KWPvyJaHhKRSMO7AxMXMfy1GL2W1CRMq25JXETUHI68szPv1
UBYmdDC7fS8S14c1EjtH3A/WbeXmzrFzeovpvEib17z2bL07hbqDbRqubQbra1WAX70O2Jy8lq0P
Y9VcQsyVKeyC1Vha/rVFx/FGQLx1WwSFASipjDxvBfzZr/cilzF8i8zQP0JwV4E+NZnvRdMFL71t
8cJjrcOwutafHqPJpQHT3ZTC6XckSwUsuY01Ud1F2KGqUwWRxj95gWzfW9+0zhidiCnDYGWApIxy
3PDOTI+WT3YPijzgz6gDHD8rISJ1MC3bOutz8E2KSed3Gf0Bhoz9vCAJvS/tis2zbVZ4VIrWuo1E
w99PciSpYx4e3zWDD9gbMkhbDE8sKt5TckJqTslKnBNwU6922JjDarIV/5kzWdVVUbnu2xzxc+SN
8QZca+TdjjmvZiKuBc2OfBANgxcvK+o3/mon4zX9zK5f89TUSPbchevejybBM9ijrspYxrc2Pqdr
0mpxToKJuwHwPhztKmB6kkh+Rhr68/SmEG5cMRXkp3Fd82++fqE5TZRCmRUGL6LX3/Aw97DgzaVt
P3pzBSZvJFATx2km0mJDHHaWPBiF4E+o5pTfQnAv//TbPF9wjvZ8Liw5eI9In2EMcqgb7loaMkr2
lCKM+Mgqic0Pymsde5cXi0HA1bj8Foc9n4Q5lMHLnI+PKOfc3VzGnrPOQ2LeFtGmeClJ/yQ3uzHW
tVWIc+lwAWLr0lctCtFdNjk91JA64jctoBAiotB09FusL6LOpPiNPR2/KbuBq0EoJI7wCDppfwXC
46vunZscwh3NbNRy8RkC72Y48GiDl1eT3UEmWbQlf9m6jZGcjgjmJr7gqtagBqzD+jGW1uTdlikh
v+ssgF+AlMHlekNuQF47MzrnIFOU2prPDWNrtHnfEFYJRSt0tJltRiXc17HgigkZjb5Pk95cMpPg
uxv0dTJT1r/2+ivy7c4+Fig5X9Eu8su6xoR36opgyzQ92c8D6tUaItYr3I/w5XIJJ4bk883a6kpj
e25TfZGG3jABGOn5SEZB5T5F3AqMz6jV45T8M+E5wQulBx9cV9U25Izc54LpiWm+ypkOcgXoW6LP
62TPrpAPbyYTe09Vax95Njavi1TqAOWngHjRe9bZwT3zggNsMFY1iPFqlTaQ7nKlyV4eUpgtqI1k
nwPdGFZjUvDnmEDnk3biC22Yh3M/mCYXmGFzk7fZwOcTKsc6DwL87mwy+ETNaNpHGVcBXso8uF4a
j6+wS2Z+Q1UDAGa16pOy1Ms2tu/TZmCbZyiY4duOiKONmdfy4LkKsWZOiKDbTAYQ4Jj+b6oy/l57
UtG4W9q5j7fof7jDhCp4Q4vNiVWIaowf53aqb1jUBttkhhJhz9zLWcDx7JeZwXzIyvk9jgdri6m5
v0k7jgzTDK0zzAxImnPhTI81Fzqr3ThrXjMzbA4B0J89iztxljbXvEfFFLJ2S9Xy1EIldQ5TzxFp
o8K9nrKMKwq2BV8UFnUI/uay1Keoku60tUF0xkhOoOOm5pLsewfDy3oY+ZbyJHTeWnhbagumimsq
JCoVlwKe4AbdUu6+mUy6Ezh2lnVu+tnChzXroYwqsJAiTOV6sUBvb6HD1K8jofTeqvAa6zapAutc
FBbvJy1qPRQP9JUjCYmcT06q+PUiCtv3KAM6lsQEL/gBL4EmKnhRiWulV07dq0Nv6RXN5Zp3BGa+
tdnxN5Odp6//HpnFbZ8MwQs1reTvNPWxN4xW0z0MMMMmUulbzjfVdv4mj219PQY6uK9u/OAFACpf
5NcjLcX5iVVWjlxKbugriDl+y2yedm9U29oyrHvH4+7Kc/gEDMv4eKHt7C53XDH4zstYdhMIscZV
8e5yslZVbEFkjP3mxUrssnwZo2jOPrijzTmBbIo3Cugl2Ttx574FOZmIad8UD1bcizUOzXd2xZhS
a7z6K78x9cM5jDiBA6K9b8nr4CADQM0d7Fd+DV4+jksrZj8RzweOH7sYQRiANmPcV5WVtfaqJbgq
yhaNtJDhRMBVmwT5w5LmCBiSXPoAjg0sZAUhBmXnFnxFpcldk/UTZy33pNrEHDHVip2im67tRnnv
VVm8VJGlTkwoeqyoM3wu6hBbnYWDjAJfY7hqUSSfk5kZKs8Y/94qpUlgmRrsnWrsZNVYVnfrmjbx
l30eaTdH/JzIxs3xaYefmk5sDVE1tM0BesBOrk2Zcg+g9bYKYzx0HRm3cV9fyZRwt/CejXa1Rkjx
gS35rq7bZmd4kkgH/PdpIR9Dpkzmh9nLa4PnBMKF8MhoteBURQ3HUNvbLDYzHAzTrFARUSzlWrYd
KwuvcdI1Cg78uqw/4lXi1D5UsExjXDEMrGQC+aufxpObgslaG3IEuy/KOp53s8fQ8xBwWSqyQ3ut
6ZZxcIWmcbnzp06e2jTgMZdMjd6b1eQZjtazYw3VjWF65R2RR/5JEmu3yS2HoiT2q23kk/e1MqGU
rdCi9FdqGswbaUfMnFvDnd5yp0qfZ1k8OymiyOsccftDk8Ul8ADk1muHidLOH+zht3ZWwWcEP+DU
RjwtcA3FtnFxG/oKutbMEvrAWHbYzFNXbJGsw9FwHNRBDKfSG18RDnDD5+W9p51f7pZ+DHmOJ+Y2
SsbnIEhrGAAoiGQ4fhqYYLlJKj9HJKA9xi4JBFbeiJ2dSVCDnQs+kGRsyp8SqPdUTL+mvTgbyA1W
JK+0N34SLw/FguKxkn2xq2bD2YfBIK/rIGHK3bTnJughLCmPymjbFk0FtD7Uc2No+O4Y19uIuuEE
It86CbbuBxch9TELeue6shcTGTmwjiFr3KfJqwDJNo2/NQI6xpQTS0fSZvf4IzaSqpM9gXXHQ4CF
pTOUwBUN75gjK3iIkGvbpV0e4N6qva+fEBj4gSzAbju4GV9YS5rKaxtOzSZlaXWzpO5DnxTkmZSl
+Zip1L+u5rx7FpMwrlEi4oIwfMnPjdSun7shJ64iZMxz6tgf7NOkqz7CDuwo7+C0JVzfIjvjxMII
MNrGrYmuY82TVxLT7BAP7bIfrrLiOJpSvkEk/zgZDUJviwiF9aBUuzMkl81qlggQUfX3ezNETO8C
e19z+EfANHMeRKReHYfSfa+hV21FZ41rqzZzfVpZIMGU/RYqE5EYw8PpIxXxlupaUQkS1rOZMzPb
dli+z2HDicLJr4ptUmFzN8jAZBQ22fsCS/8GrejMl5ZbOrGGyJ1VTexu0HOQ+IrPrnMJ4huz3NpG
bq4Qt8iGedljQr4i8bLgU8H9L+1A8ogOIcHO2mwWn2ASMmDKGlReSJdf6eiSToeYJLNKvIOf9eOL
kbXC57EXCqhtOvxE1WxGdBwKQ4sKASH3RUJE8EvNxPe46ACVQEepIOdZtn1MzE+QymTnMRR9HiNi
ZjbW1ygWBFEUfhykOqUl0IEtEckt8dC1HwxEK1eF8m+8jOQRHl7hEwZ582MwEoCwYqsUElbQ6FSY
9pIQU2Qe8QVGc4mO4dQKdoyaeiJlUkvny0Q0bsweL7kzEAJoQy5pNOQwcqiH32JqxktojXtJsJFf
42zEJdsm+hp0E7lmb7/6ccFTV/QAftZ+AntuJ8fQLRANKf59VlFybUwXgDdXjwhI4UYfQZpkTLVV
ji2FiDc4PJuSps7nk2kt0+MsiBGhFiVuoBkpywOD+uy7jv/+KzTrv8q+uK+gRrT/899a6/gdSku3
zi6NvaCBFpI2+ictZB+HeVJ3SXoIqyBXm6Kq7OnD4hBm8BGrygI8B8+D2lSlm2feasx4+P75G9C6
zp/fAcM4/Ua08NMWesT2XfM+xp5VLaKLDu4EW3RFukdEimRgheLWYs4VUWyG9T6xkzi66upwgQaK
NeQ2Kjvr7Js9QdpVRlX55+/q//lYAttHG0rZ7jnoRX98U6XdhzD6nEgLtCnSJ57++I4qatKB5hjh
i6Dy6QsySzbGENWvf/7qLGL+5TPh5T39Py2F/XmsWM4YVsqBMb4757RCqBzmWgM8/YK4zyKeXQQQ
OPrsM5xf42jp8rt0kGVfodGvxZ0DyjMDa551UXzodAddNwwpfyNEnh6m1Jll/+EN/+uX6EppudIO
BFoP6+fPa4BobYBuyA9lOEB1gIMCZDP2MoAaigSAZs2QsNx6U9u8sYSZH5uOWUUT08sn1aQeC/YW
/+Ed/bSc4npiq6v3B7YjbYvH8I/foOHqoHTqhoNCS0hbb3jTY8dI6qVlxEMulqHb31GQ7e5Y0j7W
A/1Fiao131uKR/K6bWvdg/HJ/vkbs/+/N+Y5pB9olwhref3df3e9y8Gsoc408YH0JCrUiKgyqC7B
yAZnoiqy2/KJaFLfOc7Qc5knMDjOToMjhscevhAhLAPLdhMDHASDS11s4WPdGwlNFKtpyvckaqm5
Q52upPSsB2Akd7ZRhExLMomj+WZmMPj+tSlNinF67Bc9BSjnmm18mOBPHtJlutd13BvWUK6thQiT
bOXKmg7ozz8O8ZMYW39PEA0dz2Ju4HgB8/gfPo7YMppkHqSxt2OXM1BUSxmffHKVuGZQwp05+IPr
WfikqJViYXgyFTFvi73+8jQFHp9WZKN4JAydyKSUDRTHqyP45yRzXJmX8ZAtAMuuRpUypUFZExFR
o1E/60TWAyCzoVGHZS54daKaGd542QzuwqcheL/8sf+w/v4D649xsj7W/2T3fZlEb96yqvtpA375
wW9z6ICJMsNnfc/YPLTEDx4tluPYlAJTuP6FZvDHMuhrDgnAPwfVDKKa73InHfeXgLOBRZFJZpI+
af/OQtyRrNa/e5Q5aOgALHg8SDFPcDnrPdb3tzZynZp8LCmuF/xk0bJPWh2ztAF3BH2nvTHAf2zB
1pLADuMvJRfJAVLG9MzD35VYh3aojWvWuf12boxiF80NpKlqAWYWlQfUnv3Jb0a5gYPlXVV9aTw1
JSIyhsbGVZf4VH1O4T0RPTs9pz5SaQbJqYEHscHY30L19lpW1/w+aycYyeL1Jk8WSWKAFJafASsX
HbB+3XjAgU5Ce7DjJnwYl+YOOchGn7ErB0XLAeEaKZGen60lWELLgX3cZ8Emjpr3nkHtpk9reM+D
StfKLucbcrmxFHSslAeT1Y9H/5q3xpbSytoxhVr2bkWeXBmJPUvw8kMwDylhelmyWSAD55O6UxkR
V5zW3ZsSHbNQWTCKQCl9sAuP1y8szXUGZN1hpj/MbZ88SsxOm8KyFoaoIliPFYTvsa6HQ9Sld2oO
QES32bItsPquqME4R82a5HjTtZnv6ijgoidmAaEnrlt5E1sEFlKXPgIJH7cdvoyg6A+1w6Y5zAUE
naBSa4dWciNCk3M4tdZuPL+43TCvh07/EXXWbToY+eRLkYJElIW3zf3+c0EAvA1T+lSXVnKFVXRe
22LaVovcGUle71ysDxt8HwaYAylXjesdgjA4YR42134GGyNZQgOEHAMGWkoX5ipsfLufpp1wIC0Z
A1Y1QRVzRi2+HFuLqACEmUh3J8vFjWDQN0ymA5vX9YCKRfupB13dMEvaBlb6qZ5q56ox/CNDhWIt
XBtiNKLmlU1TE9u9XAUNbUueG9ssbc5V673403KdilGuosFzdgZm+a1lLvFe1sXb4qaf0qZz9mlF
EuGYEshuBhjLGxF8wRWWbrohcDdcE+ecJApv5JLwVfSA2L/a9RHKRZoffPZRx7jDWvAl5njRO/fY
iNT6NDsLAaqqvZqM7PMC7gmImV9vIUXNB7dkaLospb8itCdYJyVB31DYnQORK9Dy4xmFV86/yyz1
0Wi7YpPJKUTo3Q7rtpqbveXzDYJDwNuNJAIvffqshBfdAE8rdrb/GbaGeZoiCTOi9oxz7liooQl7
dDYyT5LHYiBzs2w9k7EDQYf4ZdTZLCESW5jIHxfpO5u2XW5aBKg7OAUjIdyxt1tofDYuhqgtZslo
1QnDxKGhMLgtWbHlaRdjcgEDEHc2rGWZekeLNnadRP5wYGNz7NxBXNGa9BuDofwzWZN8iuD5NoLx
BpD+YNy4IzQ809VJXW5qPuPrMVedgTO0GJpl18U1qrN+YVOyZOVTZtjzfVj35sliHOKuqG1IRRyN
DAJS7Y+EQBRYSnOkIDaE9R1vtb+WRmnzHxrXMF7zfZV5twx/PieDB92zpBscGpRsPY/1jVz4PGs2
Gfjxc9RvtvkbeYn+BiGbeyLom5GN1z2ZfnKkJvagGuHkQRWrg/+aLRseYBJ4g4C+5d7GcfB1iib4
te/yR5B892wH7vMeTASRQ9Z+TowvBfq9XY7Ij9nYdTLy37ey3I/erOcTZbmTERkdhUL9P4eUAbG0
fcweyVtTEYYR+UyRKzEd5EBFkZMVBRal79b41ghQTwCcq7Lhkoo8dYOFdodK8S1obKQwCXK+QVMl
QhFHeC2DbT8bZICTxzk5zZcB0tpKLsjYXQXoxcwt6wS0P9uR1zJsgZJA/OgylDtB4R9i27yrcvHJ
89rrNHLSY+tOL/5IKJtMvG6dz7aHxSspz0EwgIxS46augVPFRM8Ooc4BjPKzsPor6XTqtvbFKamg
eLtVlbPX8Valqe5zWB6b0AZnDa3kN6V6cwNUDhvG0ld7x+mTTejO6bYZu/yaTZQiZEGBSrNJ5sjT
ctXaMTBEPzjPzgzfpIRd4BG4MIi52WFsZsbj84rlspwZFif3LRE/qcVDaMJkikSHNGJw3PlO9a67
MknJ0NuwjQdnnDzK9hgpACr4X40VwRu4JmIeL6jNvNc8mz6OYd8fAEa8Vz3koDjKyegQ3bgnnsrY
sTZiuFIMwV2XD/dmBNIbV5x+4+NN3bTg4bGfkub7WKXkD41espsaQnM40MhFiY0PfQAcvjGmdzup
BWdh3x/9YVGcNaRSzWFI0Os0JaeYCfg+Im4DPBl7vR4nFUm8wibJ03Z3EeOmncD4tsaGY+0jmX4Y
UXYeF8M/z1171Wa4fpm3/mYbtTzlZR7qURPRqTU5h24l/a3lFObJr1mnVcBbiFKHMIZNpdqM/rzY
5WfogWX37CRd2KLhAN4blIeJnZ5TrzFD+NX40tGnSW7FxmtTWKdcfYV/F7oqGFniQX7RN1mVFm5r
HxpU/IO1ljWw2Ge7p3/EtTvPihTQrdtWnN7ZqlnqMdGJLqH7aDsF45/XapgALp2UPbQyWBMvjzgF
yHCeQDRblbValPpH6PHXpKVIseky/315Dc6feL/ix9L66w/9Xlo7vyDIQNaM/Ao5J6bdPyQe1Meo
qTwP+bi4CKb4v36XeGidlW6wv/l7/0/egWodey3FO7IRZOd/p6xm6/RDWe0ihqdCF0HAfEEgNdCY
7+/LasUztJw80E+aer+xnZzn09DtbEZpD1AW4+oICwp4UYcqCv2T8nrjmQVRii7KE/T6k6Fq9hJF
ESThnhhZli393ORXfhQk6X0HXODToBL56sL9PcWcO1fdmIpNYDD4YlmcFCcyRLKdlwUDdUpaXqd1
Y6DpiOvqhg1NveyJ9NtHI0mu0RKLelewJQxeh2S2/YNvxsxAumb2Pg7jxDpnFq5kLq5jx0WFTsxG
XIUzLKr95G3QDpT+YkaBM4scs9bGX3BDZgyGwcgLQlr7r4CGYmTEON7mX+EN/oXkAOqEPxccjZIa
UQsU89C1F/hD8RUFUSJkIwmmESHQ9E3Ws2269b9SJELyC2FKJHPRQ5gg3gPYSz8M0lpbF1f9+NVi
n4EMZN7N7NVlKgwzPMzWRa/wY628nln+CueOQaxSx8OC4FB/aRxr46a1A1/Ng2JUr1VEYLPMyAXv
qyV9Z+kwt2627opodrHTVQlpsJAAor3IplDdyqIzjuZIvhnhS4SPBIa9GgcH3VlLqmJsGMM+Qk5L
jeL1bKRac1kNVjk+WPno7rygnt9knWZbol7y9ZzNBHRjq9kNfpFdKyOx9+CFiyNr/n4PKrXpVk1Z
eWTF5vpgn3DoxNmuKEribb04ukM1QHpdnE8bz4myjdO5Ovokqg7tEoQPqhgL0okN8EZZSPT0Ygz1
XZ56z1lVRA82S5f7MR7kAw3B8Ip2F8o7Y86TquPpQfsq2IxWyQsFcHifi4pki7g2xHrs+2Edss8C
kpzI2yDIwpcY/+5hij3jzmA0SQVD6PtukMq+Dr0w3xsIThZKTFqnF7a2LsTRnKhCzyqf2N5nGNPD
OGK9lDb2tGZNKad1xbD3WFLaequgawtyKMruOE6L2o9gpF9skGBXwSK1uqp2xzNjHZpJv4ZhRIui
8t+s0fHyFVJhtnVsT8ttxiRnNSPdvFcJVjo1uue0kZs27R175diTvLaQoMDbTYjRWYUKzh5aH3GF
vao6OA7biy6d+a4RXKuHOPfKF9VOJb4FWX8eRfzBAk+67nLfP/FNA5+t0Y3PbY2dHRXTQwgp/VRS
k5wjy14+9mytC504KH5NK2VeGUvJFq1pbHmCixzsnLT+MgRNeLBcs9kSucykjJjoJ1Kf+4+ml+Yf
ZnK2P9gj/Ly12/gZ4ZFlsCG3JDx4Rqf2zETFNpBjt0tq72qsUgppsBh7FjwYFYPSPY1TG4zM2FC+
wOsLDHyaPDA16o1MXM9M7sswnU6sMye1xlxmcxUziIuBBxBD0pFW5BjNDG+qxzJJ9pn+XLqVlHm8
jgyThrgdT5UZlBt7dsWLQyYaWbzqOVnUU1ob8n1yKyyjcEVN5ngjmMi1qBdaQ5U6VwVqkWuzo+P3
iJQnkS06Bk4rb+YRhwrxdO3Tkvv5BqVH9avXm3Cnx6W6p9RbPuPnIc7FQv6NY5pA7ohy9DmKHXft
NTm+TrqMGW9vEN0wzulfO9cgR4alNQo14loyenRYserUJ3X0Rs2YfIE33K/bobkWfUjAkDdOm3jo
7Y+CweTBNiT7pmkc52sBv2vjZB6m7Y7+iDvOiRF7o0HZqQo0K5FefvUAlhw3ed1ZDET1Un5oE3RD
SKVQa4BITaeDiLvpsRr12BC0jf1EELj/ORsLhqd9okUTJDhCWA+B3jpGyL6RXd5bj5ruKvBCRrBz
pzV/vVZNRVYJ04wwvXYliD64kVqaMbPDuJUsNOdV1ONztmxWcOw142NV+Owg6xkdoIEJ8RYSTsYl
6lbrzpx+bXjmPf4ve2eyHDmSXdFf0Q+gzDED2wAQExmch2RuYEkyE4NjHhzD1+uAVdWqkkxS9743
bbJuJZNJBhzP77v3XJ1bCeGAuA/4okmQ5HF/Yi/qH1gKztfaYGSbdON9WHVn/6o16xPchHGtu6of
gqUtCSr4jOgI4DzkmrxMXIsvvinldSoIru7y9SMVFHy3oqATep6fa9E9EnJEXtA7oLoxewKwtuk+
03Ub4Ozq37c6zXaaY6Qmd/CpPyZaelNIley5EcTcfTod86/NNZ+V2J7n/SPn6v3QGnj607aonxKX
WICedlBmc66yXRfbxcWuKR+y+0pd6kokRwAVC4J96QwHC6/BPZ/cMqyET50BwvUnvEyNokwgkYw9
lveSgAE98x0uoTE1W9kk4hA3M7u8o6TT3hfGUp/0ajAC0YsZTKXIrmmVd3dOVdWHYZzH0KK1/s3o
OjgJXl3tlCu/D73+nreNDFZej9eKqkOKW/spvbO8lntLX4PYKFMjICrS/9JNyH+jvoyPuXDs6Mv9
Uiee3Fv4TEKz0+JHBuj+xhG0wk4+SsrSZ92tSnJTj/LV7xKcWKhaWpdqpwlzQmaxR66m905YxXfQ
CjQSTp78LCH3RgtQHXoVvO/A4H92MutPhLY3k4eUIUYal1e36+8WCn2OVL6Lk0ATD3GmGnt8X2CZ
Gi3/8HN6soYi1Q4DTDqaHOLiPh8Kk01/nu3J1bSnkYEkGlv6V02r3iAXTF4aF/KDNFJ1BdIS02Ix
owANuqaFYqPakaNRken21cdgT1nA9/6UjQk06yV1jjAZ2yCzL6s1NcfKKiF4Nr6xr3X7oxXN/Qik
gx73Kg8sQFEc0Rpkau2bnoHySFOuYRm0lR3xtK07sr5xm+7eFf2BVPBhRa7jjiinUKQVQKBBnnMS
MHuSSd6uRfndOVmF1y1NKZktthhccTFLTXvw+3k6FM7oH60lZ11vllAXqzvW2+l+KEnjrTWeXKcA
xqRGPZSZLA790NThsDZVaCX0RtrpqB8qZa4cwq5J2wP+Es5292mwjOy45jHWGlv/2caOFnFdpv8J
58EOU6jNi0ymvA/M8X5C6P7IyoWtucbHr+61o0Ow6t7RlMfLGOCrsiFhCb8ZT3PZ+UeQ+dx8s9U7
l8NyX2T2d+gnz/9eVfxTpnnLdrh//B93KTg2dfXX6C4OqO2P/COm5/zGHgtuj+G7JssAbiv/iOkB
mXNMUr32V3LXYX/wZ2rP+Q1zFBRkQikuewgDi/sft6mvsnQgSuhMbKJZYvj/ym0KqPLfb1NsHkyb
S5nBbtvEmm/8N7CchKcop9HP7nLpY4egaVOgnnWJdG79uLGse8tpu/5QF6JC74x97PsM3JkTyFjV
03yDQswZ7sqWShQAEIP5wEm05b9sxDyayB1cjptzXlISuZWfDUUrPksBAh6Bq68yL6Cmd6s6HsHB
ppQEGpTYHmrfSqIybfNzmVf6LzPhWgeNtvXeta2sbXa85OzKrcW2TtgBDm7xQLVlfEhWcDUATiks
pRMVJI/pjCMXHErRd2vRdDaLckt7doX27m1lciXOEp46CuaclKq5bCudm7f6OZeH7DuloEbENoCd
QFc56UP31V4HVm25U+Ma+2FjAGyNzIZ/8c4b18GL+rZoQl+kZBe5I5LQTYIhmZz3jJTNc4/cmd/Y
8NtCTP/ubcaJjuePBC52Rgdz1uCmKVQoH7ItDZZYbx9dexiqkN/E8i1eOA40ZrYRBFCcPLJ9iv0d
sjR3roVv/5QBaL1apxnnUJbxinasWZySylSRT1ioCgTmHn3vYtvBu5eZzevSMV0mSZszUbikpbW+
Iheh2R7EtTJeaT+ETzWia20ol3zNiFi7Mw03YW73fRc6hbu8DdydnTv+JSCiDanKOfS3rkZoCGYE
1A8nq5anv+izsaJ0q3jsM2vcT4CGQ7vNxhCCsXvfwoph6YP1JTSWgTnNYee01OiLomz1e20rl6xU
6Zxji3qrXbeVT04AHkJWUZRSfvVTpgulKqhbIFr1fVtpzbWVwP2+iGoUbnOmE2jyGo5fohcIZric
0PVUWjV3lmyRDNYq0ym3NfFZ0mLloVnjkOwt8HnUzGOGJ59BBLrRLdMKS9Qw837sabelJUS5j2VT
ZdjatdlvXopOuZBN636LvDIU7jqxpRPY7FC34xhAf3gfxZ1/7TRJ+lm27tKwp3aly1t8AeKgiID3
OIhnRkDNy65VNaRXTlxNP2iRpMRL9hMLQUool9OcgA5jL2FU1GkUzlZTjTxcY5W0wGoPOsNoMK2J
NhxFV7r7Ksmyu2xeGLLTVqWsCrq45MmOaekjHbJkQ0jWdJxopMb+cL2u2diGhmaZAcTZ0QwbVaL7
CZpf113OnSW5cyq8wUHHS8y9zGuJ/NDb4tDhqGT/ZyYLnzhLU0HuMpwXmpvdaGjKdMHHccEtRxcO
DqPCm74ZWc/shWqfnC3RP8B8ydd7/Igf2upXPFOaU5PfpSqNmHxt9iwkQL0O+2Rc6m8zIDJaPzAU
Pq1MZ6jRNGhVB/5LvP9E7sB3cRItj1brz/XJsFGN6QQtAIcVtOtOp69cgVk33S9K3Z/t0fGuzczu
10clKVI9TjLV61MXL3PoNRplVX0vLmucG/cW9hBuqpZP9VFOrcXOHkGayKXND+tseuccKiUsoUmb
5+tZB3Tg4uVYQ/4meaA6vo8KPYkZxfld1fuE21dorJZ5rzWLUHtzhGLr+LlxVTu0/5pejtdIo+Q0
BdM060/NamXkUQqD3zMlxfl717r5j1wM2jOdZuqN2VZ1UVdbFs+aNatQy1cTAz230xMbWPIhWAL7
yOEe0V3x/2Dh/NM2nzTBL9pAdo6Hl+lsYYYlsbdYrt2wsloKC6WeG0BgsMICIOZ0ibmrFKtUre1Y
vMQDPROANO2SSEhdNaNHyQcIM31JzBfyKq+YlYDs/x5K8CthHGkdd+8dO9PDhFr7cDDS9uT6OJwJ
b+BcLjQbcF09Y0qhcMq6KUpjVDsUilK/0NRdX3AOOvnBa2vzWzvM3whh4CUenAynDHCHAvOHEkO/
G1U+jxdi2FDHFr2nXK6myoye9zm512cVA2Ymurmsy7E03cHFnc3tLonP+H4n78bypL7/9zz1z8xT
mNe2atH/fZ563KoX/+N/Wj/++IN/6tMMVcB3HRi9pk1z6l+qHiF0/CbIHpp4qn5HTf7XVIW/wyJz
4xEOxEvh/mWoMn6zvC3T6JgYkIROpPFfQEoa5jY0/cVGKXy+BM43+JU6DjhyE3+XqH3BviWOW+3K
wod+z/xXgkPr7FNZrBL2OsQ1ojjGg1k46uDV1hrpdLidoAkTbJf19ATRq+So4dkjhkHnFgIFzWx5
XgUEEfIAQHwKnSp5SBrzaMlBcQx1Bc5yEhKjvJsIebA1S7hCcj3bwbecwQJQOObTRL3rLcmz21qF
8ThU0FKaxtg4b0l5Y02qf2IYwmhNYjmkULv4hFdOKMF85oH5ZTYbZTge7xcf5EleO/ahnaCH7cx8
LB+yfB3PeA7aq8VFj9/NbSkP3IWyMC8qitknB2h7AuUsz9fhbHWxvx/60aRpt16dMOHHedM5mjHj
1oZmqea5oRppbs10t4hqOa7YZiPRWDHiVmtfi847coo/NAJipjn4+qWU+lUVz3QNzKiFCXDbSKZy
Qdbz4v1AHiHgA1NHkAc7sAwS9CXCNspaF/DLKq/WwZJ719ZcJk7kuhiE5W603GY/G2DojnNFKy6q
BMZPir0eW7tqw2lJX3w0zeeptJ3TbLnqrdJrSGx9Sxxq2TDMTbcYguKONOv8oNVSXVypimqTx6pD
eBmjbKo97YN0qA6VAuOftu5HVnAMH1XdrwEbeYIXGpmdYccGA6OkWXkg1ghDsEpErt11i2qnQ2n0
3REkB1S3sqqqHbOMezuX1QAsZxADI6ZWpsPOW3tT7YYks69d2YHc1EFSRJpcNbqIlF8WO+RYeUPD
pdloWATnGdcSL6xtN1f/saqTv2/u+ELbHq/5favnxtWw7fi2fV/3++7P7+tsWwVS99DlVJUB7ThU
1BO4yS2ysFLT3o8ZK1YowE03cPtejMV5BvTTi0dNLQz4BAjyggIjWjDG2dgL4sXwGQBv1fB7LlOG
QbHds6StaBwqhP5KiGe+nxCsqLzKK7IRmKjyOoB8wziq2xibtLHHC4m/UHtJpZ1J3rgustjglPNF
6nBSuK23n/aatLyn2Yo80EIJk46ThAVzTgLhJYaKUd5o+WLoQcmb+nZVk6P2DDdTHNDMwUSA/7I6
L7meHusKOwxqt5lAuByXxy5OMTmgz0AEg3CJ8to65nfqPGhwSMrktk2X9taB1LgFlGldSVlcHPgG
GDhEb0dl0tLHVxXrMVuYWx26wl+YmTDtu61usQ9eSCbudF/vTkaeAy/0SOd4Db1pO7sfWLEkAxgV
YlhUOApSRPzK8Y/QcGcOVF6o1MDz1A8PQDaqu9ZrkoPbWrtUV/atn6vkKS6a+Qo+q2Gz8U7W3z3O
//ZC/j9eSBM0Au+h//2F+PSzqn72/c+ff9UY/vhTf7wNPf03kvjY9f94qf3JVRa/cSbhQCQFj1rA
f/7jTUgYH7vxRrA3hIUbmvfdn/qCaf3GC3JTHnyPnqh/ka6Mufrvr0KyBLQ56b4ldNgcPhTJv78K
3aUztXSyqxOtiL3eHOgWTXIVUeQ4GTt0NYyKmyV4uh621ErZsyDQtyQL6Vj32JZWtovtmA0Ua1L9
pt/SL/OWg3G2REySgGcPpo7JNnHmb5xXIIYW0zZ/+FuextiSNaNvTwHWciuCofw5Vg35G5NIqJ1V
SYhtsQ30LadDBmUk/CsEyXQkThaLc7+305aILewrDkauGhbLM/L5fXmiX5O4Wubsx951Q0HZQ6Dy
LLnVt/RQtWT4aVITOV/1FvEiRJn6W6qP7QFc6nruv4JICbu1d65exJPmr6hSyVx+qbtleJakwa7n
fBUP49QZYVW49yiO/gUEWBt6ZZJ8L+ieIoQt1XF1R4UW2caMB6I7EAeujlNm4X8jUVU3Nas22AZ7
B97obgX+cVu5/jmpZGjXs7zTaPnhjW7Inb5MXlRwO6UkiRRXR5lzNLWWCGiItmBWzv1p7FftGGur
frZkqp2LvmpY67XcJrlcsMkT9YXEMPGx1tNQVaCEPulZQ8qJRf51Epf2AXtLidsURCQ5+fW+2Zp5
XYiOJHuMJ2dLrS1ydKJ+YgkWu7K/XyX8s4m44d4ZaxTnhuybtaXgRuJwRMa/izLrD3pj5sdR4Rll
+ItflEf1Mweg88k1Xi6XcTHyS2KjABW8IdJgxp8WeSWuo4w6pyM5oW7fOkYWLoKtnWfbuPC3RB8J
Pv/d66rpVzIt/n7djHpBGxNc4LlBF6OnCrNT3jyj+ubPXNiXH5qDfQIfky0uWi3VladtnhzULgKP
PiG6JvFIIG5ZRBhX3jne8onmllQsiCwS/Se8qJlWewQbKqHCtfCfkG9uDWTeK6uFmwcgm9xvkOla
6R5HbcyWfYd5Ve1I4hGbXLcEJbefff4VqqTiwdynW9LS+Apdtlv+cqHAFTqpTyjTsLiyBoWBvdDE
rmCEZMrZyepltpsNmgg0zT6S1qA/F1zypXOMH3XRuvF1S243vWLl8urAsn2Az3CINU/XTj0lAbFx
KDAiImgof6r8j5WupCyC87zyspz7u340vPKDOjQ6tqwKvKw3jM82G+yNT5V2Y4SN7smK+zzyu5GM
WlH556l2ja0UtSfd1qCCkPLWynwKeJUneG8ZZp6NYrKgENtCIpiEAHNq94wrwes1RL7cEEwdDj/3
UjXrPnbyyumiOonF25piWgsE/qobeNel+8qcYbSgNuxFv68YJePPPG6p92bfteOE441oaeB8xvqR
T66NcQH/77TzydLLYFbEp2hQ8vN3V4upLvYqJfCj1MUEBNsbRxkqYGPEmoDuWZcpKeF0LI39Q+ps
jHe1WPQEY9kg1K7aIl4VgOfPxTIHeTDiGTnCXai2CZWWMT2waoz9qLIlfyWbjE1q2xISJhoodJC+
YF8sgAUfOPv4GweJ6rIz/B4JoUywH+4U9Tz1restRu3QxNSm5nBFMtgWYV1DGUjc2QXbkFbO7axA
wNsbUkGIQpEStfkZBw5h96diI80zt/fdTrL7ZYtb+tMB7o9zoe+0PcnM57mndz20v/D1xmi6Bzgp
6aFylXeoN859BfB+xftAyy+FRdfzxsOPsSju62kAks9Wz91khg2eP24c/SF3jA2MdrA3xj7PKmOm
njhZ1BEh1fYgg8QjFax55Bg9VmBzIh8Fjr+6cdOxfvCU69wMTqveKBYE8Q+U5gpnjrkr2o61zmwl
h6GDpLFb1xFbcdmvy0e7tO+8o7ob3E/OfiJlFWRUkXk7Q7TiMaHPaj/jR3nG5t/fW2gHvByq4lQk
bn9bD57GgLiIs6pE/LEC1LlbYj3sXSfBsJLHR8Kn4pt09SzsS997U6yt691AcREU+Ha+cld3paeD
VTfZX7rLpiX/nmLcOtttrW6sZN4PWmXtZlr+8mAwU+T4XJlWRKPveoeGlEep9A99UTXPq1sPp8VR
I6kmugqB1dkIuzpG0LVHqKNNI70F1wF9rqNw7YrMfQOrwbRDmOTgevn7CdlY9s7QM1LxmJPvEItw
ka6pjKzcTw4O/wBcSlIxiE5WytG4Wt9Mou68C22/+QEBarhw19F/qtGo9/aAKiUptD86fWu+ajN/
n+HXNMdAbdjnWdNEHe3XN1JM7Qv17O2FJFB3h2fMv2b7WQVrCmxLpjOhPDNVN7K2iSuToDgWq/pO
aW92vbDpe43rUdzEsQ4rJ+8dJoFyZUvv4ZyvS1Pc9DNyIh0jtndn5+588A2n++G5FcEAR2LKX4f7
Dk9tSeLBc06l3/tI1ClcUO6u7xNgoV0zlwJbbi1OqUheY7YFgHTwNAC0gvUNQjDKoEp4zN0azXax
iCx8Txc7y8SVqfUbcbNLoCNqZhPSc07v3awPz6C4YC6gM/eAcEAz+Gxcd72aHa6SBFsCcEJsxslK
DNTxeRvMXUhHT/hqYvLAavBQd2oI6zizfxizx0wBm2TdubRI83brJKBoHNRL6j6aZKcTXnn0DSbp
U+8sTXb/b8HrnxK8EK7+n/meOtC/z/Zff+JPpcv8zRY8YuzVnD/ZdX/uDwVTPCgtlxkZUYsB/6/z
vQWDk+SRY1kCaycC1B/7Q8P+jSCrzV2B++zv0ah/Qepiv/Hfsp6gpSjDIutkcJHg+DO2FNRfAoxI
zppqaz75E2u2V6VZLiT35cObjeJmJc4XpRqZnLms5YM7eReClOqbo/L2samJLImuP49sryhU2U65
etROS2w68UHVeXrH2KH9GF2X3Z9Ti/ZoeTEWbSa0pL+rSOSbHLaZZDSg8lR3T6veecaNb62ifu6h
I4w5nP21Ng9Ebprmgj8N+EUgUKJnbOW+GkqLIiWZW0TQE+EqnExd1z4XHvgOwpcQX/QzYQKHajks
kkPkpsLq92lhGc15sHjQkI0r6XFpmLm8oCxQoqif3XrBcrUkPYPTWus1az2L5pQDT+hin8YM+YKJ
d8nc/IkRQUPQ1l14u2FKEvVHXsXeZ+LkzGHQmwjIRhuMTxEhJz0vHnHg5U048C30BznXxhWwtXVL
mPi8MnMdy+mEfN3vlci5ZK11vnghtdrHMqmbt7nKBvpRKnM45trsRRPlZ2+LslmfmCSDsz57TIqC
aAEtfZfWqOoj+Z2XvMYWmWOB3emlTyZsSgiOtmWSvmZzxkiwsDd1vflSW91VijvxlS6AivhHf0ch
LJvGSvm48xPnY6D4ks6+6Q1uQw99xg/kbJ6SWb7MinjaQvbh7HnWe0L8IDJjOT4CNQSfCPr0wAwP
a6aqt9DpdOjd1N17RnXg7knBR/biFMavmqqWq7WvmcVkcsNY5+JEHd7qsj+Xqq6OVKg0mNnMkE2V
sesXjHkN6iEQlfUuTcp6Jw350kAZgTSr1ZEs1U+cIs6ldNb4bvKxgbJU0Ri0R5AspLfkMsqDpSzA
MSsjes5GUyk8ogkOsAApNb2mg767eMNkRK5tiRMm32xfzau9G7WEG+e2zcZTpg4lO793Sirw+3XL
EjWtraHsLhZ+2uRnbMb1ra0Nj/aQzY+s/YoDWibHftZkx0pi0BwzYNRmvaXAK3vcD8jNJ86FdA9S
399TzGCRQNP8g3Kmn7UNwWJIhzrEQgp3KxmzKojn7L3m0hsoGzQ/+XAWZ6LsGQOpy0QcBSaxaoTC
hCoi/Gtgy4z5SbcrsesK+QKv7ESiCrxd37D4HLRXe4nFzpRzfk5b2w+0xsp+mZjkvo+ri+ZI35pk
VudN1pIwGxchr8lFjZRkDjzxhCNaTN2r9qvGis2UClTQJtXkiYT1pFoXME+zdgTFPz5QbjO5j4Ul
UcOEUVYb1zfbEizOfut+i7bapB5xcMx5p/GGH4S+Jocsr41zNcKdxa818LfxwcLhGU/Dx1i0ZiBi
pe4gx+osj/hYJL5im+rN8/LZNhyqEU2fy3kcsupIjmSZsN/x0ZoDbXHEHLR8txLTzjT80mGdZbtk
ipu9M49j+gt9DhKbN/ktYp1om+kGKnP/1jNZK1RjK133uirFVVr55QE/d8OeVjMOwkBVbCWrStpu
D/C5OCVmaklqkWAjMrEDmDTrYKBqzQgTZnEAOgwBy1u/zXAWXtysmW+KXPvBI/VqrJmg50fWxB2H
M2UZ1k0uDBl2hZFfVVr2GfdeF2ZGk72UXY4P0Gns7EIPncIlPK5muJKwvGvL+Bk/p8SPRG/hdWMV
9Vn3seC7prpWuDcfLNPXHiWuUbbWdsZSw2+3m0GXQ/BLeYyx3hpRDO9qvxSLuDh4G8hSDj1rwGFg
jZzWEV+n2teaWBA1eGrx1joQbKAexS04Lo0ul4NLaAfHe4ak2x8nnX3uLt4MUq23wiGJnep+Mpc3
ejHsIzB4/6Mz+nuXIWja9dJUR9MbYPVtNiyBnm6Y6sQu1sMHr5smt6tm+BWzQI1ybdCultFOQf5g
/KrESmy3nrMdgNXNP6ZzHnjLTYYn73bVhLosGVVO1TKCa61wgM09KrRyjTHCBkZa0rdmBjTDCxjN
x12jd4dFSzrO4OHij5xaq0n2jAAEn0RANSf2u9STTlhXEn16GD0CcNKrQVNurjn+bf6xneeDtrSg
roSKg1qfEbEcv/xYNgeeoB86GDdXHmM54Jwvqx6k3P6JtAOJU9piISfTQdwP7cnXaNHutObX3LrP
ZebW0epjNxR9Q75v8VeITaxQ0momRDWW81mT7SdoiUtBXQpW7aIgdgfdoTDc6tZgMsGXyy+2Eku+
nzb34br5ELXNkdg2W8l0VWWgb5DX2JUvKE9kj4xSct61zvd1czZWm8cxlcN3o5byym5isrcLS6zY
nBbMsrl+zWegP2AqoUVKyl+jU/j7uVm/Jw1fVX6ZKbENxBdA0rEByICjH6LcO8ll6hgL7hKxNOIg
3fyYk+UpXu4kaVluv2FF/NX47U860ot9YTMwqNl6LbsxDUrZty+Fx5daO4to1jgPvzp4cLRY0i1t
cYjibMIcChU0v/eNujmJL9uoHPgx4CYdyxgIv+Lp4pRSrx5kh8AazMcsc4gTJAj6+exxrjtZ8W5s
VtVyM62OxLn3uXKXAEthte/ztbw2dIMM8rJagTKX9z6NFxqXHJdiFb6HCZAWsdrWe+mFsd5JE6sQ
b9Mt35u641zxA2v49tUg8zceezlchqnynlrX5s+agn3FGJ8cwKWBVvgJfpdiurOHOH8jYfpoO84U
YN2+sYjUHE3o5cTX0rwhAhbzg6Yqx3r2bQk/GJcAtmgvstbYMbhRuQm/aQX+bt0syZmjSPcltfFp
V3Nlhwu/583NW98qfcW4ss7u0Z1t7/ske/E2YoXOm3i4XYWp5ZFSqTrmzWDe2qWjIn3N54qTtWEh
SuY68AGLISTaNp8IUT60nm8/wO7pRcCpqTFiGI0RUEtR/Oo70+MG3ecJv1NXYIJa3M45NI1u88hU
zlAfqZFYxwALuBPiZnhssmUM2K1d09mRf+vhDbxXSXsuJvBIYV6T6WwT85Pgnf1YOZnxgXufHMyK
VVCCaxrnU/Nllc9kmsOSt5f5Q2ym+ubLXr8Z7WMOz4tKteIA0uuOKNJVXGNNCBWvg/moaytFyspR
7mecuGWQGr176w929koU3qI+LLND8idFZLPKg7vWrEWIRaSM6sGsHzrTolKCdqD+ZpYGgDsR16RC
hmbE99p5xJ4R6ggqbJGFRO/yfbxFGTaJKmr4vtBHHO1AX19cHlpyza+cZvKVV9z4rZhm8Yh+HR9F
7mYnYU9MvHHrnNtKoQlnWh8TFgTI/pIY5LGvFI2hO2qPAOABPqh3KZ3cUcNy7IwGRx9cOetUgloV
tWgqEfCiSX8M+INehbeOn3YzqaNH//tVnefDrZWk3XNt2p3k+atpAzBbJ5SlTUqF6Wp98buhrGmw
JhxBDoQTNuCeNFKP6zcmqf+iWVSU5TwPV2xFSjTiLSYzxd7qfEsgWK6h8mberB79ejyIUPR3UFdY
CFvSclCGZPqm3Il8Poi1x2KlgDckk6Rd2H5nb8jf1Z7tQLnZx+biRKBGhLmXJ97Oglbr7fotLSTo
7bpHlGHfXHK8dqX/OJXMxn3Vju/VljvSUjffO8OaXHVfyaSvkNJQqvJJT4mB0CFsHKYtzZRvuaaF
QvcQgnERNNpa9Du7a+z9tOWhCsvuOor92HLniiWwyvXxuqzWEe95Xh1Hd07ujMaMlwfPzbv6lsZY
lod+MovWoeeFpRPDQtmkGwoSzJZhwB1n3Mw2DLl028l6BKz2hSjHpIVW1x9zPy196Lkb0LyYLQ0A
BZxvGoerLjT7lHN09siNgA4wj0Pq2K/wTMsxhKcOV7STPIvvvuPFoUAyS64zpeiD5SPc5ZHhJXQh
4wxqWPa6rJXSoauv1aBRC9P7+sPcgj0s9VY7rDaeTzXQEtdOXXPq+EyG42Bm101uZ0FsjO6vEtPU
h6gkC1WK2gbi2GXz1Es/zt503cIXCc0WNp5TAe9dVzt08BP+ZPWcHJ0RNynrX1o4W2TxlzWfBJXi
nM6RD/9336NG/hAM1lcTku+u4H5cuxTp1XzZ82q0w33TZM23dLbKh2nS7fPaZFNg4FQM7VQnNK6n
pRklkqBPLWKmg1b2h1niyevw7d1YVouMz/f43DNFRsM8+8Fa6XmU8K5jOCcuNBvdEI2Fe9KaSoU1
F/cHzAD+vpPC+GHjAjvCrmxoJSXEU2z4CDer00OWmCrsaoDXZkbRIg7EdHovfJJ2RHpuzTn1P/EG
3yq+E7b9VCo2hrEcaaUCozCOybXkSjuzl7amiM9NS+XWbEftIrnf8KEE3JBnaTTFJVjYgtd4DLbh
OyYVSMm+Wx61DFCBBmksqCYHboNXDH0AmnkhGmCa+zq2ULF8V7sdzHV5aKaUyLUsLjPErMDG/Nox
gWtFVCxp+rOhzvUSx1nGQdsmMM40nt2eg39s8mChOD5YO9jDHY4aXjrTco8S79/QliyjvIJyJ53M
jqDTcWD2dX3OhH7neSVW3b6nR27cQktulRNpIpvPYNd6NxJjHIgiFpZ6EVu7vPDNty+l25x6iENl
lpZvWtO/ET1jy4IgbtkzZJW6UZ9i5sXqUb9xWqCZ8/MbCTQqexh3M4huwotUgeZu4oTOWvywfTON
FL8tmJnzN8jKV2nihcvafhKx/tbn2IdY84g6Ggf438C1zcjBDL4rMj8+51nPBoKc4a5MaK1nZtYh
OlZzXkQd8SsKPef2moRQxaeldw865amB0aGtFkki79AfhAhHizBrpBqhbvqBeRtQsRG2m/wze31z
8tu2oFuSEqck98TPqeKKlg+5OlIaMIaT1hokTvCTyKb7GNJ5OLtlxvrCk9A9a9yk6ULDZePQ+mRo
8mwQ2Wc3mCZgYtt37muMYkuVLaG15uWpGhtFeYvql1fiW/0OvediAjl7YZR6yrS2DVxYD1epY7IY
nlcGxzo9xZBtyMqOWhdWavzu6+1l0hdzB/7wpdI48nKFl7Jx4B9Ptum9YsIsd+jaeLOFpwLiafbT
WksbIoI0rqolvc606m1o3B4ITfrYOZjYOUn308J0VCVN9ZjWxhtifXEyVWV99uTAKGbqsNlq5csM
G+9X05TYgSgTxTKJ6sHwPTcjjmOnfPCWAQ9XneR6ODRe/F2JUcIqVIquVX+ZHlqSdDXrzjhGdhqm
aW/31oIRC5Ywd5yZ2M5o+g9wAu0BOKTN/icnSTkCWUkHWkp5Bhwhwf5gEpnWLKH/PYlDflUNnaa5
3dwCQEAk0CUYcmOVcHMgvRYAQL1C76NRpM2NoTveif+D/0lW3i8jMR6svObwgER69hshz4vNy1U3
p49YAm8+SE3C1HNG4r4u0C27mM9r5kKCFfpLxyspKHSCtKOxaYFNlQSLD3TG1R21PRNMeZvh3bCZ
hJPe4Ehw5k5NR+zMoDna73A6zmQG0OOzRpxkol1iv2fWKew2IpZ2bnQC5NDT3MiVTnFu7P9k77y2
HDfSLvsq8wLohUDA3pKgSzK9rxusLAfvAjbw9P9GqjUjVfcvTd/3nVRSFpMgGPjMOfsw/sMr1G0r
Sn28V7O1jez2ouLxHm79d7bO3PGRdnbBXN23Nv4fBjPeqbIxVXpGnxzoXRggEvR7ixjvFTlWd+4j
A14HwcDbuJDVITGbGHpnKY4zRLpQOUN3ItXDZHLR1wzyQYROUXA/GCZjuAgDVVLrL3ksmJz1Wu5Z
eUIs7eXXyBnF4+Q7eejOODS32KinH07njY+cfZidXPJFPLMdrlTLMAoLAHoHA2C7AgMRyjS1dsrM
82PgVtd2X6A8X6Q9hFY6EQbrxaL0NpmZ5Fctz0cRLDVEWt18EPtTv8O8kgByjGX5hsyQhbzQufFR
o92/9cyCCGMeeARSet4MHjRTSM5okVCdZEk4p/GVMrB4yFLrr9RZfLViuEDQkvzbepKEUfbJ8M1I
3Z+xwhi8CUgJgQ7kB/fLjATQSb2p2japObF3d4Y7y0rs5UbNfk2UglfWB6agJQqJnn0KdlN3L+oU
kKubp3PYWGnFBn3RDeZc5JG2GRk3IlXOuHV4GBzJKHrSsfNMheA8tlGMOLvV/ZHvgd65qhM0V/7L
5AO9aJLKeozhnm8Bot/6hKd+lDN0dci1/hZDEJKCgibdOE/opeWFBVy3afsxOVND9PMeKEy9VVnq
DoCiOX82bm822SGOpnkdEiGRn5iFUdOUrthUNDeUd1NNKIzn1upFNXZ7RtvoY12tIZphOmXGp4HW
bzXnwjuS+UDeTKljPuGcEG7ot8PyOuRsefgaRwyNGFCzxKsgkcmhgdCz+ntZhE+YEtsqxRrYNHDQ
GfBsejXEVEx6Is7V6suex/xaCXHKvMNT9b7YKvH5ag9Zf2x8jDoQUVqKVp88qE1skIyNXHd+dIam
Z/hk5g3kUG36fBJG8FJYHaTZBKdwSOwnUj1mavpB5yMBXGte6W4BeAzzvKPxni0e0ZSgZROOsvk5
UV7vWBHca4OyfkGTftXkbh86zQBuJY3a+zkerdds1Z+GDigm+nVH3HVtjaOjaEf/oXMUz1POsvqu
wJ7/atjpcCWxHQ2fYR3XShv9a94Y5g2wL32wGl8ENK+dvEdZ4D0E7PhLltZRcDaMxPoKKDK/6jt/
fLQsyTB0tga+pYTnqYT0PB/bod8lIAccFJ5bb7J5YhFVlnUbSQRndsOEf/X6BIpk8ExY2tn37uTw
SZcZ0noVZ6RJdHdEprEfZEVnYTyq5ydz8eKrDA3EFrWi/lkgcn+PREehtrisD5l0qJskCNJ4E2dp
+zq4Tr2fDJ66cW3zMOOWCml20p0Zd9mhMSa8WIxGzyqavdM4mf0OiF1+aURVdVT2wrzUhP489xmw
dk5ZuKeJMdlbV0F+kzjT75u8bW7g2/vHEnjGrhuX5jB1kCpkk3OXGGrqr/2ilG9Mb4GI11PzZFLf
XVTdTvuhp/pnnOkxpTEIBEiykazaGNsBu4xt3HTl9dAH34xRoAwRJXb7xOlDQy/iOhj5asjMSnZp
K0+Q4/07MCEzmb/OeOUa3jJtgCEAaaDrGKgYt8yb1VUHP/gax2x+8d3gK/lmYjdGGrOyrz9iXWJ1
sPGbRX7GWFFEJbMypV8ARUR7D9/arrFYYBvc6IdkhHM3Ivc9ERTBzKbOK8KEA38JEzmLEGEQgkun
ppY1F/WeFrbe0iosRzxYLjtZ0Q13vlczBxbkX4SVY43Fw+wkqJISHjaZk9dEmZEifjE8lMcO6xtm
rCiedZ3sRe4vm6Bebkgs48/N6L6Ts76dIIES3ZS/BJ31JmMOawQTuxTKYMik5COokIxASknDaUri
EMi/GVZ4TveWyO0jibIHjCUPiw+CmxwrBwAYMI04Xm4x5qOWyNpX8PDZnRsPqMIsLCBtfxgXe/xi
zKxBLPy60hSkQSxUyDOhDIdm5EE9+8NHGWTt/TS092TbFHpj1j6PdrE2gklh3CJK1NvItJJTi0Xk
Yo/Gd9vwhutPn5Pi/N+krMEY9AT2Wz85aL3L+TI2zXxSRfv637X1/9faGjsoi97/XZb68kOVddX/
aXH928/8c3HtiX8gBiUJkg/ZIgsNmObvxldPQheycba69m9mC17pd+MrmZTCsSx2of9XzvrPxbVt
/QMPrWD0AkpI4Fv1/hOPBpSiPzo0yMtFIxJ4/IYYQdYd+Z+31r7AwJnWvnP0ffrpMkn8TRa3cvOH
a3L39zht3xVkuhO3wT3Lctz8RfwaDWNrSWRmxyGrKrEZzYAGFsfal6ofiYtxIQ0XS7sCtZf+76jR
6+f1x7dIPBf0CNf0kQ+gneJi//ktJqQtzTKHghnbQY23QXUTcz3B6yKSe+ABU3/EROdiIa3YryBz
Sn/MBuJ1qhxXhoUSAFsG4k56yvqtbI32asjRB3V+ttY4BeS0Xqtm13EkXKODjR5Kt5jCv76A//ZN
wHYNBIQhhxvplytoKrsBRLSw5FgIuZ0Js9yXBgEwFID6uZUmLByRk0VklHoEu/eZnzL4qFvj1U6b
BjMmRWu+q5nS0AgC7w4C1mwjkt4TJtuclc4knsp06MlNWnr0AiX05L9+D8g9/uVzYLAR4BD1YWP9
6rDuoLgP2psCQv+aKVQm0iPMefrgYan561f6xcv9+Ykzb5aoOwgh/BetNZ1Aty42guMoY/Oo4ePB
6PfbK9XL9t50QF/+9ev98iX6fL0Agq7NOnldSK134B+kH5boqgo0Cq8Xp+qeEwXR3BD/HSL731w/
1OPY1Gl6fYuw6T+/SqA4LtBP+kdlgZtHzfCzkUF6zDv/6a/fzifd/g+2rfX9OBY+D48vnvzXQyGL
0dlM3INHa6EvX7wOSwRZ6Aet+eB0ibOSGZzbYTrv8weEE/6lKRCI2ZmIHpDILufScdp7pd2VMD4S
/dgInFugeyRzj6KJrkAf6kPKvflMeFIF4HUxbZSW2bSojR3zIlBWrZ3woUV0ltu9Tu6SHv/6TUr/
F3OazR2CM43LaXnUNIHzizktsqJiSBY1HyeAI4x8ajbLpAidGFXl+5oMh40r659zoYxVs4kVSXvZ
sShXXiM70T0jGiiRecpuu69k2GICfhWY8m+cQNtfvKksX1nf7ZSYrEcRlC1SM6Iotori68ky82Cf
LGkFOC2Zn5O4Qt4ep/oA20xgMvnCcZYf3d5xbuPBckCW1ASEI245lk1EvYvI84jzWIN1SctdgiTp
0Mnaf1KRk50yg7lBJVqMTmzAvyW4HvAT5PHJbhBoNMRhtJtx8exL6bcFwA3YLM1oUbra2N3dwWUL
1wvgXTmotZcev3zRsmmksTdukS7q7xoyGePHpGcG28uDE9lU7pmbWJCLGjekwrThz0nzCX9f+Qp1
OP/ZiKRGaWQGWBsClQAbmmoE4jXBRG8eoVahV1qKLJWgOGU6my9LG7i3bpH7Ye+na1pomU63jOza
r4zxiJFqux0m82ybRPkPg63BNbonA/ZIilnKU1cEpPNbu6JFlx+c5tGobuqoIWhrrmjdYsV0yABu
Spd5Wa9nWBcZ7qbAN6AIQE4SpXx3Enfa2HMCOIDUwAtmav1sFHlPXVqay40YDLSDejULmTxfaHUn
ebDqwD8NmJc/FKCtu4zrxNraHJApeh2hBPYeNh53xFgQfNNK+VG3ikFCYhEQxtCfYGMc7M80ogNV
MxAWsm6yDRPV+DjpYZ8k8t6KyoFUmmY89URfbbRBsuNGJdZ3hItlyHCtudequE4jJ9kS44HKOi5g
CzDIhuvUE2hq0hpaGMLN2GYKG8zxI9qa6yh2vySzNo9J35sPkVj0LlPuK9NbZAtVxbSmy7ZG5gYv
PYFWe6kU++Z5mK4QXQebelzmbUkC4WbIiLnqR2RdHl0LRxQmelF+0mvq+WwAFjwwXq22Gr8F495E
88vM0R7Uhb1NcklgjjJb4LI8jLyQxxDM3Nh3qzCbUtRIsWsdVNcZZ2ep60tvoFpVbAw/Mroq8m86
D9uaRrS+Ma2suV3YDXBMdQIfphb2iWV9cRQyNY9ezdfFNRCp5tCamdsNOwt0GsvgBFxun0RbNMzV
NzXa8VsGKPe763X6TY5quioZM5zyMYBUDiz5Ao+nIZcwZxATmeNpQHd2a2gm9kOhWY4C1/U6QYxi
4C1tKFqX6CMzLgEvLvOzPZrVHlNUcjJzmEJIR+xtptFUBZL8O+G21SVl8s2cgDkDMHDwitUA6Rbz
Q/s5OAzdetAHw8VJ0XZmvo+yUf8cezXVN6aOizBiBr1dRo06qUbZ0oBSCtOYJ4dYolWwPTQ7JsLW
jnesrjwXm+hECE1oJaY+L73ZvSJ5sG8tvqg3OmVwFuYRxAzkNfX4Q2TAc6GL0LZlmfqWsCXbu3Xq
vSR07pcKi9KTYVJfsDxJIJBMVCcjJR9Gc3MDZznjtyOIsd0MgsDc2XTzhyK227csk3mYm8sUpgZ1
oeE0+lDkQp4mu82ZjAXDS913xallcvB9MRITqC5RVpniTbYN5Zdb1NHVgvDxqLVsbmSyRFdep3hy
TRJkI/z8nKX0KuZWI+8crvvtii8PnUGSV9UvUE6Qrt8uXsO8nNUXP2MFRfcaMz7cDkrym+RDYB7G
sect4XLBT4CLE7YJ4+AdjmHnVnAwsG/qaPN6a2H96xbbwBuiK2oVB6SEGyDlKtTV6HK/Csmkghp4
fEkJv9nJ2mqvwAugGqe2sdgwlO0BcqJzZpFnPGhegGAVlukEVLJbDB24F18I02EGHblJ/wDgg39C
zPagTNKKlJeIN7SNkHPBKTP/rQ9dZtH/Uy/KszObANM4FIQa5A0cKmaPaO9OZW6527HIkn0to4Qs
PuxL9LUIKvuUKPDJ2SHAvFNRBZuF1cN4UM2okwOX38u/Kdtvk4vqyhbchWaqjnIHxltfKjNUEhr3
JWAD3HCyalLhgWLayQ0arrlcTp+P9//6KP/OR+nItcH5i4Y1VXFapR9/7lg/f+j3jtX5h2UTLe4i
aF7V1GtGzD+l1r78B+prcEuECq+VtfyD1DogDZnhoWma0nWpHtE//7NjXSOPJYCntZ70LQtD33/S
sXriX6yUvDzjcv5KfgvU22s5/ody2x+JVqt1LOhZ0UCBoa6BJ62xfmgNWtjlEndw9EVXPtl/wxoD
yFkXb22Q6GfSkoYbWRO3wAkg944XiWinPAwPyRosqNaIwbqC7Q/b3D+1Uf8U8RReHQTth8ngTqUh
2/D4GbJo9WL17nzXlBPPmdEy1HcnqohGTSj8bT07H5UJfZZZLUtF2VD1bdbu4aV3a+NHPnvzMw+8
cv6B/zTwsqsUwsYNA+ydApTvx3N2NjFa+wd3jKqnSdpkNDBCHuybobeE4JSujSfDdjDKYf0Ydw0K
CuzPKD66MiX1wbPkfCPUjNolT/wvRV5gT+roYLkstWUdxTzF8HoFW83cZfwNFAtsiT8BhxUtHBkA
2V/tcqnOPDCajeMvduiQJvymsg7bn4hsyjyOxAL92YtlZXr1vmHZsjueXXVTNncIME3vALDePoFg
Md45tnmEdzPFrtklODXh723aBdz9S9OlY88wfwbtsqgFlcqcRUSDRcGawEw12Vu3bSoJ3TIgjj0p
7CwfQ4NKFPDd1Lzbse1f6DrF08zChKvMYRezCyAyNMgZ1Ww+48JiUu6IuWxWEUwvC7oRtWbYdlKy
2fX6jpWEbCoWfj7dI/PpBOXY1lAtkaQT4sKzQBkqt5//WIiMzzViB+pu2oHOj8jakp9xpM69S7Nm
l1rBUsJZ6Fm2ZlBT0u0nT6cfbRqiIsEnFcazE7wgXyTZDERG8EJBiUNW+SNZa6uH7gm3KG+jHMb0
MHk1fADYwfIkATh/NDNBjAe79xmqq7lbzgEaG95nSUa0FQvCiDJgAmu2NBcF/RABWH2+kNqKupBf
YMJXFbPTAmQA+ikiG5peJdrE0QhQ0sGnnIU+KUF2yBzWtW6icU2K7frIJEGhGYkDitEUfSfvDfMX
+Fc0vPP61yZUs8WhQIDUbiEEjt24cT+jo9l+8NfP7vrmfWYLy4ZcJa6gmmb+ZGkZ/tguo4yZapsY
3I4JELNUY2sbDW8iGizzzicg4fL5iq43kOU0Gi6P4gJb7aYdVxBaNhEiPCFY8LcAUTAN2JM1LgcK
VfvDpA4nqzKe67Nrqua9hZM1bhDPqiP+P8e+/0zazeWKvyJPTXW7yB1IKm6tNY87lgVvS1P5XQiF
c1+Zm2vj5fO39Au6/GOhYc1vcaDzyzqNy11mYEq7CRTBDwA3OwxjnTvxOaOkb5fHfmKCva+L9SO1
0NtyTbJVgNYTmAI8tavPWtX8e6DXxKnfYqGNmuY7r9cUZxrJ9OBNBSeUlxHQZJem0PuUcLyfqHC4
IzPXWO8psarIYsfwy0ONyhDqkijnYZs0+UwEVN5PYR9QnnSLOz3gkprvxkwTOc6dhqCmHoTPfVqV
YhPYQXPpfTqSxvE1WCSjRedhgY8Yygqto1YdzDjTi85ZoIMXPkyURZJi6yFLNICFQnXNO1uyjkVB
Zs2PI3fxIUOZtV/A/eFBiR1q9777lhlSME3nofNSBMX86LvoBD1LcWNbCsbRBiCMcXGZE/Du0MZK
PCVAzLb9pAoZOkHFgppLhrJiptVHBR1439omYyQmqtqXOztC/rKxutw+xXFmn2S1Xl89J9GL8jxO
kAEXIS9YTrdojuwdqG2LbrKX08ZqcczhTLObk5xXNnbhJ8lW8cS4r5jWPxQjcKrNmBdZDQAwsZ5Z
QRBWQzn9w/ZKeRWpPj1mJLR8LxxvefHjYfb24MqzS8sa/IcEZfpEooM+EQYHspmR4hZmyDOAWvVC
b9+FVZuzCy8Cgq0B55JzSjj6RdDM8mdztTf9Uu+q2Fx+QG0jWEXCJD/7zuStiWUe/olyieQ7iGWW
7xOFI4JQT9Coqvy6dACeO4SsrVbcnsIvjRbv4sQtDBpV/nCcILF3i0/Lupl1SzR5P/s3DKEeCM0l
lIdRJdwYQIWduBRsZdp7ut/kxHyXaSleWWTqY4j/p7meALlscmOI7qpRcZpoD+eG0QwP7NPYyUyg
bvugw5WA3F1empyNx3PUyPplSgr1iKf5LnHG9kGviWxT3Am6VOE9Vh6bFBDGvX/b2r55TLG7ssBL
zLfYmuazHflPS2y5rwNUlUMN7Bmv7FTVAd8PCB5HtIvBLpfTcW6CEt2Sddd1MVp/9HzODnmTSQD4
gsQoanvzHi1+jXIMJFeRKbHpMqlIh2KV0+yKyUTFmETJ9CXCAVlsUbI52d4sEYcfQeoXw9YQdrGj
yK63/mz2TxZ2qffUQlrBo5DYkiGzWbXSTp5GV3JXk+z+ZebxfgbQPtz0lvll3YFfN0yn2T1Pc+NC
so/6S+fCSxsZSj7qwLDPes7EfS7c/ucI5PuLDuK6/cAQW4z3kPwikiIJrjnFRY5ooFVvll6i+yQR
mHjcnPGIL1gg9UJuCwAq2IMhUHfSuFWqB0ZgAbJDDlz+KPppvrRLyjLW0eiV0n58hzAQhTFUs7ug
CZxbZgOghPOK9BHSdLzmBhd4fk0MuVWFCQv6exuHaujZw7TjcuGQt935iqVm9YUJNDadunmOhsa8
yk310vNI3CE/cla0wrsgxyebsu5iaMd+mya2eXzntELN0QloGgAnu5gWTjJ8uB48BUKAkU/uWT2a
WkF77dXNDM4w6W3eoU9/l9iyCOMGjykPP+PGtblVzDS5lJNfH61CvEYslTdx4bLhtmjSGSGtGhOW
k6JB6ddZoB2SmbYulgGaZ/pYomJYA4t9YEuTkGbko/d+bLuEkqv+sVY20lBVjTXvJ+m3+TITY9ID
eVaoplAeP7tmyz5TsY8UciZolqHGPujL8hHDzlhhU86KvQWMMZytAnZds7qx2BfjYEZhldyVK+wg
R7f+ZCo1nnUnzVdD8YMjRP5rTqCReGio2mFfBveyN8dDUw0J/2rZzVmWS/uQOEAhtrrqpt1QVzic
k6kWV4OdDfdI82nkIveE2Rzqd84E1+yKCFNUObwkQ8LApGQa4ggyCeJ5jJ9HvAOIFmak6G0nr9ym
nI+zibzcDhIfmoXL59ADRsK0X5oYK3xvcAmMzhOHb0LZ59tmdkhbJcaxPhcJrgzE28WhwaPwgn7S
2IyA4R+jrPbI72qjjAGLmI5+1qUhkGagBBglzFkJAhwJr9oQwmuHC5bEc21rmwFNoofzrGyUAJY1
yz0/M1972PX8rcd58z1rB/cno85pl+ausxyToC++NZ7XHgMVRLtiLa2aslObYtTMjpBW1FsmxO4O
eR1JW3j1t/7gD9dTI6wwIpN5C6YKTgnJqmciFcebpfMb+czzLb/uqwLr9rYM5vIu61O57XKnfsBd
ErsPqEyBKTtGsNoUMsqCarK/5sIy4z2CJdRpo0ktiOk5v415yMZjMV+QbHU7vHnBjB/DZxVOGXBt
FU3Dyatl/IZ2EB31IhneAm98j+HOPizRBIcfT+O+zQd9cTrHuWmrpCW6tG0NIKUOspC66M+zaPXB
r9L5Tjh995RMJbqY9tz4yxy2gdXelkRufHM5LQ9j36or6EnRQcX+C4XatGckE46esu8ZWeGVccY8
J9FpLuMCHcIyiX0aLHCtJ1uhR2VXgKqltNzlYZBm83XOywIyeGAV+FSxpm4k8AzwIGA0chyL2H1W
uoYRwNkwGO+D3GhSZ/jKap2BtK7gcajf6BylweF2imb3APLBe6jBeDSfQI/qE+4hK/Ojn4LmeoZ1
tUl97oUTOb8Rn3Om8x1SrgTlCxRk8zUlET4gBE4h8b2rUQPsHczniuRNlPmvyxolb0vlx95dbDXt
HU+/U/9b7PwfOvl/s2b9de8VmHJFFREGw0bZtn9dEhJghj80pq71lLJPk6QTddLEelq0130PlPjb
jd6vKykIqlL4jsXu2IS84Pyy+CoSAGUOGuBjBZnlgp+yeSdADxGt0YPXsOrhW1KYtn0Tj/4gT4p9
aqS3HTkE5TW2iYKTb81nZdZpq9tSjeKmNNyluVIWhIIx6YkVzmsKQHupIsq20kVyGJsyoKG3++XR
co1I7WBBqGM6DJSZqNc/amec+scOPHO3X3pB6vu2cvFrf1noJ/IVKEvDFkeOpNaP6UVIXGDx6cnm
fSp0951bpvrpL2P1KEG9k6LQrvpklpnNu1kSBnCJ6Y2M9ew0abAY9t0vRjd0+yCjcTj4ca2Omv9R
3dp1I9yDSoQ77zrh1++fvXDptuLmrz/0X5ePLB4d12ZSg5/VZDjzy2Y4p0Jm24A60mHqS6eZYp1m
sFrQrv31C61/0R+3gp8vFLiY3Jl9SOvXu8tXdHBtwQshEOcjbnysIaxk+Hz47tkfXerTW8fkFrt4
h7BZ/6evzkLXh6GFYR+t3Urq+uPQpzG08BCTYkDKGuvJnSam2UTkUj8W6liTZeSiG/RoAoyppG37
6xcXiDR+ee8++ADTDyzhEeb863ufMseAhKhItBF4EzbjFIOtAfZtPVVZR9uM+IE3P9q6PvdY7liw
qGpY/SqxV6A7mMVvK9r/jjf/brzJN4378n8fb77+6Pr/8/LvZpy//eTvM04PEY3rEiVORge79HWQ
+fuM04IiB0fChtYmbJMp6P9T5ZiAJtBqeb6Hnsd31zzv32ec3j+Q5LjrzpxDcUXW/yczTtf/9WQF
PeeR/eyAs8OczIH+59s91jY9fhYnp670hnPtV0QqVZiLzlJjnSrsdZqFeF08cJoy+YlhnYAhCOE/
Tsc8UZgCo2jw9qoP1CMkcOTwsgheUnheGG+RG8rPioqWqN0Pn3XWvJZcHd2f2g/ZEK3Vhk1VBhyv
cDZ27uDqD1gPOWsB1xItAg0OYoPSOHbj0o+fRdURCDs6BG4GbvYWTNOL+KwMQVjp5wXGIjCAglHF
aJhhv9aS8VpV9p8F5rzWmgjDKTsXI2ofHFBZF35ENOhEPCrU2rhPoybrwmTOpqOij7peJl1hVaS6
XdY6N1srXra0cs9IIrkD8OS2OOrWd84gpttZpZuCv6R2dj2HajiZdPkYJ5giGZWCHu/4z+jDxTkQ
6XNNe7IClcZr39ZoYyjcjNasw5heJCamxu4fc2YLd7hp5X30WebXnyV/rYfVQecbSwgxK9iAkwf8
tvYJLn0gJi4uoexocewa6oxlQMWJZokcOW+OsIQu3tp9iCG5RakPssbSIMxDjzXz1nYmjEJFvNis
PtWI1xo7JoHDS7+Jyv4IYoxkw4513KZJF7EzRov43UzTHqmucvg8nOGy+Naxp4lK125qWPsqdnov
UQWTKZjUMzlg9jaAMvtFYU+7EqSdbkoNi9fJNSrT3gmLLI4fOptAM+o3YjH9rGxvis82LyjKxNs0
Ze0iWehcbLZGtLr0xvdIRdY9oc3ZzoldALhL86P/bCYrvbi7qE3ju4WO7moOqJkyV27l2ociKCFK
RdBWEukc3QvZv0Hlw8sEwfOUfDaz02djO382uUADuy/QkYafOBfFPS28c16FbI+5a2eh4VQD1WzX
utt+LLlkU1OqayaLXyaQ3zdGY+F7n8wfdlWi3JhqkpoB257GtSsv1v5cF57owlJp/52FwvC0GEO9
ekUKihdkJHj611bf/Gz7IxfgKcSjafrCqLc2QyJwUvRhRkuGLwYAQaOgrZ3jgd9LSdQ178d1ypCv
84amZfWxnYXG/sg4YnLE+9IF76YaWI3LgFUFom9MCmkTbG321eqAvYd+dR1ysJp/iqPmh4kJR2OJ
YhTCOs48OsU4+regUhoMYj6z0sS1jjFnzgN/A1sDTIcAJdMzIpnpNINrQtgDNmPG8NRN1nX3OZbx
o1nFrECb9/JzbKPWCY4yu322znTGdbqj1jmP/pz4rLOfgSEQPVZyyj8HQ9YC7u44RMBT6Il0dqZF
JYAu7Zi6b2azdq47YlJ3nsSElJSR2LVNj1LZwxMiGtd/tVWpnU2/nCvTM44xoYaH3KcRwExt7J1I
MzY39bSv7AzWxFzkbzPz+LDM2unsp97ehm28aSIt6BUw1W1ylTn3BBLgsnWxDLlTUm79ER1C1pbs
YHO0wTU15WG0u3Q7ijK+nkZn4gpkazhrYTonh/n7NbMc42WKGWoU54FFPhz/riGZLK79HRSrcp81
Z1fPb1Dr3LBWnXWal2jZOfxf58KBFCkK2bJWtY0ZGjOsXZNdtCO9E6mAtMeeau8lOvgndG6A5kgV
DhMHg+tWN4uGNYgVehsUeQ5KBtazPXvTmRUd6j01svPxCUobh2QGFhOoPcj/T0TLTbHE+ifKJwwT
o+ftCTi3CxyOzcC6pvsGXqINXS+heU7cSqwp7cMJwXcBJj5Sl7QYvvBgAf7WF+OxWtqJbykGwgU3
xTQhNCrT/ptV8bTZebbXXewSvvUYi8fYQ08mDbAeKWvqrar87FB4RrmhRzt2OPU2ggfsroIaBDLM
ILFZVebJ1KzgoyBPTu5EgDX7RfPs9qgI0NH6+65BFz14IjjPlZcynCseIhcyitfF3mFqAiy5gFB+
DnjUVyc71vay4eydxFiEqPjaUxuIkhCHGCCEuYIXRb016tlaQS+2vk6aOL1JTdZ/edFgB1vIc3eA
KV+hKIz209CecSe3pE/P3XdGiyBvymbaZaCDLr1EDrMMdnJSS/CV2PnyFDuEdAXxsBvy6WtZErNt
Co0Ef+BxQ67YyVddfBwmhtnYZm5GpHRor+SNLAlT94fRuccnUe4VuWmxzh4GszPupyS7m7muV9EM
rFOZxQ0e+GU/E8nJozElbAz5XecSmU7DbcN7qOi1iWVWbGye7RzUxDRwXR/aIY3dqyXr9XCtOzOu
gc/BkCKRacZu25tSk0hjT7U2d1hPF3OXREGzPOL+Coy3qQNuEabM0JfV0bHO9PMKijeBigVhJx49
mD5CT3l0QAlk4TIulDIdEMSbMWerhoSNuT+gZobnpmDmrAF3kG48LO2tVVtGEjaZWl4ldInXsjbn
Kw/jwnloq+7QagNk5Vh6M5Q5nDJXCEkmjv6i4hrQPh41Uq2dKDkxfXIwPzQ+85B6LrtiQD1Ilhke
FsJlSK/KFfND/uvO84JprzFSf4eaZRw6dPV3nfbbPZRxgfAJu8emrDhe81ZygXLNMgrSXfwCqx2q
UrZ6gpq8o+goJRYqhQ0gNBe0+RM7lWnD0w35RY2W96yaAadvb6kGKpilB+QxPLnMvdPxbCPHI4FO
2nlYXZeczZ3uBJjexe/GATchQ6siyQ2Uii3pkmaE63FjSju4FY7h9tu6X9p0nzttsKv9YMFNIAcA
AGCzYexkCXExmZnd+4lqH7IA9RRQMZ1ua1pmACLRvFe+6R4XkczM7PJ5NDemVh7dLkze1yIIgjDq
AnEpM79c3bSzfltkShB85xwk/BPCUmEI63VGJfn5NCKZBchMnCJI2xhph9ltNoDsa+BeawWEKb8E
3XyyU9t8JVFwtbeYEfmNA0yWPfinioVT3ptbXOj9G4f3spNcpDML3q+4fcAoeI5ZbvhEGc0U+Wo4
DFh676Z+yPRGDY617XumClvbTcrbqu0Y+rp5AoXGSa4bZ2r2wVT2l2nwnJOb+A1cEek7912hhhz6
aVUc7BWSGvChXcHhYnxXVLb+Pkc+Wd7U3M/w2r1zZAMIXTms3qUj9cANo1jEwXVpOnJrae+tL2X3
SkIRkSKxY8PBRDRkzY55UgzhQe/D2n+XjT1OWyaCzDNACPEssYLrAhnhD4sUji0yZvHBeZpepZNB
4l1ru28jMGkN5Lj0CMNuU+LhexMwTozgBiF3Lx+Y6smd404EqGkv3xHpFByYMA47B5fsefHG6X/Y
O7PmNpEgjn8VV96t4hACtiqp2viK7VjO4VR286IaS6yEhEACJCx/+v0NCAeQrRzDg2predTRNM1M
T9//PpU42aeERkqGuGUECy2aNyOGvIsNo1eXb40o6p7rPlOo3i70BfEWY52ezOXcH3OQLkE9nPTO
jbVmjwwKzN+TzH/sO+Bef15kOnCa6PMpE6x0xuyEWvDXWNeCMXH2qXtFBcfgioSNdqUtBksaOa3l
tbYc9z6aj2l2klFndmk8Ajt6/CinCdjdxdkmtHVsf8DuLGtARpLkzwzVPA/Psx7QcdPgOLx80Ai5
L9wgu4vIC54fa/FZulhOb/0xvWdTGXKdyuArSmJ9ygZks9g0aCfgFd+YVHecTGTgdiZDuJs8mjuT
gV1mp7HX82AvHU9n4A0vMaAIBU/yqDBoowSIZah4nUbZiCn6xI8XMpS8zqPKmQww507t//7/D/1/
cpN7/f9NNGdiea26qZf/Z+v561q3w6Yz7B6uPfXf0offev66rvMVnbfmEy5KtR2HGpgSak6GC7aO
f1froPJs6p4cE+9fVkv9whzJRjCPJhVLlviDfmh0QfM1ZVigUto0WAFmbA2WWX81H42TgD6w+4o0
ngkRy6L2ShBv5waNuEL8YAbzxQM3cKaMP6LmeOUKf933XWbMjPbfKo/+1u5Fpwf9TgY9BC4I2lqj
YQGAIT2wgq5OrJfhZjKxQGWE1mOol2PMlta3ZPowdoYTgLdSjWJsIzl+JNpvbfzwSjNRBfNRtMyB
Mgi2TTTXvhjEY+1i44Qrz3c0x5+/X8VAM3Wvtd7i8TJI3OkgvnOm1K8SqYwGd5tlej41fOsqwWT4
MMUDZVYZw3PD9ARdNWbSWEyForHuHXMGZmvTJQMYzJeT2WdSGON1TEV8iJt7ChOc60wwoa8jXBlX
MTHAL5uHgFN4sFwxqIwsRnbO9GKwwq9t8ElOLXoZ+44+s7JvlCkzX/CYibJvgWKJQSS1uuZt99he
PF5PU/q5P2cUgXTDM3M9HrigbFBKyoRIZrrFfnLx39IaW/V3KlJxlnfnfVx58eaTl6wYZlLuKvnt
h8gP0zsmpqV+uvnVH+0ndORV+gKH0SpMJQfM2myAW7Jza1HInKWclX0UAgHHq5H3+pXpMtCW5hOZ
OskvqhyDiCaP4utj16UDkCigSYVNfhU3rIjoJSHsf75Cmvt/U3sCMUKhnvpJGvvDtKpX2atynu7P
SKFB47sUuhSUOjieaLpnpUD3JCFQIEA1t/gebc0ND0kKdm+n4PaFtfCyFPQOFi69mOQ38ovjpboW
pBTQpVoPLK/8Yq0clhTwi5ph+d8QgmVbALWUS4EcTE0I9L3m6C0yIH9YT+84JswqbQTUARYEK93c
vmLKp2tPbwGfi/lBurVYAgcnBNmRzAmvJIWu1QE4gGVeSgH9UpVCz+0wMIesDBXo+XV4SlEDhUFR
CqbTcYk9IIP609u9jk0TOdnP7dMfnBoghmgUTA0f/hh70dNZvXswvqwMtY7jkpmjO7O4mnrAZnC7
w6B1GxgleRWK55COBJrylaVgdHBNaMm38Srk1ZQCRwa+gsmwrEPThlQ3S6BHNUWgdXRGBchxCcXj
c+5XFYHdpRGFwhON4QX5dXiKgJyt6qHAqAc2O9U1JpXg8mJV1aRgYTdoGvbTViHgzR3WyWh0sRLV
10JXl2MqKhu+KgUHw4CSEFuO0iil9LNS+Amt8eR4nEz8YJS7HL6XPOd0vPSD0tje/X5raF+OXr/C
338KHOQ/lJGQ4t7fPZI3Na2Zm8GVL0uzuPr37QPu3vpZpsoP3/leLOjbpGxcelhbNvtijuPyZyDu
xVxUPQH2KCvzOyevX9X4rLz/HxBOZg260qJQphv7j1FYJww4TxuEZyJM6qglBMnZ9aosn4jA/yeK
G216VNtjESjTprckFqOopCQXH3i/qA51ykA0DlN/uKr5iYVvoEr81AtEJmKvZFOyXdjdypS3vu1R
9M8R8aXV/L7eHUk9ZQurkF7n2B/VVyEgeJxrqvxfeBEtnXXKnAqciKqU3yFx3y/pSIkDXikr71QJ
X47EpLYAweGVbZ7KdIPADyM/KSnlLFPjgImoTDoc+aKhRWR7bAuUo6z+8hiThP2kyvD1rm7q6UYL
yukazlbD2aZkMRdyDymXHzwbw38yB/cdAe8j5jTsiNk1nBbWxo3ww5r22DqsqnK+EfEmEOGofHop
DtBk23iFNyJJxHCySrw0ra1psNSlh6HMuj+c+GNRj2xSZtHCDr/xJVxvlNZWtgHqfQsb5sZP6E9J
QL2r6SY6YrWWqEfMoyzFm79PnYRM+cHvL+8bJsU1dAj1xI6rTrnv3ceiYT0xDooqVOVF0vfWon5u
YdLLxJTq6ut72dE7MV8kgL7XNuY2sNwG/SsvTrxNyWv+KgvvtA3iN96DP6wdY7i+bZzoUjJ/0+/V
4Fv6k8p8R3E6OToRMTBg9dMMxA5Z9t7ODU7FrLn3mSfRgklyO/HrEi8cTFWub2cBFkndq8F3dVtQ
srexN24mj/DY1SX9AUT0hGEwouEmbINwqiL5NIlG3tFlsnO2FQkPVfKfo9ULCxGkSL0FW6K4we5C
lORbsAf34tFXUoi/4wnfeS9gYSrS/ZKKSbnupC4k1m60cNbvmYGqyPCzjRzFhBvV9fdVcO6EY/oL
ahJhWHsLW/OHXSiKcvnqJ8OIGVJ13nv0RpUP8/tGyteXK2j2cv1cpOkpU7sbfyrz0M/9rR5ck78Y
Bp6I3/wLAAD//w==</cx:binary>
              </cx:geoCache>
            </cx:geography>
          </cx:layoutPr>
          <cx:valueColors>
            <cx:minColor>
              <a:schemeClr val="accent1">
                <a:lumMod val="20000"/>
                <a:lumOff val="80000"/>
              </a:schemeClr>
            </cx:minColor>
            <cx:midColor>
              <a:schemeClr val="accent1">
                <a:lumMod val="60000"/>
                <a:lumOff val="40000"/>
              </a:schemeClr>
            </cx:midColor>
            <cx:maxColor>
              <a:schemeClr val="accent1">
                <a:lumMod val="75000"/>
              </a:schemeClr>
            </cx:maxColor>
          </cx:valueColors>
          <cx:valueColorPositions count="3"/>
        </cx:series>
      </cx:plotAreaRegion>
    </cx:plotArea>
    <cx:legend pos="r" align="min" overlay="0">
      <cx:spPr>
        <a:ln>
          <a:noFill/>
        </a:ln>
      </cx:spPr>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legend>
  </cx:chart>
  <cx:spPr>
    <a:gradFill>
      <a:gsLst>
        <a:gs pos="0">
          <a:schemeClr val="tx1"/>
        </a:gs>
        <a:gs pos="100000">
          <a:schemeClr val="bg2">
            <a:lumMod val="50000"/>
          </a:schemeClr>
        </a:gs>
      </a:gsLst>
      <a:lin ang="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485774</xdr:colOff>
      <xdr:row>1</xdr:row>
      <xdr:rowOff>85725</xdr:rowOff>
    </xdr:from>
    <xdr:to>
      <xdr:col>13</xdr:col>
      <xdr:colOff>228599</xdr:colOff>
      <xdr:row>16</xdr:row>
      <xdr:rowOff>66675</xdr:rowOff>
    </xdr:to>
    <xdr:graphicFrame macro="">
      <xdr:nvGraphicFramePr>
        <xdr:cNvPr id="2" name="Chart 1">
          <a:extLst>
            <a:ext uri="{FF2B5EF4-FFF2-40B4-BE49-F238E27FC236}">
              <a16:creationId xmlns:a16="http://schemas.microsoft.com/office/drawing/2014/main" id="{B253381E-A756-CC0F-CF88-161F527A8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238124</xdr:colOff>
      <xdr:row>8</xdr:row>
      <xdr:rowOff>107950</xdr:rowOff>
    </xdr:from>
    <xdr:to>
      <xdr:col>11</xdr:col>
      <xdr:colOff>571499</xdr:colOff>
      <xdr:row>25</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60A5FA4-FB64-1E11-DA29-527410AA7C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25874" y="1581150"/>
              <a:ext cx="5070475" cy="3155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200024</xdr:colOff>
      <xdr:row>1</xdr:row>
      <xdr:rowOff>95250</xdr:rowOff>
    </xdr:from>
    <xdr:to>
      <xdr:col>11</xdr:col>
      <xdr:colOff>590549</xdr:colOff>
      <xdr:row>19</xdr:row>
      <xdr:rowOff>79375</xdr:rowOff>
    </xdr:to>
    <xdr:graphicFrame macro="">
      <xdr:nvGraphicFramePr>
        <xdr:cNvPr id="2" name="Chart 1">
          <a:extLst>
            <a:ext uri="{FF2B5EF4-FFF2-40B4-BE49-F238E27FC236}">
              <a16:creationId xmlns:a16="http://schemas.microsoft.com/office/drawing/2014/main" id="{E4B85854-BB19-D77C-B2C0-6B8D84F3E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266700</xdr:colOff>
      <xdr:row>2</xdr:row>
      <xdr:rowOff>6350</xdr:rowOff>
    </xdr:from>
    <xdr:to>
      <xdr:col>15</xdr:col>
      <xdr:colOff>266700</xdr:colOff>
      <xdr:row>15</xdr:row>
      <xdr:rowOff>136525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EA174A0-2208-D4A7-8329-34F8331392C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70850" y="374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139700</xdr:colOff>
      <xdr:row>2</xdr:row>
      <xdr:rowOff>31750</xdr:rowOff>
    </xdr:from>
    <xdr:to>
      <xdr:col>19</xdr:col>
      <xdr:colOff>139700</xdr:colOff>
      <xdr:row>15</xdr:row>
      <xdr:rowOff>161925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194891C-F09C-6854-F88B-F790445261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3822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304800</xdr:colOff>
      <xdr:row>17</xdr:row>
      <xdr:rowOff>12700</xdr:rowOff>
    </xdr:from>
    <xdr:to>
      <xdr:col>17</xdr:col>
      <xdr:colOff>304800</xdr:colOff>
      <xdr:row>30</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E7111A7-CDCA-3840-90E5-600A90F57B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328150" y="3143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444500</xdr:colOff>
      <xdr:row>3</xdr:row>
      <xdr:rowOff>38100</xdr:rowOff>
    </xdr:from>
    <xdr:to>
      <xdr:col>16</xdr:col>
      <xdr:colOff>222249</xdr:colOff>
      <xdr:row>24</xdr:row>
      <xdr:rowOff>165100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EBFB633-CC45-00E2-0C84-956CA2B417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70650" y="590550"/>
              <a:ext cx="5873749" cy="399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215900</xdr:colOff>
      <xdr:row>2</xdr:row>
      <xdr:rowOff>114300</xdr:rowOff>
    </xdr:from>
    <xdr:to>
      <xdr:col>13</xdr:col>
      <xdr:colOff>165100</xdr:colOff>
      <xdr:row>23</xdr:row>
      <xdr:rowOff>104775</xdr:rowOff>
    </xdr:to>
    <xdr:graphicFrame macro="">
      <xdr:nvGraphicFramePr>
        <xdr:cNvPr id="2" name="Chart 1">
          <a:extLst>
            <a:ext uri="{FF2B5EF4-FFF2-40B4-BE49-F238E27FC236}">
              <a16:creationId xmlns:a16="http://schemas.microsoft.com/office/drawing/2014/main" id="{786BE4FC-BA95-43DC-BB36-75367D31D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76200</xdr:rowOff>
    </xdr:from>
    <xdr:to>
      <xdr:col>2</xdr:col>
      <xdr:colOff>0</xdr:colOff>
      <xdr:row>21</xdr:row>
      <xdr:rowOff>0</xdr:rowOff>
    </xdr:to>
    <xdr:graphicFrame macro="">
      <xdr:nvGraphicFramePr>
        <xdr:cNvPr id="2" name="Chart 1">
          <a:extLst>
            <a:ext uri="{FF2B5EF4-FFF2-40B4-BE49-F238E27FC236}">
              <a16:creationId xmlns:a16="http://schemas.microsoft.com/office/drawing/2014/main" id="{6566BF81-2EDA-DBA6-27DB-18D7E206B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16</xdr:row>
      <xdr:rowOff>85725</xdr:rowOff>
    </xdr:from>
    <xdr:to>
      <xdr:col>5</xdr:col>
      <xdr:colOff>12700</xdr:colOff>
      <xdr:row>21</xdr:row>
      <xdr:rowOff>6350</xdr:rowOff>
    </xdr:to>
    <xdr:graphicFrame macro="">
      <xdr:nvGraphicFramePr>
        <xdr:cNvPr id="3" name="Chart 2">
          <a:extLst>
            <a:ext uri="{FF2B5EF4-FFF2-40B4-BE49-F238E27FC236}">
              <a16:creationId xmlns:a16="http://schemas.microsoft.com/office/drawing/2014/main" id="{616EAA9F-42F8-8E0A-3AFC-C26938ED8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16</xdr:row>
      <xdr:rowOff>79375</xdr:rowOff>
    </xdr:from>
    <xdr:to>
      <xdr:col>8</xdr:col>
      <xdr:colOff>12700</xdr:colOff>
      <xdr:row>21</xdr:row>
      <xdr:rowOff>6350</xdr:rowOff>
    </xdr:to>
    <xdr:graphicFrame macro="">
      <xdr:nvGraphicFramePr>
        <xdr:cNvPr id="4" name="Chart 3">
          <a:extLst>
            <a:ext uri="{FF2B5EF4-FFF2-40B4-BE49-F238E27FC236}">
              <a16:creationId xmlns:a16="http://schemas.microsoft.com/office/drawing/2014/main" id="{05E20452-B16A-02D9-47E9-2DC0F325C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6350</xdr:colOff>
      <xdr:row>16</xdr:row>
      <xdr:rowOff>79375</xdr:rowOff>
    </xdr:from>
    <xdr:to>
      <xdr:col>11</xdr:col>
      <xdr:colOff>0</xdr:colOff>
      <xdr:row>21</xdr:row>
      <xdr:rowOff>6350</xdr:rowOff>
    </xdr:to>
    <xdr:graphicFrame macro="">
      <xdr:nvGraphicFramePr>
        <xdr:cNvPr id="5" name="Chart 4">
          <a:extLst>
            <a:ext uri="{FF2B5EF4-FFF2-40B4-BE49-F238E27FC236}">
              <a16:creationId xmlns:a16="http://schemas.microsoft.com/office/drawing/2014/main" id="{5C0EE57B-9422-E6D0-62E3-FA45C7A13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16</xdr:row>
      <xdr:rowOff>88900</xdr:rowOff>
    </xdr:from>
    <xdr:to>
      <xdr:col>14</xdr:col>
      <xdr:colOff>12700</xdr:colOff>
      <xdr:row>21</xdr:row>
      <xdr:rowOff>0</xdr:rowOff>
    </xdr:to>
    <xdr:graphicFrame macro="">
      <xdr:nvGraphicFramePr>
        <xdr:cNvPr id="6" name="Chart 5">
          <a:extLst>
            <a:ext uri="{FF2B5EF4-FFF2-40B4-BE49-F238E27FC236}">
              <a16:creationId xmlns:a16="http://schemas.microsoft.com/office/drawing/2014/main" id="{25A364FF-42FE-20EB-5B12-44B48BEC5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82550</xdr:colOff>
      <xdr:row>0</xdr:row>
      <xdr:rowOff>88900</xdr:rowOff>
    </xdr:from>
    <xdr:to>
      <xdr:col>23</xdr:col>
      <xdr:colOff>246530</xdr:colOff>
      <xdr:row>4</xdr:row>
      <xdr:rowOff>6350</xdr:rowOff>
    </xdr:to>
    <xdr:sp macro="" textlink="">
      <xdr:nvSpPr>
        <xdr:cNvPr id="2" name="Rectangle: Rounded Corners 1">
          <a:extLst>
            <a:ext uri="{FF2B5EF4-FFF2-40B4-BE49-F238E27FC236}">
              <a16:creationId xmlns:a16="http://schemas.microsoft.com/office/drawing/2014/main" id="{F8C6B68D-9F39-DAD3-3511-FC17C8863AA1}"/>
            </a:ext>
          </a:extLst>
        </xdr:cNvPr>
        <xdr:cNvSpPr/>
      </xdr:nvSpPr>
      <xdr:spPr>
        <a:xfrm>
          <a:off x="82550" y="88900"/>
          <a:ext cx="14253509" cy="664509"/>
        </a:xfrm>
        <a:prstGeom prst="roundRect">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E-COMMERCE</a:t>
          </a:r>
          <a:r>
            <a:rPr lang="en-US" sz="2800" baseline="0"/>
            <a:t> SALES ANALYSIS DASHBOARD</a:t>
          </a:r>
          <a:endParaRPr lang="en-US" sz="2800"/>
        </a:p>
      </xdr:txBody>
    </xdr:sp>
    <xdr:clientData/>
  </xdr:twoCellAnchor>
  <xdr:twoCellAnchor>
    <xdr:from>
      <xdr:col>0</xdr:col>
      <xdr:colOff>120650</xdr:colOff>
      <xdr:row>4</xdr:row>
      <xdr:rowOff>76200</xdr:rowOff>
    </xdr:from>
    <xdr:to>
      <xdr:col>4</xdr:col>
      <xdr:colOff>355600</xdr:colOff>
      <xdr:row>14</xdr:row>
      <xdr:rowOff>6350</xdr:rowOff>
    </xdr:to>
    <xdr:grpSp>
      <xdr:nvGrpSpPr>
        <xdr:cNvPr id="14" name="Group 13">
          <a:extLst>
            <a:ext uri="{FF2B5EF4-FFF2-40B4-BE49-F238E27FC236}">
              <a16:creationId xmlns:a16="http://schemas.microsoft.com/office/drawing/2014/main" id="{3679C241-8811-3485-A26D-8A9F9B81BA22}"/>
            </a:ext>
          </a:extLst>
        </xdr:cNvPr>
        <xdr:cNvGrpSpPr/>
      </xdr:nvGrpSpPr>
      <xdr:grpSpPr>
        <a:xfrm>
          <a:off x="120650" y="815109"/>
          <a:ext cx="2682586" cy="1777423"/>
          <a:chOff x="120650" y="823259"/>
          <a:chExt cx="2685303" cy="1797797"/>
        </a:xfrm>
        <a:gradFill>
          <a:gsLst>
            <a:gs pos="0">
              <a:schemeClr val="tx1"/>
            </a:gs>
            <a:gs pos="100000">
              <a:schemeClr val="bg2">
                <a:lumMod val="50000"/>
              </a:schemeClr>
            </a:gs>
          </a:gsLst>
          <a:lin ang="0" scaled="0"/>
        </a:gradFill>
      </xdr:grpSpPr>
      <xdr:sp macro="" textlink="">
        <xdr:nvSpPr>
          <xdr:cNvPr id="3" name="Rectangle: Rounded Corners 2">
            <a:extLst>
              <a:ext uri="{FF2B5EF4-FFF2-40B4-BE49-F238E27FC236}">
                <a16:creationId xmlns:a16="http://schemas.microsoft.com/office/drawing/2014/main" id="{77EC1205-8646-3858-AAFC-F08CA10F96D9}"/>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SALES</a:t>
            </a:r>
          </a:p>
        </xdr:txBody>
      </xdr:sp>
      <xdr:sp macro="" textlink="">
        <xdr:nvSpPr>
          <xdr:cNvPr id="4" name="Rectangle: Rounded Corners 3">
            <a:extLst>
              <a:ext uri="{FF2B5EF4-FFF2-40B4-BE49-F238E27FC236}">
                <a16:creationId xmlns:a16="http://schemas.microsoft.com/office/drawing/2014/main" id="{F6A99493-2E0B-4A3F-AEF0-1874DFF725D6}"/>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B23">
        <xdr:nvSpPr>
          <xdr:cNvPr id="5" name="Rectangle: Rounded Corners 4">
            <a:extLst>
              <a:ext uri="{FF2B5EF4-FFF2-40B4-BE49-F238E27FC236}">
                <a16:creationId xmlns:a16="http://schemas.microsoft.com/office/drawing/2014/main" id="{2D297FBF-21FC-407C-B69B-441C22BEE32A}"/>
              </a:ext>
            </a:extLst>
          </xdr:cNvPr>
          <xdr:cNvSpPr/>
        </xdr:nvSpPr>
        <xdr:spPr>
          <a:xfrm>
            <a:off x="171450" y="1351803"/>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210BF0-3DC8-4170-A94E-A388EEB43CB1}" type="TxLink">
              <a:rPr lang="en-US" sz="2000" b="1" i="0" u="none" strike="noStrike">
                <a:solidFill>
                  <a:schemeClr val="bg1"/>
                </a:solidFill>
                <a:latin typeface="Calibri"/>
                <a:ea typeface="Calibri"/>
                <a:cs typeface="Calibri"/>
              </a:rPr>
              <a:t>$26,581.75</a:t>
            </a:fld>
            <a:endParaRPr lang="en-US" sz="2000" b="1">
              <a:solidFill>
                <a:schemeClr val="bg1"/>
              </a:solidFill>
              <a:latin typeface="Aptos Black" panose="020B0004020202020204" pitchFamily="34" charset="0"/>
            </a:endParaRPr>
          </a:p>
        </xdr:txBody>
      </xdr:sp>
      <xdr:graphicFrame macro="">
        <xdr:nvGraphicFramePr>
          <xdr:cNvPr id="7" name="Chart 6">
            <a:extLst>
              <a:ext uri="{FF2B5EF4-FFF2-40B4-BE49-F238E27FC236}">
                <a16:creationId xmlns:a16="http://schemas.microsoft.com/office/drawing/2014/main" id="{22F8BA3B-4488-472F-9408-370390DBCCF2}"/>
              </a:ext>
            </a:extLst>
          </xdr:cNvPr>
          <xdr:cNvGraphicFramePr>
            <a:graphicFrameLocks/>
          </xdr:cNvGraphicFramePr>
        </xdr:nvGraphicFramePr>
        <xdr:xfrm>
          <a:off x="323850" y="1687232"/>
          <a:ext cx="2247153" cy="54647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Rectangle: Rounded Corners 7">
            <a:extLst>
              <a:ext uri="{FF2B5EF4-FFF2-40B4-BE49-F238E27FC236}">
                <a16:creationId xmlns:a16="http://schemas.microsoft.com/office/drawing/2014/main" id="{97EE6AFC-9BED-4970-8B99-EDFC1D3EB10A}"/>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3</xdr:col>
          <xdr:colOff>22412</xdr:colOff>
          <xdr:row>12</xdr:row>
          <xdr:rowOff>44421</xdr:rowOff>
        </xdr:from>
        <xdr:to>
          <xdr:col>4</xdr:col>
          <xdr:colOff>217704</xdr:colOff>
          <xdr:row>13</xdr:row>
          <xdr:rowOff>119529</xdr:rowOff>
        </xdr:to>
        <xdr:pic>
          <xdr:nvPicPr>
            <xdr:cNvPr id="13" name="Picture 12">
              <a:extLst>
                <a:ext uri="{FF2B5EF4-FFF2-40B4-BE49-F238E27FC236}">
                  <a16:creationId xmlns:a16="http://schemas.microsoft.com/office/drawing/2014/main" id="{A557A39E-D06E-8BF6-398A-B48FB482C2B3}"/>
                </a:ext>
              </a:extLst>
            </xdr:cNvPr>
            <xdr:cNvPicPr>
              <a:picLocks noChangeAspect="1" noChangeArrowheads="1"/>
              <a:extLst>
                <a:ext uri="{84589F7E-364E-4C9E-8A38-B11213B215E9}">
                  <a14:cameraTool cellRange="'YoY KPIs'!$E$17" spid="_x0000_s10678"/>
                </a:ext>
              </a:extLst>
            </xdr:cNvPicPr>
          </xdr:nvPicPr>
          <xdr:blipFill>
            <a:blip xmlns:r="http://schemas.openxmlformats.org/officeDocument/2006/relationships" r:embed="rId2"/>
            <a:srcRect/>
            <a:stretch>
              <a:fillRect/>
            </a:stretch>
          </xdr:blipFill>
          <xdr:spPr bwMode="auto">
            <a:xfrm>
              <a:off x="1860177" y="2285597"/>
              <a:ext cx="807880" cy="261873"/>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519579</xdr:colOff>
      <xdr:row>4</xdr:row>
      <xdr:rowOff>64247</xdr:rowOff>
    </xdr:from>
    <xdr:to>
      <xdr:col>9</xdr:col>
      <xdr:colOff>141941</xdr:colOff>
      <xdr:row>13</xdr:row>
      <xdr:rowOff>181162</xdr:rowOff>
    </xdr:to>
    <xdr:grpSp>
      <xdr:nvGrpSpPr>
        <xdr:cNvPr id="15" name="Group 14">
          <a:extLst>
            <a:ext uri="{FF2B5EF4-FFF2-40B4-BE49-F238E27FC236}">
              <a16:creationId xmlns:a16="http://schemas.microsoft.com/office/drawing/2014/main" id="{503740BC-D8AF-412B-B0B4-B7C8BA246F94}"/>
            </a:ext>
          </a:extLst>
        </xdr:cNvPr>
        <xdr:cNvGrpSpPr/>
      </xdr:nvGrpSpPr>
      <xdr:grpSpPr>
        <a:xfrm>
          <a:off x="2967215" y="803156"/>
          <a:ext cx="2681908" cy="1779461"/>
          <a:chOff x="120650" y="823259"/>
          <a:chExt cx="2685303" cy="1797797"/>
        </a:xfrm>
        <a:gradFill>
          <a:gsLst>
            <a:gs pos="0">
              <a:schemeClr val="tx1"/>
            </a:gs>
            <a:gs pos="100000">
              <a:schemeClr val="bg2">
                <a:lumMod val="50000"/>
              </a:schemeClr>
            </a:gs>
          </a:gsLst>
          <a:lin ang="0" scaled="0"/>
        </a:gradFill>
      </xdr:grpSpPr>
      <xdr:sp macro="" textlink="">
        <xdr:nvSpPr>
          <xdr:cNvPr id="16" name="Rectangle: Rounded Corners 15">
            <a:extLst>
              <a:ext uri="{FF2B5EF4-FFF2-40B4-BE49-F238E27FC236}">
                <a16:creationId xmlns:a16="http://schemas.microsoft.com/office/drawing/2014/main" id="{6A879B69-870A-F4EF-A85E-2C267354BC2C}"/>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PROFIT</a:t>
            </a:r>
          </a:p>
        </xdr:txBody>
      </xdr:sp>
      <xdr:sp macro="" textlink="">
        <xdr:nvSpPr>
          <xdr:cNvPr id="17" name="Rectangle: Rounded Corners 16">
            <a:extLst>
              <a:ext uri="{FF2B5EF4-FFF2-40B4-BE49-F238E27FC236}">
                <a16:creationId xmlns:a16="http://schemas.microsoft.com/office/drawing/2014/main" id="{8B8A7651-15F6-5093-F8E3-B517BABEDEB5}"/>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E23">
        <xdr:nvSpPr>
          <xdr:cNvPr id="18" name="Rectangle: Rounded Corners 17">
            <a:extLst>
              <a:ext uri="{FF2B5EF4-FFF2-40B4-BE49-F238E27FC236}">
                <a16:creationId xmlns:a16="http://schemas.microsoft.com/office/drawing/2014/main" id="{D908935B-36B5-3C19-781C-02F4FE215068}"/>
              </a:ext>
            </a:extLst>
          </xdr:cNvPr>
          <xdr:cNvSpPr/>
        </xdr:nvSpPr>
        <xdr:spPr>
          <a:xfrm>
            <a:off x="171450" y="1351803"/>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C16A61-B5EB-491A-909E-3921C74AC0B7}" type="TxLink">
              <a:rPr lang="en-US" sz="2000" b="1" i="0" u="none" strike="noStrike">
                <a:solidFill>
                  <a:schemeClr val="bg1"/>
                </a:solidFill>
                <a:latin typeface="Calibri"/>
                <a:ea typeface="Calibri"/>
                <a:cs typeface="Calibri"/>
              </a:rPr>
              <a:t>$5,034.72</a:t>
            </a:fld>
            <a:endParaRPr lang="en-US" sz="2000" b="1">
              <a:solidFill>
                <a:schemeClr val="bg1"/>
              </a:solidFill>
              <a:latin typeface="Aptos Black" panose="020B0004020202020204" pitchFamily="34" charset="0"/>
            </a:endParaRPr>
          </a:p>
        </xdr:txBody>
      </xdr:sp>
      <xdr:sp macro="" textlink="">
        <xdr:nvSpPr>
          <xdr:cNvPr id="20" name="Rectangle: Rounded Corners 19">
            <a:extLst>
              <a:ext uri="{FF2B5EF4-FFF2-40B4-BE49-F238E27FC236}">
                <a16:creationId xmlns:a16="http://schemas.microsoft.com/office/drawing/2014/main" id="{B236CF49-E336-5B9D-2B26-60FD81198271}"/>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xdr:twoCellAnchor>
    <xdr:from>
      <xdr:col>18</xdr:col>
      <xdr:colOff>530038</xdr:colOff>
      <xdr:row>4</xdr:row>
      <xdr:rowOff>59765</xdr:rowOff>
    </xdr:from>
    <xdr:to>
      <xdr:col>23</xdr:col>
      <xdr:colOff>152400</xdr:colOff>
      <xdr:row>13</xdr:row>
      <xdr:rowOff>176680</xdr:rowOff>
    </xdr:to>
    <xdr:grpSp>
      <xdr:nvGrpSpPr>
        <xdr:cNvPr id="21" name="Group 20">
          <a:extLst>
            <a:ext uri="{FF2B5EF4-FFF2-40B4-BE49-F238E27FC236}">
              <a16:creationId xmlns:a16="http://schemas.microsoft.com/office/drawing/2014/main" id="{FAF4626A-B67F-4DF4-94D8-5BCD0E952C8B}"/>
            </a:ext>
          </a:extLst>
        </xdr:cNvPr>
        <xdr:cNvGrpSpPr/>
      </xdr:nvGrpSpPr>
      <xdr:grpSpPr>
        <a:xfrm>
          <a:off x="11544402" y="798674"/>
          <a:ext cx="2681907" cy="1779461"/>
          <a:chOff x="120650" y="823259"/>
          <a:chExt cx="2685303" cy="1797797"/>
        </a:xfrm>
        <a:gradFill>
          <a:gsLst>
            <a:gs pos="0">
              <a:schemeClr val="tx1"/>
            </a:gs>
            <a:gs pos="100000">
              <a:schemeClr val="bg2">
                <a:lumMod val="50000"/>
              </a:schemeClr>
            </a:gs>
          </a:gsLst>
          <a:lin ang="0" scaled="0"/>
        </a:gradFill>
      </xdr:grpSpPr>
      <xdr:sp macro="" textlink="">
        <xdr:nvSpPr>
          <xdr:cNvPr id="22" name="Rectangle: Rounded Corners 21">
            <a:extLst>
              <a:ext uri="{FF2B5EF4-FFF2-40B4-BE49-F238E27FC236}">
                <a16:creationId xmlns:a16="http://schemas.microsoft.com/office/drawing/2014/main" id="{61EC086B-D345-FAB8-7285-E259ED4B371A}"/>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PROFIT MARGIN</a:t>
            </a:r>
          </a:p>
        </xdr:txBody>
      </xdr:sp>
      <xdr:sp macro="" textlink="">
        <xdr:nvSpPr>
          <xdr:cNvPr id="23" name="Rectangle: Rounded Corners 22">
            <a:extLst>
              <a:ext uri="{FF2B5EF4-FFF2-40B4-BE49-F238E27FC236}">
                <a16:creationId xmlns:a16="http://schemas.microsoft.com/office/drawing/2014/main" id="{9DF83482-81A4-1D8A-6E85-CB63C8DE374E}"/>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N23">
        <xdr:nvSpPr>
          <xdr:cNvPr id="24" name="Rectangle: Rounded Corners 23">
            <a:extLst>
              <a:ext uri="{FF2B5EF4-FFF2-40B4-BE49-F238E27FC236}">
                <a16:creationId xmlns:a16="http://schemas.microsoft.com/office/drawing/2014/main" id="{D177C4FA-9747-F06B-A6FB-3B6F0C728AAC}"/>
              </a:ext>
            </a:extLst>
          </xdr:cNvPr>
          <xdr:cNvSpPr/>
        </xdr:nvSpPr>
        <xdr:spPr>
          <a:xfrm>
            <a:off x="171450" y="1351803"/>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2BEEE6-0E47-48FC-8A06-7F417FB1581B}" type="TxLink">
              <a:rPr lang="en-US" sz="2000" b="1" i="0" u="none" strike="noStrike">
                <a:solidFill>
                  <a:schemeClr val="bg1"/>
                </a:solidFill>
                <a:latin typeface="Calibri"/>
                <a:ea typeface="Calibri"/>
                <a:cs typeface="Calibri"/>
              </a:rPr>
              <a:t>18.94 %</a:t>
            </a:fld>
            <a:endParaRPr lang="en-US" sz="2000" b="1">
              <a:solidFill>
                <a:schemeClr val="bg1"/>
              </a:solidFill>
              <a:latin typeface="Aptos Black" panose="020B0004020202020204" pitchFamily="34" charset="0"/>
            </a:endParaRPr>
          </a:p>
        </xdr:txBody>
      </xdr:sp>
      <xdr:sp macro="" textlink="">
        <xdr:nvSpPr>
          <xdr:cNvPr id="26" name="Rectangle: Rounded Corners 25">
            <a:extLst>
              <a:ext uri="{FF2B5EF4-FFF2-40B4-BE49-F238E27FC236}">
                <a16:creationId xmlns:a16="http://schemas.microsoft.com/office/drawing/2014/main" id="{EF0A5946-64F4-01A0-2BF3-142D552EA98A}"/>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xdr:twoCellAnchor>
    <xdr:from>
      <xdr:col>14</xdr:col>
      <xdr:colOff>122144</xdr:colOff>
      <xdr:row>4</xdr:row>
      <xdr:rowOff>70223</xdr:rowOff>
    </xdr:from>
    <xdr:to>
      <xdr:col>18</xdr:col>
      <xdr:colOff>357094</xdr:colOff>
      <xdr:row>14</xdr:row>
      <xdr:rowOff>373</xdr:rowOff>
    </xdr:to>
    <xdr:grpSp>
      <xdr:nvGrpSpPr>
        <xdr:cNvPr id="27" name="Group 26">
          <a:extLst>
            <a:ext uri="{FF2B5EF4-FFF2-40B4-BE49-F238E27FC236}">
              <a16:creationId xmlns:a16="http://schemas.microsoft.com/office/drawing/2014/main" id="{82C0B68B-2375-470C-B092-D347EE89B6DA}"/>
            </a:ext>
          </a:extLst>
        </xdr:cNvPr>
        <xdr:cNvGrpSpPr/>
      </xdr:nvGrpSpPr>
      <xdr:grpSpPr>
        <a:xfrm>
          <a:off x="8688871" y="809132"/>
          <a:ext cx="2682587" cy="1777423"/>
          <a:chOff x="120650" y="823259"/>
          <a:chExt cx="2685303" cy="1797797"/>
        </a:xfrm>
        <a:gradFill>
          <a:gsLst>
            <a:gs pos="0">
              <a:schemeClr val="tx1"/>
            </a:gs>
            <a:gs pos="100000">
              <a:schemeClr val="bg2">
                <a:lumMod val="50000"/>
              </a:schemeClr>
            </a:gs>
          </a:gsLst>
          <a:lin ang="0" scaled="0"/>
        </a:gradFill>
      </xdr:grpSpPr>
      <xdr:sp macro="" textlink="">
        <xdr:nvSpPr>
          <xdr:cNvPr id="28" name="Rectangle: Rounded Corners 27">
            <a:extLst>
              <a:ext uri="{FF2B5EF4-FFF2-40B4-BE49-F238E27FC236}">
                <a16:creationId xmlns:a16="http://schemas.microsoft.com/office/drawing/2014/main" id="{DFC2FA4C-25AF-F8A7-90D6-0E897D9D6625}"/>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NO. OF ORDERS</a:t>
            </a:r>
          </a:p>
        </xdr:txBody>
      </xdr:sp>
      <xdr:sp macro="" textlink="">
        <xdr:nvSpPr>
          <xdr:cNvPr id="29" name="Rectangle: Rounded Corners 28">
            <a:extLst>
              <a:ext uri="{FF2B5EF4-FFF2-40B4-BE49-F238E27FC236}">
                <a16:creationId xmlns:a16="http://schemas.microsoft.com/office/drawing/2014/main" id="{68331720-BA1D-3351-33F3-A1E7CDBBE7AC}"/>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Z49">
        <xdr:nvSpPr>
          <xdr:cNvPr id="30" name="Rectangle: Rounded Corners 29">
            <a:extLst>
              <a:ext uri="{FF2B5EF4-FFF2-40B4-BE49-F238E27FC236}">
                <a16:creationId xmlns:a16="http://schemas.microsoft.com/office/drawing/2014/main" id="{F350D0BE-DD69-1B38-516B-96E090A4205B}"/>
              </a:ext>
            </a:extLst>
          </xdr:cNvPr>
          <xdr:cNvSpPr/>
        </xdr:nvSpPr>
        <xdr:spPr>
          <a:xfrm>
            <a:off x="171450" y="1329391"/>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411EA2-8DD9-47C4-A3B9-DC519E2BE305}" type="TxLink">
              <a:rPr lang="en-US" sz="2000" b="1" i="0" u="none" strike="noStrike">
                <a:solidFill>
                  <a:schemeClr val="bg1"/>
                </a:solidFill>
                <a:latin typeface="Calibri"/>
                <a:ea typeface="Calibri"/>
                <a:cs typeface="Calibri"/>
              </a:rPr>
              <a:t> </a:t>
            </a:fld>
            <a:endParaRPr lang="en-US" sz="2000" b="1">
              <a:solidFill>
                <a:schemeClr val="bg1"/>
              </a:solidFill>
              <a:latin typeface="Aptos Black" panose="020B0004020202020204" pitchFamily="34" charset="0"/>
            </a:endParaRPr>
          </a:p>
        </xdr:txBody>
      </xdr:sp>
      <xdr:sp macro="" textlink="">
        <xdr:nvSpPr>
          <xdr:cNvPr id="32" name="Rectangle: Rounded Corners 31">
            <a:extLst>
              <a:ext uri="{FF2B5EF4-FFF2-40B4-BE49-F238E27FC236}">
                <a16:creationId xmlns:a16="http://schemas.microsoft.com/office/drawing/2014/main" id="{D258C169-B35D-BDD0-606E-056900419139}"/>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xdr:twoCellAnchor>
    <xdr:from>
      <xdr:col>9</xdr:col>
      <xdr:colOff>341779</xdr:colOff>
      <xdr:row>4</xdr:row>
      <xdr:rowOff>65742</xdr:rowOff>
    </xdr:from>
    <xdr:to>
      <xdr:col>13</xdr:col>
      <xdr:colOff>576729</xdr:colOff>
      <xdr:row>13</xdr:row>
      <xdr:rowOff>182657</xdr:rowOff>
    </xdr:to>
    <xdr:grpSp>
      <xdr:nvGrpSpPr>
        <xdr:cNvPr id="33" name="Group 32">
          <a:extLst>
            <a:ext uri="{FF2B5EF4-FFF2-40B4-BE49-F238E27FC236}">
              <a16:creationId xmlns:a16="http://schemas.microsoft.com/office/drawing/2014/main" id="{0546FB08-1C82-452A-A945-54F26DA46EFD}"/>
            </a:ext>
          </a:extLst>
        </xdr:cNvPr>
        <xdr:cNvGrpSpPr/>
      </xdr:nvGrpSpPr>
      <xdr:grpSpPr>
        <a:xfrm>
          <a:off x="5848961" y="804651"/>
          <a:ext cx="2682586" cy="1779461"/>
          <a:chOff x="120650" y="823259"/>
          <a:chExt cx="2685303" cy="1797797"/>
        </a:xfrm>
        <a:gradFill>
          <a:gsLst>
            <a:gs pos="0">
              <a:schemeClr val="tx1"/>
            </a:gs>
            <a:gs pos="100000">
              <a:schemeClr val="bg2">
                <a:lumMod val="50000"/>
              </a:schemeClr>
            </a:gs>
          </a:gsLst>
          <a:lin ang="0" scaled="0"/>
        </a:gradFill>
      </xdr:grpSpPr>
      <xdr:sp macro="" textlink="">
        <xdr:nvSpPr>
          <xdr:cNvPr id="34" name="Rectangle: Rounded Corners 33">
            <a:extLst>
              <a:ext uri="{FF2B5EF4-FFF2-40B4-BE49-F238E27FC236}">
                <a16:creationId xmlns:a16="http://schemas.microsoft.com/office/drawing/2014/main" id="{FAF44850-8378-392C-067D-5211A8463815}"/>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QUANTITY</a:t>
            </a:r>
          </a:p>
        </xdr:txBody>
      </xdr:sp>
      <xdr:sp macro="" textlink="">
        <xdr:nvSpPr>
          <xdr:cNvPr id="35" name="Rectangle: Rounded Corners 34">
            <a:extLst>
              <a:ext uri="{FF2B5EF4-FFF2-40B4-BE49-F238E27FC236}">
                <a16:creationId xmlns:a16="http://schemas.microsoft.com/office/drawing/2014/main" id="{89DE9D5B-0B6A-F3BD-7033-2176F96F8B25}"/>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H23">
        <xdr:nvSpPr>
          <xdr:cNvPr id="36" name="Rectangle: Rounded Corners 35">
            <a:extLst>
              <a:ext uri="{FF2B5EF4-FFF2-40B4-BE49-F238E27FC236}">
                <a16:creationId xmlns:a16="http://schemas.microsoft.com/office/drawing/2014/main" id="{684DBBAB-D59A-D4F7-3623-2D9285D792AF}"/>
              </a:ext>
            </a:extLst>
          </xdr:cNvPr>
          <xdr:cNvSpPr/>
        </xdr:nvSpPr>
        <xdr:spPr>
          <a:xfrm>
            <a:off x="171450" y="1351803"/>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CDDC31-8C9D-4680-902D-255CA1514B62}" type="TxLink">
              <a:rPr lang="en-US" sz="2000" b="1" i="0" u="none" strike="noStrike">
                <a:solidFill>
                  <a:schemeClr val="bg1"/>
                </a:solidFill>
                <a:latin typeface="Calibri"/>
                <a:ea typeface="Calibri"/>
                <a:cs typeface="Calibri"/>
              </a:rPr>
              <a:t>483</a:t>
            </a:fld>
            <a:endParaRPr lang="en-US" sz="2000" b="1">
              <a:solidFill>
                <a:schemeClr val="bg1"/>
              </a:solidFill>
              <a:latin typeface="Aptos Black" panose="020B0004020202020204" pitchFamily="34" charset="0"/>
            </a:endParaRPr>
          </a:p>
        </xdr:txBody>
      </xdr:sp>
      <xdr:sp macro="" textlink="">
        <xdr:nvSpPr>
          <xdr:cNvPr id="38" name="Rectangle: Rounded Corners 37">
            <a:extLst>
              <a:ext uri="{FF2B5EF4-FFF2-40B4-BE49-F238E27FC236}">
                <a16:creationId xmlns:a16="http://schemas.microsoft.com/office/drawing/2014/main" id="{32C33B15-B98E-17B4-A8BC-8474655DADA5}"/>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7</xdr:col>
          <xdr:colOff>408713</xdr:colOff>
          <xdr:row>12</xdr:row>
          <xdr:rowOff>37353</xdr:rowOff>
        </xdr:from>
        <xdr:to>
          <xdr:col>8</xdr:col>
          <xdr:colOff>607287</xdr:colOff>
          <xdr:row>13</xdr:row>
          <xdr:rowOff>97118</xdr:rowOff>
        </xdr:to>
        <xdr:pic>
          <xdr:nvPicPr>
            <xdr:cNvPr id="39" name="Picture 38">
              <a:extLst>
                <a:ext uri="{FF2B5EF4-FFF2-40B4-BE49-F238E27FC236}">
                  <a16:creationId xmlns:a16="http://schemas.microsoft.com/office/drawing/2014/main" id="{24640D4B-D67F-6DF7-A773-40600217BEB7}"/>
                </a:ext>
              </a:extLst>
            </xdr:cNvPr>
            <xdr:cNvPicPr>
              <a:picLocks noChangeAspect="1" noChangeArrowheads="1"/>
              <a:extLst>
                <a:ext uri="{84589F7E-364E-4C9E-8A38-B11213B215E9}">
                  <a14:cameraTool cellRange="'YoY KPIs'!$F$14" spid="_x0000_s10679"/>
                </a:ext>
              </a:extLst>
            </xdr:cNvPicPr>
          </xdr:nvPicPr>
          <xdr:blipFill>
            <a:blip xmlns:r="http://schemas.openxmlformats.org/officeDocument/2006/relationships" r:embed="rId3"/>
            <a:srcRect/>
            <a:stretch>
              <a:fillRect/>
            </a:stretch>
          </xdr:blipFill>
          <xdr:spPr bwMode="auto">
            <a:xfrm>
              <a:off x="4696831" y="2278529"/>
              <a:ext cx="811162" cy="24653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261470</xdr:colOff>
          <xdr:row>12</xdr:row>
          <xdr:rowOff>37352</xdr:rowOff>
        </xdr:from>
        <xdr:to>
          <xdr:col>13</xdr:col>
          <xdr:colOff>432921</xdr:colOff>
          <xdr:row>13</xdr:row>
          <xdr:rowOff>112059</xdr:rowOff>
        </xdr:to>
        <xdr:pic>
          <xdr:nvPicPr>
            <xdr:cNvPr id="40" name="Picture 39">
              <a:extLst>
                <a:ext uri="{FF2B5EF4-FFF2-40B4-BE49-F238E27FC236}">
                  <a16:creationId xmlns:a16="http://schemas.microsoft.com/office/drawing/2014/main" id="{9A8FDD35-CD22-0FF4-8D42-8D010715A1A7}"/>
                </a:ext>
              </a:extLst>
            </xdr:cNvPr>
            <xdr:cNvPicPr>
              <a:picLocks noChangeAspect="1" noChangeArrowheads="1"/>
              <a:extLst>
                <a:ext uri="{84589F7E-364E-4C9E-8A38-B11213B215E9}">
                  <a14:cameraTool cellRange="'YoY KPIs'!$G$14" spid="_x0000_s10680"/>
                </a:ext>
              </a:extLst>
            </xdr:cNvPicPr>
          </xdr:nvPicPr>
          <xdr:blipFill>
            <a:blip xmlns:r="http://schemas.openxmlformats.org/officeDocument/2006/relationships" r:embed="rId4"/>
            <a:srcRect/>
            <a:stretch>
              <a:fillRect/>
            </a:stretch>
          </xdr:blipFill>
          <xdr:spPr bwMode="auto">
            <a:xfrm>
              <a:off x="7612529" y="2278528"/>
              <a:ext cx="784039" cy="2614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12</xdr:row>
          <xdr:rowOff>37353</xdr:rowOff>
        </xdr:from>
        <xdr:to>
          <xdr:col>18</xdr:col>
          <xdr:colOff>226231</xdr:colOff>
          <xdr:row>13</xdr:row>
          <xdr:rowOff>104588</xdr:rowOff>
        </xdr:to>
        <xdr:pic>
          <xdr:nvPicPr>
            <xdr:cNvPr id="42" name="Picture 41">
              <a:extLst>
                <a:ext uri="{FF2B5EF4-FFF2-40B4-BE49-F238E27FC236}">
                  <a16:creationId xmlns:a16="http://schemas.microsoft.com/office/drawing/2014/main" id="{2F202ADC-2F6F-7C55-74FD-FDCB10026D96}"/>
                </a:ext>
              </a:extLst>
            </xdr:cNvPr>
            <xdr:cNvPicPr>
              <a:picLocks noChangeAspect="1" noChangeArrowheads="1"/>
              <a:extLst>
                <a:ext uri="{84589F7E-364E-4C9E-8A38-B11213B215E9}">
                  <a14:cameraTool cellRange="'YoY KPIs'!$H$14" spid="_x0000_s10681"/>
                </a:ext>
              </a:extLst>
            </xdr:cNvPicPr>
          </xdr:nvPicPr>
          <xdr:blipFill>
            <a:blip xmlns:r="http://schemas.openxmlformats.org/officeDocument/2006/relationships" r:embed="rId5"/>
            <a:srcRect/>
            <a:stretch>
              <a:fillRect/>
            </a:stretch>
          </xdr:blipFill>
          <xdr:spPr bwMode="auto">
            <a:xfrm>
              <a:off x="10414000" y="2278529"/>
              <a:ext cx="838819"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396012</xdr:colOff>
          <xdr:row>11</xdr:row>
          <xdr:rowOff>171128</xdr:rowOff>
        </xdr:from>
        <xdr:to>
          <xdr:col>23</xdr:col>
          <xdr:colOff>22411</xdr:colOff>
          <xdr:row>13</xdr:row>
          <xdr:rowOff>103909</xdr:rowOff>
        </xdr:to>
        <xdr:pic>
          <xdr:nvPicPr>
            <xdr:cNvPr id="43" name="Picture 42">
              <a:extLst>
                <a:ext uri="{FF2B5EF4-FFF2-40B4-BE49-F238E27FC236}">
                  <a16:creationId xmlns:a16="http://schemas.microsoft.com/office/drawing/2014/main" id="{28F0D744-D8EF-24C4-A6CF-F9900043BEB6}"/>
                </a:ext>
              </a:extLst>
            </xdr:cNvPr>
            <xdr:cNvPicPr>
              <a:picLocks noChangeAspect="1" noChangeArrowheads="1"/>
              <a:extLst>
                <a:ext uri="{84589F7E-364E-4C9E-8A38-B11213B215E9}">
                  <a14:cameraTool cellRange="'YoY KPIs'!$I$14" spid="_x0000_s10682"/>
                </a:ext>
              </a:extLst>
            </xdr:cNvPicPr>
          </xdr:nvPicPr>
          <xdr:blipFill>
            <a:blip xmlns:r="http://schemas.openxmlformats.org/officeDocument/2006/relationships" r:embed="rId6"/>
            <a:srcRect/>
            <a:stretch>
              <a:fillRect/>
            </a:stretch>
          </xdr:blipFill>
          <xdr:spPr bwMode="auto">
            <a:xfrm>
              <a:off x="13246103" y="2203128"/>
              <a:ext cx="850217" cy="30223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44823</xdr:colOff>
      <xdr:row>9</xdr:row>
      <xdr:rowOff>22413</xdr:rowOff>
    </xdr:from>
    <xdr:to>
      <xdr:col>8</xdr:col>
      <xdr:colOff>590175</xdr:colOff>
      <xdr:row>11</xdr:row>
      <xdr:rowOff>149413</xdr:rowOff>
    </xdr:to>
    <xdr:graphicFrame macro="">
      <xdr:nvGraphicFramePr>
        <xdr:cNvPr id="44" name="Chart 43">
          <a:extLst>
            <a:ext uri="{FF2B5EF4-FFF2-40B4-BE49-F238E27FC236}">
              <a16:creationId xmlns:a16="http://schemas.microsoft.com/office/drawing/2014/main" id="{B9D79AE3-01DE-45FA-B081-DDFF58798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485587</xdr:colOff>
      <xdr:row>9</xdr:row>
      <xdr:rowOff>37354</xdr:rowOff>
    </xdr:from>
    <xdr:to>
      <xdr:col>13</xdr:col>
      <xdr:colOff>433293</xdr:colOff>
      <xdr:row>11</xdr:row>
      <xdr:rowOff>149412</xdr:rowOff>
    </xdr:to>
    <xdr:graphicFrame macro="">
      <xdr:nvGraphicFramePr>
        <xdr:cNvPr id="46" name="Chart 45">
          <a:extLst>
            <a:ext uri="{FF2B5EF4-FFF2-40B4-BE49-F238E27FC236}">
              <a16:creationId xmlns:a16="http://schemas.microsoft.com/office/drawing/2014/main" id="{E8806B99-3F35-4ED1-AB83-37F125228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261471</xdr:colOff>
      <xdr:row>9</xdr:row>
      <xdr:rowOff>1</xdr:rowOff>
    </xdr:from>
    <xdr:to>
      <xdr:col>18</xdr:col>
      <xdr:colOff>224118</xdr:colOff>
      <xdr:row>11</xdr:row>
      <xdr:rowOff>134471</xdr:rowOff>
    </xdr:to>
    <xdr:graphicFrame macro="">
      <xdr:nvGraphicFramePr>
        <xdr:cNvPr id="47" name="Chart 46">
          <a:extLst>
            <a:ext uri="{FF2B5EF4-FFF2-40B4-BE49-F238E27FC236}">
              <a16:creationId xmlns:a16="http://schemas.microsoft.com/office/drawing/2014/main" id="{AB7BC0C5-AD64-4AF7-9802-8F210964A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59764</xdr:colOff>
      <xdr:row>9</xdr:row>
      <xdr:rowOff>29883</xdr:rowOff>
    </xdr:from>
    <xdr:to>
      <xdr:col>23</xdr:col>
      <xdr:colOff>7470</xdr:colOff>
      <xdr:row>11</xdr:row>
      <xdr:rowOff>141941</xdr:rowOff>
    </xdr:to>
    <xdr:graphicFrame macro="">
      <xdr:nvGraphicFramePr>
        <xdr:cNvPr id="48" name="Chart 47">
          <a:extLst>
            <a:ext uri="{FF2B5EF4-FFF2-40B4-BE49-F238E27FC236}">
              <a16:creationId xmlns:a16="http://schemas.microsoft.com/office/drawing/2014/main" id="{861BCE67-930E-49A3-8818-07C992B83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156882</xdr:colOff>
      <xdr:row>14</xdr:row>
      <xdr:rowOff>156882</xdr:rowOff>
    </xdr:from>
    <xdr:to>
      <xdr:col>23</xdr:col>
      <xdr:colOff>242048</xdr:colOff>
      <xdr:row>32</xdr:row>
      <xdr:rowOff>144929</xdr:rowOff>
    </xdr:to>
    <xdr:grpSp>
      <xdr:nvGrpSpPr>
        <xdr:cNvPr id="62" name="Group 61">
          <a:extLst>
            <a:ext uri="{FF2B5EF4-FFF2-40B4-BE49-F238E27FC236}">
              <a16:creationId xmlns:a16="http://schemas.microsoft.com/office/drawing/2014/main" id="{4ACE49AB-230A-7AA9-4DF6-59F1CB88CD5B}"/>
            </a:ext>
          </a:extLst>
        </xdr:cNvPr>
        <xdr:cNvGrpSpPr/>
      </xdr:nvGrpSpPr>
      <xdr:grpSpPr>
        <a:xfrm>
          <a:off x="156882" y="2743064"/>
          <a:ext cx="14159075" cy="3313138"/>
          <a:chOff x="156882" y="2743064"/>
          <a:chExt cx="14159075" cy="3313138"/>
        </a:xfrm>
        <a:solidFill>
          <a:schemeClr val="tx1"/>
        </a:solidFill>
      </xdr:grpSpPr>
      <xdr:sp macro="" textlink="">
        <xdr:nvSpPr>
          <xdr:cNvPr id="49" name="Rectangle: Rounded Corners 48">
            <a:extLst>
              <a:ext uri="{FF2B5EF4-FFF2-40B4-BE49-F238E27FC236}">
                <a16:creationId xmlns:a16="http://schemas.microsoft.com/office/drawing/2014/main" id="{35811345-A39C-EF19-57DC-722A90C53FF8}"/>
              </a:ext>
            </a:extLst>
          </xdr:cNvPr>
          <xdr:cNvSpPr/>
        </xdr:nvSpPr>
        <xdr:spPr>
          <a:xfrm>
            <a:off x="156882" y="2743064"/>
            <a:ext cx="5439947" cy="3272797"/>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DFFCED8B-321A-4D7C-9F11-73424DE4332D}"/>
              </a:ext>
            </a:extLst>
          </xdr:cNvPr>
          <xdr:cNvSpPr/>
        </xdr:nvSpPr>
        <xdr:spPr>
          <a:xfrm>
            <a:off x="5879313" y="2781367"/>
            <a:ext cx="4869873" cy="3274835"/>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1323B18B-3393-420E-B09C-D529AA3942A3}"/>
              </a:ext>
            </a:extLst>
          </xdr:cNvPr>
          <xdr:cNvSpPr/>
        </xdr:nvSpPr>
        <xdr:spPr>
          <a:xfrm>
            <a:off x="10932867" y="2768464"/>
            <a:ext cx="3383090" cy="3272797"/>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Rounded Corners 55">
            <a:extLst>
              <a:ext uri="{FF2B5EF4-FFF2-40B4-BE49-F238E27FC236}">
                <a16:creationId xmlns:a16="http://schemas.microsoft.com/office/drawing/2014/main" id="{F1AB7077-8238-4EF3-97BF-B6876D450A90}"/>
              </a:ext>
            </a:extLst>
          </xdr:cNvPr>
          <xdr:cNvSpPr/>
        </xdr:nvSpPr>
        <xdr:spPr>
          <a:xfrm>
            <a:off x="207818" y="2805546"/>
            <a:ext cx="5358449"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PROFIT</a:t>
            </a:r>
            <a:r>
              <a:rPr lang="en-US" sz="2000" b="1" baseline="0"/>
              <a:t> VS. SALES</a:t>
            </a:r>
            <a:endParaRPr lang="en-US" sz="2000" b="1"/>
          </a:p>
        </xdr:txBody>
      </xdr:sp>
      <xdr:sp macro="" textlink="">
        <xdr:nvSpPr>
          <xdr:cNvPr id="58" name="Rectangle: Rounded Corners 57">
            <a:extLst>
              <a:ext uri="{FF2B5EF4-FFF2-40B4-BE49-F238E27FC236}">
                <a16:creationId xmlns:a16="http://schemas.microsoft.com/office/drawing/2014/main" id="{66804209-EB4E-4AB5-9975-492687527C29}"/>
              </a:ext>
            </a:extLst>
          </xdr:cNvPr>
          <xdr:cNvSpPr/>
        </xdr:nvSpPr>
        <xdr:spPr>
          <a:xfrm>
            <a:off x="5904344" y="2867891"/>
            <a:ext cx="4821383"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rPr>
              <a:t>PROFIT BY CATEGORY</a:t>
            </a:r>
          </a:p>
        </xdr:txBody>
      </xdr:sp>
      <xdr:sp macro="" textlink="">
        <xdr:nvSpPr>
          <xdr:cNvPr id="59" name="Rectangle: Rounded Corners 58">
            <a:extLst>
              <a:ext uri="{FF2B5EF4-FFF2-40B4-BE49-F238E27FC236}">
                <a16:creationId xmlns:a16="http://schemas.microsoft.com/office/drawing/2014/main" id="{2407B601-A5FD-42A1-AFCD-21B345525AA8}"/>
              </a:ext>
            </a:extLst>
          </xdr:cNvPr>
          <xdr:cNvSpPr/>
        </xdr:nvSpPr>
        <xdr:spPr>
          <a:xfrm>
            <a:off x="10984344" y="2844800"/>
            <a:ext cx="3308929"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 SHARE BY CATEGORY </a:t>
            </a:r>
          </a:p>
        </xdr:txBody>
      </xdr:sp>
    </xdr:grpSp>
    <xdr:clientData/>
  </xdr:twoCellAnchor>
  <xdr:twoCellAnchor>
    <xdr:from>
      <xdr:col>0</xdr:col>
      <xdr:colOff>149412</xdr:colOff>
      <xdr:row>33</xdr:row>
      <xdr:rowOff>29883</xdr:rowOff>
    </xdr:from>
    <xdr:to>
      <xdr:col>23</xdr:col>
      <xdr:colOff>249519</xdr:colOff>
      <xdr:row>51</xdr:row>
      <xdr:rowOff>8964</xdr:rowOff>
    </xdr:to>
    <xdr:grpSp>
      <xdr:nvGrpSpPr>
        <xdr:cNvPr id="63" name="Group 62">
          <a:extLst>
            <a:ext uri="{FF2B5EF4-FFF2-40B4-BE49-F238E27FC236}">
              <a16:creationId xmlns:a16="http://schemas.microsoft.com/office/drawing/2014/main" id="{1A44F203-4920-4664-2FED-9DDD83F35719}"/>
            </a:ext>
          </a:extLst>
        </xdr:cNvPr>
        <xdr:cNvGrpSpPr/>
      </xdr:nvGrpSpPr>
      <xdr:grpSpPr>
        <a:xfrm>
          <a:off x="149412" y="6125883"/>
          <a:ext cx="14174016" cy="3304172"/>
          <a:chOff x="149412" y="6125883"/>
          <a:chExt cx="14174016" cy="3304172"/>
        </a:xfrm>
        <a:gradFill>
          <a:gsLst>
            <a:gs pos="0">
              <a:schemeClr val="tx1"/>
            </a:gs>
            <a:gs pos="100000">
              <a:schemeClr val="bg2">
                <a:lumMod val="50000"/>
              </a:schemeClr>
            </a:gs>
          </a:gsLst>
          <a:lin ang="0" scaled="0"/>
        </a:gradFill>
      </xdr:grpSpPr>
      <xdr:sp macro="" textlink="">
        <xdr:nvSpPr>
          <xdr:cNvPr id="52" name="Rectangle: Rounded Corners 51">
            <a:extLst>
              <a:ext uri="{FF2B5EF4-FFF2-40B4-BE49-F238E27FC236}">
                <a16:creationId xmlns:a16="http://schemas.microsoft.com/office/drawing/2014/main" id="{66D1CA78-AE7C-4A30-B777-40813FE37491}"/>
              </a:ext>
            </a:extLst>
          </xdr:cNvPr>
          <xdr:cNvSpPr/>
        </xdr:nvSpPr>
        <xdr:spPr>
          <a:xfrm>
            <a:off x="149412" y="6125883"/>
            <a:ext cx="5439947" cy="3274835"/>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682E933F-2E91-4F9A-963F-632B39104361}"/>
              </a:ext>
            </a:extLst>
          </xdr:cNvPr>
          <xdr:cNvSpPr/>
        </xdr:nvSpPr>
        <xdr:spPr>
          <a:xfrm>
            <a:off x="5826924" y="6154270"/>
            <a:ext cx="4142915" cy="3272797"/>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C73D2380-5A7F-4C6C-8074-3798E8024D77}"/>
              </a:ext>
            </a:extLst>
          </xdr:cNvPr>
          <xdr:cNvSpPr/>
        </xdr:nvSpPr>
        <xdr:spPr>
          <a:xfrm>
            <a:off x="10180511" y="6157258"/>
            <a:ext cx="4142917" cy="3272797"/>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86321E75-5EC6-49A8-AA22-8D6D8DE8E7D4}"/>
              </a:ext>
            </a:extLst>
          </xdr:cNvPr>
          <xdr:cNvSpPr/>
        </xdr:nvSpPr>
        <xdr:spPr>
          <a:xfrm>
            <a:off x="198581" y="6190673"/>
            <a:ext cx="5358449"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 BY STATE</a:t>
            </a:r>
          </a:p>
        </xdr:txBody>
      </xdr:sp>
      <xdr:sp macro="" textlink="">
        <xdr:nvSpPr>
          <xdr:cNvPr id="60" name="Rectangle: Rounded Corners 59">
            <a:extLst>
              <a:ext uri="{FF2B5EF4-FFF2-40B4-BE49-F238E27FC236}">
                <a16:creationId xmlns:a16="http://schemas.microsoft.com/office/drawing/2014/main" id="{DE03EC54-36F3-4CAD-B22D-3009C449EEE6}"/>
              </a:ext>
            </a:extLst>
          </xdr:cNvPr>
          <xdr:cNvSpPr/>
        </xdr:nvSpPr>
        <xdr:spPr>
          <a:xfrm>
            <a:off x="5892799" y="6216073"/>
            <a:ext cx="4047837"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TOP</a:t>
            </a:r>
            <a:r>
              <a:rPr lang="en-US" sz="2000" b="1" baseline="0"/>
              <a:t> 5 SUB CATEGORIES BY SALES</a:t>
            </a:r>
            <a:endParaRPr lang="en-US" sz="2000" b="1"/>
          </a:p>
        </xdr:txBody>
      </xdr:sp>
      <xdr:sp macro="" textlink="">
        <xdr:nvSpPr>
          <xdr:cNvPr id="61" name="Rectangle: Rounded Corners 60">
            <a:extLst>
              <a:ext uri="{FF2B5EF4-FFF2-40B4-BE49-F238E27FC236}">
                <a16:creationId xmlns:a16="http://schemas.microsoft.com/office/drawing/2014/main" id="{770DC1CA-73A0-4969-BC7C-6F9CD17AEF0D}"/>
              </a:ext>
            </a:extLst>
          </xdr:cNvPr>
          <xdr:cNvSpPr/>
        </xdr:nvSpPr>
        <xdr:spPr>
          <a:xfrm>
            <a:off x="10222344" y="6227618"/>
            <a:ext cx="4070929"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FILTERS</a:t>
            </a:r>
          </a:p>
        </xdr:txBody>
      </xdr:sp>
    </xdr:grpSp>
    <xdr:clientData/>
  </xdr:twoCellAnchor>
  <xdr:twoCellAnchor>
    <xdr:from>
      <xdr:col>0</xdr:col>
      <xdr:colOff>154216</xdr:colOff>
      <xdr:row>19</xdr:row>
      <xdr:rowOff>18143</xdr:rowOff>
    </xdr:from>
    <xdr:to>
      <xdr:col>9</xdr:col>
      <xdr:colOff>36287</xdr:colOff>
      <xdr:row>32</xdr:row>
      <xdr:rowOff>72572</xdr:rowOff>
    </xdr:to>
    <xdr:graphicFrame macro="">
      <xdr:nvGraphicFramePr>
        <xdr:cNvPr id="67" name="Chart 66">
          <a:extLst>
            <a:ext uri="{FF2B5EF4-FFF2-40B4-BE49-F238E27FC236}">
              <a16:creationId xmlns:a16="http://schemas.microsoft.com/office/drawing/2014/main" id="{86C34AF7-12D5-49F7-9D8C-C3A32879A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288636</xdr:colOff>
      <xdr:row>19</xdr:row>
      <xdr:rowOff>80818</xdr:rowOff>
    </xdr:from>
    <xdr:to>
      <xdr:col>17</xdr:col>
      <xdr:colOff>311727</xdr:colOff>
      <xdr:row>32</xdr:row>
      <xdr:rowOff>36286</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1A4D96B3-08F9-4D1D-8938-D7CAF31CAD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95818" y="3590636"/>
              <a:ext cx="4918364" cy="23569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571502</xdr:colOff>
      <xdr:row>19</xdr:row>
      <xdr:rowOff>45359</xdr:rowOff>
    </xdr:from>
    <xdr:to>
      <xdr:col>23</xdr:col>
      <xdr:colOff>217716</xdr:colOff>
      <xdr:row>32</xdr:row>
      <xdr:rowOff>18143</xdr:rowOff>
    </xdr:to>
    <xdr:graphicFrame macro="">
      <xdr:nvGraphicFramePr>
        <xdr:cNvPr id="69" name="Chart 68">
          <a:extLst>
            <a:ext uri="{FF2B5EF4-FFF2-40B4-BE49-F238E27FC236}">
              <a16:creationId xmlns:a16="http://schemas.microsoft.com/office/drawing/2014/main" id="{CA9D01A5-DA4F-4532-A5BD-74585422E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219364</xdr:colOff>
      <xdr:row>37</xdr:row>
      <xdr:rowOff>80819</xdr:rowOff>
    </xdr:from>
    <xdr:to>
      <xdr:col>9</xdr:col>
      <xdr:colOff>9072</xdr:colOff>
      <xdr:row>50</xdr:row>
      <xdr:rowOff>72572</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897F07F6-F29F-4E8F-BFFB-8CA20B5FD4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19364" y="6915728"/>
              <a:ext cx="5296890" cy="23932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376197</xdr:colOff>
      <xdr:row>37</xdr:row>
      <xdr:rowOff>63501</xdr:rowOff>
    </xdr:from>
    <xdr:to>
      <xdr:col>16</xdr:col>
      <xdr:colOff>145142</xdr:colOff>
      <xdr:row>50</xdr:row>
      <xdr:rowOff>99785</xdr:rowOff>
    </xdr:to>
    <xdr:graphicFrame macro="">
      <xdr:nvGraphicFramePr>
        <xdr:cNvPr id="72" name="Chart 71">
          <a:extLst>
            <a:ext uri="{FF2B5EF4-FFF2-40B4-BE49-F238E27FC236}">
              <a16:creationId xmlns:a16="http://schemas.microsoft.com/office/drawing/2014/main" id="{B30733F1-A40A-4CDA-BC73-585445EAF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427183</xdr:colOff>
      <xdr:row>37</xdr:row>
      <xdr:rowOff>103909</xdr:rowOff>
    </xdr:from>
    <xdr:to>
      <xdr:col>18</xdr:col>
      <xdr:colOff>346363</xdr:colOff>
      <xdr:row>50</xdr:row>
      <xdr:rowOff>57727</xdr:rowOff>
    </xdr:to>
    <mc:AlternateContent xmlns:mc="http://schemas.openxmlformats.org/markup-compatibility/2006">
      <mc:Choice xmlns:a14="http://schemas.microsoft.com/office/drawing/2010/main" Requires="a14">
        <xdr:graphicFrame macro="">
          <xdr:nvGraphicFramePr>
            <xdr:cNvPr id="73" name="Year 1">
              <a:extLst>
                <a:ext uri="{FF2B5EF4-FFF2-40B4-BE49-F238E27FC236}">
                  <a16:creationId xmlns:a16="http://schemas.microsoft.com/office/drawing/2014/main" id="{E748452D-DE50-468D-B382-F93615AC965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217728" y="6938818"/>
              <a:ext cx="1142999" cy="2355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384464</xdr:colOff>
      <xdr:row>37</xdr:row>
      <xdr:rowOff>92365</xdr:rowOff>
    </xdr:from>
    <xdr:to>
      <xdr:col>23</xdr:col>
      <xdr:colOff>196273</xdr:colOff>
      <xdr:row>50</xdr:row>
      <xdr:rowOff>69274</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4869C5CA-B449-4F07-9CCA-03197AF937D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622646" y="6927274"/>
              <a:ext cx="1647536" cy="2378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427183</xdr:colOff>
      <xdr:row>37</xdr:row>
      <xdr:rowOff>99291</xdr:rowOff>
    </xdr:from>
    <xdr:to>
      <xdr:col>20</xdr:col>
      <xdr:colOff>334818</xdr:colOff>
      <xdr:row>50</xdr:row>
      <xdr:rowOff>57727</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A7D89813-A89F-49EF-9AA7-A5A9BA5262B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441547" y="6934200"/>
              <a:ext cx="1131453" cy="2359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Taneja" refreshedDate="45921.869121296295" createdVersion="8" refreshedVersion="8" minRefreshableVersion="3" recordCount="9994" xr:uid="{C086A32C-6ED6-411E-A0F8-515924EF232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Field" numFmtId="0" formula=" (Profit /Sales ) * 100" databaseField="0"/>
  </cacheFields>
  <extLst>
    <ext xmlns:x14="http://schemas.microsoft.com/office/spreadsheetml/2009/9/main" uri="{725AE2AE-9491-48be-B2B4-4EB974FC3084}">
      <x14:pivotCacheDefinition pivotCacheId="1385257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385E9D-84A3-4137-9594-2F77E091FC7A}"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5"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E8AE92-61D0-4DAD-898B-68822D900D5E}"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4A0A93-040F-4A8B-86F8-8E8345842D34}"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3456D6-90AB-4C9C-A122-5A606106BEBD}"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5"/>
    </i>
    <i>
      <x v="6"/>
    </i>
    <i>
      <x v="17"/>
    </i>
    <i>
      <x v="18"/>
    </i>
    <i>
      <x v="19"/>
    </i>
    <i>
      <x v="27"/>
    </i>
    <i>
      <x v="28"/>
    </i>
    <i>
      <x v="30"/>
    </i>
    <i>
      <x v="33"/>
    </i>
    <i>
      <x v="36"/>
    </i>
    <i>
      <x v="3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BEE609-7B51-431F-A08A-51A9EA7C2050}"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4"/>
    </i>
    <i>
      <x v="14"/>
    </i>
    <i>
      <x v="13"/>
    </i>
    <i>
      <x/>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37EF15-5C67-4C6B-8396-202F850D5C2F}" name="PivotTable1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Month">
  <location ref="M3:N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Profit Field" fld="25" baseField="0" baseItem="0"/>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95532C-9E06-4643-8B8D-5FF7CEC8FE2A}" name="PivotTable1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location ref="J3:K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5A26B5-74CB-44E4-91FF-506F5F983A6A}" name="PivotTable1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onth">
  <location ref="G3:H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Quantity" fld="19" baseField="0" baseItem="0"/>
  </dataFields>
  <chartFormats count="2">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B2B2BC-A6A4-4DE2-9D39-26C3781C916B}"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
  <location ref="D3:E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136B57-F164-44B8-933E-8E5FA79E6503}"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Month">
  <location ref="A3:B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84D8AA-C6A3-4BF4-AB72-4EC8D1F413E3}" name="PivotTable15"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Field"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351A04-7ACE-4D08-A7E6-58C463CA37FE}" sourceName="Year">
  <pivotTables>
    <pivotTable tabId="4" name="PivotTable5"/>
    <pivotTable tabId="3" name="PivotTable2"/>
    <pivotTable tabId="8" name="PivotTable10"/>
    <pivotTable tabId="8" name="PivotTable11"/>
    <pivotTable tabId="8" name="PivotTable12"/>
    <pivotTable tabId="8" name="PivotTable13"/>
    <pivotTable tabId="8" name="PivotTable14"/>
    <pivotTable tabId="2" name="PivotTable1"/>
    <pivotTable tabId="5" name="PivotTable6"/>
    <pivotTable tabId="7" name="PivotTable9"/>
  </pivotTables>
  <data>
    <tabular pivotCacheId="1385257161">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6B205CB-7B49-4492-95FC-D8492DAFA2C8}" sourceName="Segment">
  <pivotTables>
    <pivotTable tabId="4" name="PivotTable5"/>
    <pivotTable tabId="3" name="PivotTable2"/>
    <pivotTable tabId="8" name="PivotTable10"/>
    <pivotTable tabId="8" name="PivotTable11"/>
    <pivotTable tabId="8" name="PivotTable12"/>
    <pivotTable tabId="8" name="PivotTable13"/>
    <pivotTable tabId="8" name="PivotTable14"/>
    <pivotTable tabId="2" name="PivotTable1"/>
    <pivotTable tabId="5" name="PivotTable6"/>
    <pivotTable tabId="7" name="PivotTable9"/>
    <pivotTable tabId="9" name="PivotTable15"/>
  </pivotTables>
  <data>
    <tabular pivotCacheId="138525716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32E99C-CAB7-4C51-B438-761DF6B6B12C}" sourceName="Region">
  <pivotTables>
    <pivotTable tabId="4" name="PivotTable5"/>
    <pivotTable tabId="3" name="PivotTable2"/>
    <pivotTable tabId="8" name="PivotTable10"/>
    <pivotTable tabId="8" name="PivotTable11"/>
    <pivotTable tabId="8" name="PivotTable12"/>
    <pivotTable tabId="8" name="PivotTable13"/>
    <pivotTable tabId="8" name="PivotTable14"/>
    <pivotTable tabId="2" name="PivotTable1"/>
    <pivotTable tabId="5" name="PivotTable6"/>
    <pivotTable tabId="7" name="PivotTable9"/>
    <pivotTable tabId="9" name="PivotTable15"/>
  </pivotTables>
  <data>
    <tabular pivotCacheId="1385257161">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85EB2CE-1EC2-4C1D-B62F-980DA76B898F}" cache="Slicer_Year" caption="Year" rowHeight="241300"/>
  <slicer name="Segment" xr10:uid="{A7BEB836-318C-4E45-94F9-07508360CE12}" cache="Slicer_Segment" caption="Segment" rowHeight="241300"/>
  <slicer name="Region" xr10:uid="{E7199989-E073-4521-B847-2D0CC6D9C59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AE8E8DB-573D-40D9-8145-540D3C4E60F1}" cache="Slicer_Year" caption="Year" style="Dashboard" rowHeight="241300"/>
  <slicer name="Segment 1" xr10:uid="{94EC57E6-B90A-4681-A377-A8F2AF8019CC}" cache="Slicer_Segment" caption="Segment" style="Dashboard" rowHeight="241300"/>
  <slicer name="Region 1" xr10:uid="{7C34B55D-CE97-40A7-B336-3B5C68BB866D}" cache="Slicer_Region" caption="Region" style="Dashboar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2510A-D86A-43DE-BB72-EC420B43704E}">
  <dimension ref="A3:C15"/>
  <sheetViews>
    <sheetView workbookViewId="0">
      <selection activeCell="Q8" sqref="Q8"/>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5" t="s">
        <v>10932</v>
      </c>
      <c r="B3" s="4" t="s">
        <v>10938</v>
      </c>
      <c r="C3" s="13" t="s">
        <v>10950</v>
      </c>
    </row>
    <row r="4" spans="1:3" x14ac:dyDescent="0.35">
      <c r="A4" s="7" t="s">
        <v>10939</v>
      </c>
      <c r="B4" s="20">
        <v>37.776000000000003</v>
      </c>
      <c r="C4" s="21">
        <v>10.5336</v>
      </c>
    </row>
    <row r="5" spans="1:3" x14ac:dyDescent="0.35">
      <c r="A5" s="12" t="s">
        <v>10940</v>
      </c>
      <c r="B5" s="22">
        <v>825.06000000000006</v>
      </c>
      <c r="C5" s="23">
        <v>277.72249999999997</v>
      </c>
    </row>
    <row r="6" spans="1:3" x14ac:dyDescent="0.35">
      <c r="A6" s="12" t="s">
        <v>10941</v>
      </c>
      <c r="B6" s="22">
        <v>2049.752</v>
      </c>
      <c r="C6" s="23">
        <v>-143.90010000000012</v>
      </c>
    </row>
    <row r="7" spans="1:3" x14ac:dyDescent="0.35">
      <c r="A7" s="12" t="s">
        <v>10942</v>
      </c>
      <c r="B7" s="22">
        <v>723.24800000000005</v>
      </c>
      <c r="C7" s="23">
        <v>169.73989999999992</v>
      </c>
    </row>
    <row r="8" spans="1:3" x14ac:dyDescent="0.35">
      <c r="A8" s="12" t="s">
        <v>10943</v>
      </c>
      <c r="B8" s="22">
        <v>756.84800000000007</v>
      </c>
      <c r="C8" s="23">
        <v>164.71520000000004</v>
      </c>
    </row>
    <row r="9" spans="1:3" x14ac:dyDescent="0.35">
      <c r="A9" s="12" t="s">
        <v>10944</v>
      </c>
      <c r="B9" s="22">
        <v>859.56600000000014</v>
      </c>
      <c r="C9" s="23">
        <v>239.00539999999995</v>
      </c>
    </row>
    <row r="10" spans="1:3" x14ac:dyDescent="0.35">
      <c r="A10" s="12" t="s">
        <v>10945</v>
      </c>
      <c r="B10" s="22">
        <v>1452.134</v>
      </c>
      <c r="C10" s="23">
        <v>-77.444099999999978</v>
      </c>
    </row>
    <row r="11" spans="1:3" x14ac:dyDescent="0.35">
      <c r="A11" s="12" t="s">
        <v>10946</v>
      </c>
      <c r="B11" s="22">
        <v>4365.4039999999995</v>
      </c>
      <c r="C11" s="23">
        <v>1081.3909999999998</v>
      </c>
    </row>
    <row r="12" spans="1:3" x14ac:dyDescent="0.35">
      <c r="A12" s="12" t="s">
        <v>10947</v>
      </c>
      <c r="B12" s="22">
        <v>2089.098</v>
      </c>
      <c r="C12" s="23">
        <v>328.58439999999996</v>
      </c>
    </row>
    <row r="13" spans="1:3" x14ac:dyDescent="0.35">
      <c r="A13" s="12" t="s">
        <v>10948</v>
      </c>
      <c r="B13" s="22">
        <v>7912.0259999999989</v>
      </c>
      <c r="C13" s="23">
        <v>1827.3286999999996</v>
      </c>
    </row>
    <row r="14" spans="1:3" x14ac:dyDescent="0.35">
      <c r="A14" s="12" t="s">
        <v>10949</v>
      </c>
      <c r="B14" s="22">
        <v>5510.84</v>
      </c>
      <c r="C14" s="23">
        <v>1157.0413999999998</v>
      </c>
    </row>
    <row r="15" spans="1:3" x14ac:dyDescent="0.35">
      <c r="A15" s="9" t="s">
        <v>10933</v>
      </c>
      <c r="B15" s="18">
        <v>26581.752</v>
      </c>
      <c r="C15" s="19">
        <v>5034.7178999999987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B620-4574-4D66-931C-A6B0FBB238FD}">
  <dimension ref="A3:E7"/>
  <sheetViews>
    <sheetView workbookViewId="0">
      <selection activeCell="AM29" sqref="AM29"/>
    </sheetView>
  </sheetViews>
  <sheetFormatPr defaultRowHeight="14.5" x14ac:dyDescent="0.35"/>
  <cols>
    <col min="1" max="1" width="13.1796875" bestFit="1" customWidth="1"/>
    <col min="2" max="2" width="11.6328125" bestFit="1" customWidth="1"/>
    <col min="4" max="4" width="17.6328125" customWidth="1"/>
    <col min="5" max="5" width="15.453125" customWidth="1"/>
  </cols>
  <sheetData>
    <row r="3" spans="1:5" x14ac:dyDescent="0.35">
      <c r="A3" s="5" t="s">
        <v>10932</v>
      </c>
      <c r="B3" s="6" t="s">
        <v>10950</v>
      </c>
      <c r="D3" s="24" t="s">
        <v>15</v>
      </c>
      <c r="E3" s="25" t="s">
        <v>21</v>
      </c>
    </row>
    <row r="4" spans="1:5" x14ac:dyDescent="0.35">
      <c r="A4" s="7" t="s">
        <v>32</v>
      </c>
      <c r="B4" s="8">
        <v>658.31679999999949</v>
      </c>
      <c r="D4" t="str">
        <f>A4</f>
        <v>Furniture</v>
      </c>
      <c r="E4" s="26">
        <f>GETPIVOTDATA("Profit",$A$3,"Category",A4)</f>
        <v>658.31679999999949</v>
      </c>
    </row>
    <row r="5" spans="1:5" x14ac:dyDescent="0.35">
      <c r="A5" s="12" t="s">
        <v>46</v>
      </c>
      <c r="B5" s="11">
        <v>1617.169899999999</v>
      </c>
      <c r="D5" t="str">
        <f t="shared" ref="D5:D7" si="0">A5</f>
        <v>Office Supplies</v>
      </c>
      <c r="E5" s="26">
        <f t="shared" ref="E5:E7" si="1">GETPIVOTDATA("Profit",$A$3,"Category",A5)</f>
        <v>1617.169899999999</v>
      </c>
    </row>
    <row r="6" spans="1:5" x14ac:dyDescent="0.35">
      <c r="A6" s="12" t="s">
        <v>71</v>
      </c>
      <c r="B6" s="11">
        <v>2759.2311999999988</v>
      </c>
      <c r="D6" t="str">
        <f t="shared" si="0"/>
        <v>Technology</v>
      </c>
      <c r="E6" s="26">
        <f t="shared" si="1"/>
        <v>2759.2311999999988</v>
      </c>
    </row>
    <row r="7" spans="1:5" x14ac:dyDescent="0.35">
      <c r="A7" s="9" t="s">
        <v>10933</v>
      </c>
      <c r="B7" s="10">
        <v>5034.7178999999978</v>
      </c>
      <c r="D7" t="str">
        <f t="shared" si="0"/>
        <v>Grand Total</v>
      </c>
      <c r="E7" s="26">
        <f>SUM(E4:E6)</f>
        <v>5034.7178999999978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EAA2A-CEAB-42FB-9FF2-9DD1572D6D73}">
  <dimension ref="A3:B7"/>
  <sheetViews>
    <sheetView workbookViewId="0">
      <selection activeCell="B7" sqref="B7"/>
    </sheetView>
  </sheetViews>
  <sheetFormatPr defaultRowHeight="14.5" x14ac:dyDescent="0.35"/>
  <cols>
    <col min="1" max="1" width="13.1796875" bestFit="1" customWidth="1"/>
    <col min="2" max="2" width="11.26953125" bestFit="1" customWidth="1"/>
  </cols>
  <sheetData>
    <row r="3" spans="1:2" x14ac:dyDescent="0.35">
      <c r="A3" s="5" t="s">
        <v>10932</v>
      </c>
      <c r="B3" s="6" t="s">
        <v>10938</v>
      </c>
    </row>
    <row r="4" spans="1:2" x14ac:dyDescent="0.35">
      <c r="A4" s="7" t="s">
        <v>32</v>
      </c>
      <c r="B4" s="27">
        <v>0.35815600115447616</v>
      </c>
    </row>
    <row r="5" spans="1:2" x14ac:dyDescent="0.35">
      <c r="A5" s="12" t="s">
        <v>46</v>
      </c>
      <c r="B5" s="28">
        <v>0.27150181823982106</v>
      </c>
    </row>
    <row r="6" spans="1:2" x14ac:dyDescent="0.35">
      <c r="A6" s="12" t="s">
        <v>71</v>
      </c>
      <c r="B6" s="28">
        <v>0.37034218060570268</v>
      </c>
    </row>
    <row r="7" spans="1:2" x14ac:dyDescent="0.35">
      <c r="A7" s="9" t="s">
        <v>10933</v>
      </c>
      <c r="B7" s="2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58E89-4191-4198-9E94-966041B0F276}">
  <dimension ref="A3:F53"/>
  <sheetViews>
    <sheetView workbookViewId="0">
      <selection activeCell="L30" sqref="L30"/>
    </sheetView>
  </sheetViews>
  <sheetFormatPr defaultRowHeight="14.5" x14ac:dyDescent="0.35"/>
  <cols>
    <col min="1" max="1" width="14.1796875" bestFit="1" customWidth="1"/>
    <col min="2" max="2" width="11.26953125" bestFit="1" customWidth="1"/>
    <col min="5" max="5" width="25.7265625" customWidth="1"/>
    <col min="6" max="6" width="13.90625" style="26" customWidth="1"/>
  </cols>
  <sheetData>
    <row r="3" spans="1:6" x14ac:dyDescent="0.35">
      <c r="A3" s="5" t="s">
        <v>10932</v>
      </c>
      <c r="B3" s="6" t="s">
        <v>10938</v>
      </c>
      <c r="E3" t="s">
        <v>11</v>
      </c>
      <c r="F3" s="26" t="s">
        <v>18</v>
      </c>
    </row>
    <row r="4" spans="1:6" x14ac:dyDescent="0.35">
      <c r="A4" s="7" t="s">
        <v>747</v>
      </c>
      <c r="B4" s="8">
        <v>22.200000000000003</v>
      </c>
      <c r="E4" t="str">
        <f>A4</f>
        <v>Connecticut</v>
      </c>
      <c r="F4" s="26">
        <f>B4</f>
        <v>22.200000000000003</v>
      </c>
    </row>
    <row r="5" spans="1:6" x14ac:dyDescent="0.35">
      <c r="A5" s="12" t="s">
        <v>245</v>
      </c>
      <c r="B5" s="11">
        <v>807.54000000000008</v>
      </c>
      <c r="E5" t="str">
        <f t="shared" ref="E5:E52" si="0">A5</f>
        <v>Delaware</v>
      </c>
      <c r="F5" s="26">
        <f t="shared" ref="F5:F52" si="1">B5</f>
        <v>807.54000000000008</v>
      </c>
    </row>
    <row r="6" spans="1:6" x14ac:dyDescent="0.35">
      <c r="A6" s="12" t="s">
        <v>5235</v>
      </c>
      <c r="B6" s="11">
        <v>106.08000000000001</v>
      </c>
      <c r="E6" t="str">
        <f t="shared" si="0"/>
        <v>Maine</v>
      </c>
      <c r="F6" s="26">
        <f t="shared" si="1"/>
        <v>106.08000000000001</v>
      </c>
    </row>
    <row r="7" spans="1:6" x14ac:dyDescent="0.35">
      <c r="A7" s="12" t="s">
        <v>2735</v>
      </c>
      <c r="B7" s="11">
        <v>684.61</v>
      </c>
      <c r="E7" t="str">
        <f t="shared" si="0"/>
        <v>Maryland</v>
      </c>
      <c r="F7" s="26">
        <f t="shared" si="1"/>
        <v>684.61</v>
      </c>
    </row>
    <row r="8" spans="1:6" x14ac:dyDescent="0.35">
      <c r="A8" s="12" t="s">
        <v>1245</v>
      </c>
      <c r="B8" s="11">
        <v>4548.2880000000014</v>
      </c>
      <c r="E8" t="str">
        <f t="shared" si="0"/>
        <v>Massachusetts</v>
      </c>
      <c r="F8" s="26">
        <f t="shared" si="1"/>
        <v>4548.2880000000014</v>
      </c>
    </row>
    <row r="9" spans="1:6" x14ac:dyDescent="0.35">
      <c r="A9" s="12" t="s">
        <v>2694</v>
      </c>
      <c r="B9" s="11">
        <v>3517.634</v>
      </c>
      <c r="E9" t="str">
        <f t="shared" si="0"/>
        <v>New Hampshire</v>
      </c>
      <c r="F9" s="26">
        <f t="shared" si="1"/>
        <v>3517.634</v>
      </c>
    </row>
    <row r="10" spans="1:6" x14ac:dyDescent="0.35">
      <c r="A10" s="12" t="s">
        <v>788</v>
      </c>
      <c r="B10" s="11">
        <v>582.8900000000001</v>
      </c>
      <c r="E10" t="str">
        <f t="shared" si="0"/>
        <v>New Jersey</v>
      </c>
      <c r="F10" s="26">
        <f t="shared" si="1"/>
        <v>582.8900000000001</v>
      </c>
    </row>
    <row r="11" spans="1:6" x14ac:dyDescent="0.35">
      <c r="A11" s="12" t="s">
        <v>267</v>
      </c>
      <c r="B11" s="11">
        <v>10750.907999999999</v>
      </c>
      <c r="E11" t="str">
        <f t="shared" si="0"/>
        <v>New York</v>
      </c>
      <c r="F11" s="26">
        <f t="shared" si="1"/>
        <v>10750.907999999999</v>
      </c>
    </row>
    <row r="12" spans="1:6" x14ac:dyDescent="0.35">
      <c r="A12" s="12" t="s">
        <v>498</v>
      </c>
      <c r="B12" s="11">
        <v>167.10399999999998</v>
      </c>
      <c r="E12" t="str">
        <f t="shared" si="0"/>
        <v>Ohio</v>
      </c>
      <c r="F12" s="26">
        <f t="shared" si="1"/>
        <v>167.10399999999998</v>
      </c>
    </row>
    <row r="13" spans="1:6" x14ac:dyDescent="0.35">
      <c r="A13" s="12" t="s">
        <v>147</v>
      </c>
      <c r="B13" s="11">
        <v>4946.2879999999996</v>
      </c>
      <c r="E13" t="str">
        <f t="shared" si="0"/>
        <v>Pennsylvania</v>
      </c>
      <c r="F13" s="26">
        <f t="shared" si="1"/>
        <v>4946.2879999999996</v>
      </c>
    </row>
    <row r="14" spans="1:6" x14ac:dyDescent="0.35">
      <c r="A14" s="12" t="s">
        <v>1399</v>
      </c>
      <c r="B14" s="11">
        <v>448.21</v>
      </c>
      <c r="E14" t="str">
        <f t="shared" si="0"/>
        <v>Rhode Island</v>
      </c>
      <c r="F14" s="26">
        <f t="shared" si="1"/>
        <v>448.21</v>
      </c>
    </row>
    <row r="15" spans="1:6" x14ac:dyDescent="0.35">
      <c r="A15" s="9" t="s">
        <v>10933</v>
      </c>
      <c r="B15" s="10">
        <v>26581.752</v>
      </c>
      <c r="E15" t="str">
        <f t="shared" si="0"/>
        <v>Grand Total</v>
      </c>
      <c r="F15" s="26">
        <f t="shared" si="1"/>
        <v>26581.752</v>
      </c>
    </row>
    <row r="16" spans="1:6" x14ac:dyDescent="0.35">
      <c r="E16">
        <f t="shared" si="0"/>
        <v>0</v>
      </c>
      <c r="F16" s="26">
        <f t="shared" si="1"/>
        <v>0</v>
      </c>
    </row>
    <row r="17" spans="5:6" x14ac:dyDescent="0.35">
      <c r="E17">
        <f t="shared" si="0"/>
        <v>0</v>
      </c>
      <c r="F17" s="26">
        <f t="shared" si="1"/>
        <v>0</v>
      </c>
    </row>
    <row r="18" spans="5:6" x14ac:dyDescent="0.35">
      <c r="E18">
        <f t="shared" si="0"/>
        <v>0</v>
      </c>
      <c r="F18" s="26">
        <f t="shared" si="1"/>
        <v>0</v>
      </c>
    </row>
    <row r="19" spans="5:6" x14ac:dyDescent="0.35">
      <c r="E19">
        <f t="shared" si="0"/>
        <v>0</v>
      </c>
      <c r="F19" s="26">
        <f t="shared" si="1"/>
        <v>0</v>
      </c>
    </row>
    <row r="20" spans="5:6" x14ac:dyDescent="0.35">
      <c r="E20">
        <f t="shared" si="0"/>
        <v>0</v>
      </c>
      <c r="F20" s="26">
        <f t="shared" si="1"/>
        <v>0</v>
      </c>
    </row>
    <row r="21" spans="5:6" x14ac:dyDescent="0.35">
      <c r="E21">
        <f t="shared" si="0"/>
        <v>0</v>
      </c>
      <c r="F21" s="26">
        <f t="shared" si="1"/>
        <v>0</v>
      </c>
    </row>
    <row r="22" spans="5:6" x14ac:dyDescent="0.35">
      <c r="E22">
        <f t="shared" si="0"/>
        <v>0</v>
      </c>
      <c r="F22" s="26">
        <f t="shared" si="1"/>
        <v>0</v>
      </c>
    </row>
    <row r="23" spans="5:6" x14ac:dyDescent="0.35">
      <c r="E23">
        <f t="shared" si="0"/>
        <v>0</v>
      </c>
      <c r="F23" s="26">
        <f t="shared" si="1"/>
        <v>0</v>
      </c>
    </row>
    <row r="24" spans="5:6" x14ac:dyDescent="0.35">
      <c r="E24">
        <f t="shared" si="0"/>
        <v>0</v>
      </c>
      <c r="F24" s="26">
        <f t="shared" si="1"/>
        <v>0</v>
      </c>
    </row>
    <row r="25" spans="5:6" x14ac:dyDescent="0.35">
      <c r="E25">
        <f t="shared" si="0"/>
        <v>0</v>
      </c>
      <c r="F25" s="26">
        <f t="shared" si="1"/>
        <v>0</v>
      </c>
    </row>
    <row r="26" spans="5:6" x14ac:dyDescent="0.35">
      <c r="E26">
        <f t="shared" si="0"/>
        <v>0</v>
      </c>
      <c r="F26" s="26">
        <f t="shared" si="1"/>
        <v>0</v>
      </c>
    </row>
    <row r="27" spans="5:6" x14ac:dyDescent="0.35">
      <c r="E27">
        <f t="shared" si="0"/>
        <v>0</v>
      </c>
      <c r="F27" s="26">
        <f t="shared" si="1"/>
        <v>0</v>
      </c>
    </row>
    <row r="28" spans="5:6" x14ac:dyDescent="0.35">
      <c r="E28">
        <f t="shared" si="0"/>
        <v>0</v>
      </c>
      <c r="F28" s="26">
        <f t="shared" si="1"/>
        <v>0</v>
      </c>
    </row>
    <row r="29" spans="5:6" x14ac:dyDescent="0.35">
      <c r="E29">
        <f t="shared" si="0"/>
        <v>0</v>
      </c>
      <c r="F29" s="26">
        <f t="shared" si="1"/>
        <v>0</v>
      </c>
    </row>
    <row r="30" spans="5:6" x14ac:dyDescent="0.35">
      <c r="E30">
        <f t="shared" si="0"/>
        <v>0</v>
      </c>
      <c r="F30" s="26">
        <f t="shared" si="1"/>
        <v>0</v>
      </c>
    </row>
    <row r="31" spans="5:6" x14ac:dyDescent="0.35">
      <c r="E31">
        <f t="shared" si="0"/>
        <v>0</v>
      </c>
      <c r="F31" s="26">
        <f t="shared" si="1"/>
        <v>0</v>
      </c>
    </row>
    <row r="32" spans="5:6" x14ac:dyDescent="0.35">
      <c r="E32">
        <f t="shared" si="0"/>
        <v>0</v>
      </c>
      <c r="F32" s="26">
        <f t="shared" si="1"/>
        <v>0</v>
      </c>
    </row>
    <row r="33" spans="5:6" x14ac:dyDescent="0.35">
      <c r="E33">
        <f t="shared" si="0"/>
        <v>0</v>
      </c>
      <c r="F33" s="26">
        <f t="shared" si="1"/>
        <v>0</v>
      </c>
    </row>
    <row r="34" spans="5:6" x14ac:dyDescent="0.35">
      <c r="E34">
        <f t="shared" si="0"/>
        <v>0</v>
      </c>
      <c r="F34" s="26">
        <f t="shared" si="1"/>
        <v>0</v>
      </c>
    </row>
    <row r="35" spans="5:6" x14ac:dyDescent="0.35">
      <c r="E35">
        <f t="shared" si="0"/>
        <v>0</v>
      </c>
      <c r="F35" s="26">
        <f t="shared" si="1"/>
        <v>0</v>
      </c>
    </row>
    <row r="36" spans="5:6" x14ac:dyDescent="0.35">
      <c r="E36">
        <f t="shared" si="0"/>
        <v>0</v>
      </c>
      <c r="F36" s="26">
        <f t="shared" si="1"/>
        <v>0</v>
      </c>
    </row>
    <row r="37" spans="5:6" x14ac:dyDescent="0.35">
      <c r="E37">
        <f t="shared" si="0"/>
        <v>0</v>
      </c>
      <c r="F37" s="26">
        <f t="shared" si="1"/>
        <v>0</v>
      </c>
    </row>
    <row r="38" spans="5:6" x14ac:dyDescent="0.35">
      <c r="E38">
        <f t="shared" si="0"/>
        <v>0</v>
      </c>
      <c r="F38" s="26">
        <f t="shared" si="1"/>
        <v>0</v>
      </c>
    </row>
    <row r="39" spans="5:6" x14ac:dyDescent="0.35">
      <c r="E39">
        <f t="shared" si="0"/>
        <v>0</v>
      </c>
      <c r="F39" s="26">
        <f t="shared" si="1"/>
        <v>0</v>
      </c>
    </row>
    <row r="40" spans="5:6" x14ac:dyDescent="0.35">
      <c r="E40">
        <f t="shared" si="0"/>
        <v>0</v>
      </c>
      <c r="F40" s="26">
        <f t="shared" si="1"/>
        <v>0</v>
      </c>
    </row>
    <row r="41" spans="5:6" x14ac:dyDescent="0.35">
      <c r="E41">
        <f t="shared" si="0"/>
        <v>0</v>
      </c>
      <c r="F41" s="26">
        <f t="shared" si="1"/>
        <v>0</v>
      </c>
    </row>
    <row r="42" spans="5:6" x14ac:dyDescent="0.35">
      <c r="E42">
        <f t="shared" si="0"/>
        <v>0</v>
      </c>
      <c r="F42" s="26">
        <f t="shared" si="1"/>
        <v>0</v>
      </c>
    </row>
    <row r="43" spans="5:6" x14ac:dyDescent="0.35">
      <c r="E43">
        <f t="shared" si="0"/>
        <v>0</v>
      </c>
      <c r="F43" s="26">
        <f t="shared" si="1"/>
        <v>0</v>
      </c>
    </row>
    <row r="44" spans="5:6" x14ac:dyDescent="0.35">
      <c r="E44">
        <f t="shared" si="0"/>
        <v>0</v>
      </c>
      <c r="F44" s="26">
        <f t="shared" si="1"/>
        <v>0</v>
      </c>
    </row>
    <row r="45" spans="5:6" x14ac:dyDescent="0.35">
      <c r="E45">
        <f t="shared" si="0"/>
        <v>0</v>
      </c>
      <c r="F45" s="26">
        <f t="shared" si="1"/>
        <v>0</v>
      </c>
    </row>
    <row r="46" spans="5:6" x14ac:dyDescent="0.35">
      <c r="E46">
        <f t="shared" si="0"/>
        <v>0</v>
      </c>
      <c r="F46" s="26">
        <f t="shared" si="1"/>
        <v>0</v>
      </c>
    </row>
    <row r="47" spans="5:6" x14ac:dyDescent="0.35">
      <c r="E47">
        <f t="shared" si="0"/>
        <v>0</v>
      </c>
      <c r="F47" s="26">
        <f t="shared" si="1"/>
        <v>0</v>
      </c>
    </row>
    <row r="48" spans="5:6" x14ac:dyDescent="0.35">
      <c r="E48">
        <f t="shared" si="0"/>
        <v>0</v>
      </c>
      <c r="F48" s="26">
        <f t="shared" si="1"/>
        <v>0</v>
      </c>
    </row>
    <row r="49" spans="5:6" x14ac:dyDescent="0.35">
      <c r="E49">
        <f t="shared" si="0"/>
        <v>0</v>
      </c>
      <c r="F49" s="26">
        <f t="shared" si="1"/>
        <v>0</v>
      </c>
    </row>
    <row r="50" spans="5:6" x14ac:dyDescent="0.35">
      <c r="E50">
        <f t="shared" si="0"/>
        <v>0</v>
      </c>
      <c r="F50" s="26">
        <f t="shared" si="1"/>
        <v>0</v>
      </c>
    </row>
    <row r="51" spans="5:6" x14ac:dyDescent="0.35">
      <c r="E51">
        <f t="shared" si="0"/>
        <v>0</v>
      </c>
      <c r="F51" s="26">
        <f t="shared" si="1"/>
        <v>0</v>
      </c>
    </row>
    <row r="52" spans="5:6" x14ac:dyDescent="0.35">
      <c r="E52">
        <f t="shared" si="0"/>
        <v>0</v>
      </c>
      <c r="F52" s="26">
        <f t="shared" si="1"/>
        <v>0</v>
      </c>
    </row>
    <row r="53" spans="5:6" x14ac:dyDescent="0.35">
      <c r="E53" t="s">
        <v>10933</v>
      </c>
      <c r="F53" s="26">
        <f>SUM(F4:F52)</f>
        <v>53163.504000000001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773E9-9A5E-4377-800A-D704BF3DCA3F}">
  <dimension ref="A3:B9"/>
  <sheetViews>
    <sheetView workbookViewId="0">
      <selection activeCell="P14" sqref="P14"/>
    </sheetView>
  </sheetViews>
  <sheetFormatPr defaultRowHeight="14.5" x14ac:dyDescent="0.35"/>
  <cols>
    <col min="1" max="1" width="12.36328125" bestFit="1" customWidth="1"/>
    <col min="2" max="2" width="11.26953125" bestFit="1" customWidth="1"/>
  </cols>
  <sheetData>
    <row r="3" spans="1:2" x14ac:dyDescent="0.35">
      <c r="A3" s="5" t="s">
        <v>10932</v>
      </c>
      <c r="B3" s="6" t="s">
        <v>10938</v>
      </c>
    </row>
    <row r="4" spans="1:2" x14ac:dyDescent="0.35">
      <c r="A4" s="7" t="s">
        <v>33</v>
      </c>
      <c r="B4" s="8">
        <v>2350.8780000000002</v>
      </c>
    </row>
    <row r="5" spans="1:2" x14ac:dyDescent="0.35">
      <c r="A5" s="12" t="s">
        <v>59</v>
      </c>
      <c r="B5" s="11">
        <v>2553.8759999999997</v>
      </c>
    </row>
    <row r="6" spans="1:2" x14ac:dyDescent="0.35">
      <c r="A6" s="12" t="s">
        <v>72</v>
      </c>
      <c r="B6" s="11">
        <v>2739.03</v>
      </c>
    </row>
    <row r="7" spans="1:2" x14ac:dyDescent="0.35">
      <c r="A7" s="12" t="s">
        <v>161</v>
      </c>
      <c r="B7" s="11">
        <v>3983.43</v>
      </c>
    </row>
    <row r="8" spans="1:2" x14ac:dyDescent="0.35">
      <c r="A8" s="12" t="s">
        <v>36</v>
      </c>
      <c r="B8" s="11">
        <v>4103.098</v>
      </c>
    </row>
    <row r="9" spans="1:2" x14ac:dyDescent="0.35">
      <c r="A9" s="9" t="s">
        <v>10933</v>
      </c>
      <c r="B9" s="10">
        <v>15730.312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CC192-8CAC-416F-9252-2340362A1931}">
  <dimension ref="A3:N23"/>
  <sheetViews>
    <sheetView workbookViewId="0">
      <selection activeCell="J26" sqref="J26"/>
    </sheetView>
  </sheetViews>
  <sheetFormatPr defaultRowHeight="14.5" x14ac:dyDescent="0.35"/>
  <cols>
    <col min="1" max="1" width="10.6328125" bestFit="1" customWidth="1"/>
    <col min="2" max="2" width="11.26953125" bestFit="1" customWidth="1"/>
    <col min="4" max="4" width="10.6328125" bestFit="1" customWidth="1"/>
    <col min="5" max="5" width="11.6328125" bestFit="1" customWidth="1"/>
    <col min="7" max="7" width="10.6328125" bestFit="1" customWidth="1"/>
    <col min="8" max="8" width="14.36328125" bestFit="1" customWidth="1"/>
    <col min="10" max="10" width="10.6328125" bestFit="1" customWidth="1"/>
    <col min="11" max="11" width="15.7265625" bestFit="1" customWidth="1"/>
    <col min="13" max="13" width="10.6328125" bestFit="1" customWidth="1"/>
    <col min="14" max="14" width="16.08984375" bestFit="1" customWidth="1"/>
  </cols>
  <sheetData>
    <row r="3" spans="1:14" x14ac:dyDescent="0.35">
      <c r="A3" s="5" t="s">
        <v>10951</v>
      </c>
      <c r="B3" s="6" t="s">
        <v>10938</v>
      </c>
      <c r="D3" s="5" t="s">
        <v>10951</v>
      </c>
      <c r="E3" s="6" t="s">
        <v>10950</v>
      </c>
      <c r="G3" s="5" t="s">
        <v>10951</v>
      </c>
      <c r="H3" s="6" t="s">
        <v>10952</v>
      </c>
      <c r="J3" s="5" t="s">
        <v>10951</v>
      </c>
      <c r="K3" s="6" t="s">
        <v>10953</v>
      </c>
      <c r="M3" s="5" t="s">
        <v>10951</v>
      </c>
      <c r="N3" s="6" t="s">
        <v>10954</v>
      </c>
    </row>
    <row r="4" spans="1:14" x14ac:dyDescent="0.35">
      <c r="A4" s="7" t="s">
        <v>10939</v>
      </c>
      <c r="B4" s="8">
        <v>37.776000000000003</v>
      </c>
      <c r="D4" s="7" t="s">
        <v>10939</v>
      </c>
      <c r="E4" s="8">
        <v>10.5336</v>
      </c>
      <c r="G4" s="7" t="s">
        <v>10939</v>
      </c>
      <c r="H4" s="8">
        <v>8</v>
      </c>
      <c r="J4" s="7" t="s">
        <v>10939</v>
      </c>
      <c r="K4" s="8">
        <v>2</v>
      </c>
      <c r="M4" s="7" t="s">
        <v>10939</v>
      </c>
      <c r="N4" s="8">
        <v>27.884371029224901</v>
      </c>
    </row>
    <row r="5" spans="1:14" x14ac:dyDescent="0.35">
      <c r="A5" s="12" t="s">
        <v>10940</v>
      </c>
      <c r="B5" s="11">
        <v>825.06000000000006</v>
      </c>
      <c r="D5" s="12" t="s">
        <v>10940</v>
      </c>
      <c r="E5" s="11">
        <v>277.72249999999997</v>
      </c>
      <c r="G5" s="12" t="s">
        <v>10940</v>
      </c>
      <c r="H5" s="11">
        <v>13</v>
      </c>
      <c r="J5" s="12" t="s">
        <v>10940</v>
      </c>
      <c r="K5" s="11">
        <v>5</v>
      </c>
      <c r="M5" s="12" t="s">
        <v>10940</v>
      </c>
      <c r="N5" s="11">
        <v>33.660885268950132</v>
      </c>
    </row>
    <row r="6" spans="1:14" x14ac:dyDescent="0.35">
      <c r="A6" s="12" t="s">
        <v>10941</v>
      </c>
      <c r="B6" s="11">
        <v>2049.752</v>
      </c>
      <c r="D6" s="12" t="s">
        <v>10941</v>
      </c>
      <c r="E6" s="11">
        <v>-143.90010000000012</v>
      </c>
      <c r="G6" s="12" t="s">
        <v>10941</v>
      </c>
      <c r="H6" s="11">
        <v>56</v>
      </c>
      <c r="J6" s="12" t="s">
        <v>10941</v>
      </c>
      <c r="K6" s="11">
        <v>17</v>
      </c>
      <c r="M6" s="12" t="s">
        <v>10941</v>
      </c>
      <c r="N6" s="11">
        <v>-7.0203663662726097</v>
      </c>
    </row>
    <row r="7" spans="1:14" x14ac:dyDescent="0.35">
      <c r="A7" s="12" t="s">
        <v>10942</v>
      </c>
      <c r="B7" s="11">
        <v>723.24800000000005</v>
      </c>
      <c r="D7" s="12" t="s">
        <v>10942</v>
      </c>
      <c r="E7" s="11">
        <v>169.73989999999992</v>
      </c>
      <c r="G7" s="12" t="s">
        <v>10942</v>
      </c>
      <c r="H7" s="11">
        <v>46</v>
      </c>
      <c r="J7" s="12" t="s">
        <v>10942</v>
      </c>
      <c r="K7" s="11">
        <v>11</v>
      </c>
      <c r="M7" s="12" t="s">
        <v>10942</v>
      </c>
      <c r="N7" s="11">
        <v>23.469114328694985</v>
      </c>
    </row>
    <row r="8" spans="1:14" x14ac:dyDescent="0.35">
      <c r="A8" s="12" t="s">
        <v>10943</v>
      </c>
      <c r="B8" s="11">
        <v>756.84800000000007</v>
      </c>
      <c r="D8" s="12" t="s">
        <v>10943</v>
      </c>
      <c r="E8" s="11">
        <v>164.71520000000004</v>
      </c>
      <c r="G8" s="12" t="s">
        <v>10943</v>
      </c>
      <c r="H8" s="11">
        <v>53</v>
      </c>
      <c r="J8" s="12" t="s">
        <v>10943</v>
      </c>
      <c r="K8" s="11">
        <v>15</v>
      </c>
      <c r="M8" s="12" t="s">
        <v>10943</v>
      </c>
      <c r="N8" s="11">
        <v>21.763313109105134</v>
      </c>
    </row>
    <row r="9" spans="1:14" x14ac:dyDescent="0.35">
      <c r="A9" s="12" t="s">
        <v>10944</v>
      </c>
      <c r="B9" s="11">
        <v>859.56600000000014</v>
      </c>
      <c r="D9" s="12" t="s">
        <v>10944</v>
      </c>
      <c r="E9" s="11">
        <v>239.00539999999995</v>
      </c>
      <c r="G9" s="12" t="s">
        <v>10944</v>
      </c>
      <c r="H9" s="11">
        <v>32</v>
      </c>
      <c r="J9" s="12" t="s">
        <v>10944</v>
      </c>
      <c r="K9" s="11">
        <v>9</v>
      </c>
      <c r="M9" s="12" t="s">
        <v>10944</v>
      </c>
      <c r="N9" s="11">
        <v>27.805357587433647</v>
      </c>
    </row>
    <row r="10" spans="1:14" x14ac:dyDescent="0.35">
      <c r="A10" s="12" t="s">
        <v>10945</v>
      </c>
      <c r="B10" s="11">
        <v>1452.134</v>
      </c>
      <c r="D10" s="12" t="s">
        <v>10945</v>
      </c>
      <c r="E10" s="11">
        <v>-77.444099999999978</v>
      </c>
      <c r="G10" s="12" t="s">
        <v>10945</v>
      </c>
      <c r="H10" s="11">
        <v>32</v>
      </c>
      <c r="J10" s="12" t="s">
        <v>10945</v>
      </c>
      <c r="K10" s="11">
        <v>12</v>
      </c>
      <c r="M10" s="12" t="s">
        <v>10945</v>
      </c>
      <c r="N10" s="11">
        <v>-5.3331235271676016</v>
      </c>
    </row>
    <row r="11" spans="1:14" x14ac:dyDescent="0.35">
      <c r="A11" s="12" t="s">
        <v>10946</v>
      </c>
      <c r="B11" s="11">
        <v>4365.4039999999995</v>
      </c>
      <c r="D11" s="12" t="s">
        <v>10946</v>
      </c>
      <c r="E11" s="11">
        <v>1081.3909999999998</v>
      </c>
      <c r="G11" s="12" t="s">
        <v>10946</v>
      </c>
      <c r="H11" s="11">
        <v>62</v>
      </c>
      <c r="J11" s="12" t="s">
        <v>10946</v>
      </c>
      <c r="K11" s="11">
        <v>18</v>
      </c>
      <c r="M11" s="12" t="s">
        <v>10946</v>
      </c>
      <c r="N11" s="11">
        <v>24.771842422831885</v>
      </c>
    </row>
    <row r="12" spans="1:14" x14ac:dyDescent="0.35">
      <c r="A12" s="12" t="s">
        <v>10947</v>
      </c>
      <c r="B12" s="11">
        <v>2089.098</v>
      </c>
      <c r="D12" s="12" t="s">
        <v>10947</v>
      </c>
      <c r="E12" s="11">
        <v>328.58439999999996</v>
      </c>
      <c r="G12" s="12" t="s">
        <v>10947</v>
      </c>
      <c r="H12" s="11">
        <v>40</v>
      </c>
      <c r="J12" s="12" t="s">
        <v>10947</v>
      </c>
      <c r="K12" s="11">
        <v>9</v>
      </c>
      <c r="M12" s="12" t="s">
        <v>10947</v>
      </c>
      <c r="N12" s="11">
        <v>15.728529729098394</v>
      </c>
    </row>
    <row r="13" spans="1:14" x14ac:dyDescent="0.35">
      <c r="A13" s="12" t="s">
        <v>10948</v>
      </c>
      <c r="B13" s="11">
        <v>7912.0259999999989</v>
      </c>
      <c r="D13" s="12" t="s">
        <v>10948</v>
      </c>
      <c r="E13" s="11">
        <v>1827.3286999999996</v>
      </c>
      <c r="G13" s="12" t="s">
        <v>10948</v>
      </c>
      <c r="H13" s="11">
        <v>70</v>
      </c>
      <c r="J13" s="12" t="s">
        <v>10948</v>
      </c>
      <c r="K13" s="11">
        <v>18</v>
      </c>
      <c r="M13" s="12" t="s">
        <v>10948</v>
      </c>
      <c r="N13" s="11">
        <v>23.095585125731386</v>
      </c>
    </row>
    <row r="14" spans="1:14" x14ac:dyDescent="0.35">
      <c r="A14" s="12" t="s">
        <v>10949</v>
      </c>
      <c r="B14" s="11">
        <v>5510.84</v>
      </c>
      <c r="D14" s="12" t="s">
        <v>10949</v>
      </c>
      <c r="E14" s="11">
        <v>1157.0413999999998</v>
      </c>
      <c r="G14" s="12" t="s">
        <v>10949</v>
      </c>
      <c r="H14" s="11">
        <v>71</v>
      </c>
      <c r="J14" s="12" t="s">
        <v>10949</v>
      </c>
      <c r="K14" s="11">
        <v>19</v>
      </c>
      <c r="M14" s="12" t="s">
        <v>10949</v>
      </c>
      <c r="N14" s="11">
        <v>20.995735677319608</v>
      </c>
    </row>
    <row r="15" spans="1:14" x14ac:dyDescent="0.35">
      <c r="A15" s="9" t="s">
        <v>10933</v>
      </c>
      <c r="B15" s="10">
        <v>26581.752</v>
      </c>
      <c r="D15" s="9" t="s">
        <v>10933</v>
      </c>
      <c r="E15" s="10">
        <v>5034.7178999999987</v>
      </c>
      <c r="G15" s="9" t="s">
        <v>10933</v>
      </c>
      <c r="H15" s="10">
        <v>483</v>
      </c>
      <c r="J15" s="9" t="s">
        <v>10933</v>
      </c>
      <c r="K15" s="10">
        <v>135</v>
      </c>
      <c r="M15" s="9" t="s">
        <v>10933</v>
      </c>
      <c r="N15" s="10">
        <v>18.940504373075168</v>
      </c>
    </row>
    <row r="23" spans="2:14" x14ac:dyDescent="0.35">
      <c r="B23" s="30">
        <f>GETPIVOTDATA("Sales",$A$3)</f>
        <v>26581.752</v>
      </c>
      <c r="E23" s="30">
        <f>GETPIVOTDATA("Profit",$D$3)</f>
        <v>5034.7178999999987</v>
      </c>
      <c r="H23">
        <f>GETPIVOTDATA("Quantity",$G$3)</f>
        <v>483</v>
      </c>
      <c r="K23">
        <f>GETPIVOTDATA("Order ID",$J$3)</f>
        <v>135</v>
      </c>
      <c r="N23" s="31">
        <f>GETPIVOTDATA("Profit Field",$M$3)</f>
        <v>18.940504373075168</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CD70B-F490-4390-997B-E75D774F3534}">
  <dimension ref="A3:I17"/>
  <sheetViews>
    <sheetView zoomScale="130" zoomScaleNormal="130" workbookViewId="0">
      <selection activeCell="F14" sqref="F14"/>
    </sheetView>
  </sheetViews>
  <sheetFormatPr defaultRowHeight="14.5" x14ac:dyDescent="0.35"/>
  <cols>
    <col min="1" max="1" width="12.36328125" bestFit="1" customWidth="1"/>
    <col min="2" max="2" width="11.26953125" bestFit="1" customWidth="1"/>
    <col min="3" max="3" width="11.6328125" bestFit="1" customWidth="1"/>
    <col min="4" max="4" width="9.7265625" customWidth="1"/>
    <col min="5" max="5" width="11.36328125" customWidth="1"/>
    <col min="6" max="6" width="9.90625" customWidth="1"/>
    <col min="7" max="7" width="11.08984375" customWidth="1"/>
    <col min="8" max="8" width="11.36328125" customWidth="1"/>
    <col min="9" max="9" width="10.90625" customWidth="1"/>
  </cols>
  <sheetData>
    <row r="3" spans="1:9" x14ac:dyDescent="0.35">
      <c r="A3" s="5" t="s">
        <v>10932</v>
      </c>
      <c r="B3" s="4" t="s">
        <v>10938</v>
      </c>
      <c r="C3" s="32" t="s">
        <v>10950</v>
      </c>
      <c r="D3" s="32" t="s">
        <v>10952</v>
      </c>
      <c r="E3" s="32" t="s">
        <v>10953</v>
      </c>
      <c r="F3" s="13" t="s">
        <v>10954</v>
      </c>
    </row>
    <row r="4" spans="1:9" x14ac:dyDescent="0.35">
      <c r="A4" s="7" t="s">
        <v>10934</v>
      </c>
      <c r="B4" s="14">
        <v>14536.821999999993</v>
      </c>
      <c r="C4" s="33">
        <v>4463.8227000000015</v>
      </c>
      <c r="D4" s="33">
        <v>270</v>
      </c>
      <c r="E4" s="33">
        <v>70</v>
      </c>
      <c r="F4" s="15">
        <v>30.707005286299875</v>
      </c>
    </row>
    <row r="5" spans="1:9" x14ac:dyDescent="0.35">
      <c r="A5" s="12" t="s">
        <v>10935</v>
      </c>
      <c r="B5" s="16">
        <v>26581.752000000004</v>
      </c>
      <c r="C5" s="34">
        <v>5034.7178999999969</v>
      </c>
      <c r="D5" s="34">
        <v>483</v>
      </c>
      <c r="E5" s="34">
        <v>135</v>
      </c>
      <c r="F5" s="17">
        <v>18.940504373075168</v>
      </c>
    </row>
    <row r="6" spans="1:9" x14ac:dyDescent="0.35">
      <c r="A6" s="12" t="s">
        <v>10936</v>
      </c>
      <c r="B6" s="16">
        <v>33472.567000000003</v>
      </c>
      <c r="C6" s="34">
        <v>6184.5741999999973</v>
      </c>
      <c r="D6" s="34">
        <v>520</v>
      </c>
      <c r="E6" s="34">
        <v>128</v>
      </c>
      <c r="F6" s="17">
        <v>18.476545883080902</v>
      </c>
    </row>
    <row r="7" spans="1:9" x14ac:dyDescent="0.35">
      <c r="A7" s="35" t="s">
        <v>10937</v>
      </c>
      <c r="B7" s="36">
        <v>52872.585000000043</v>
      </c>
      <c r="C7" s="37">
        <v>11026.101999999999</v>
      </c>
      <c r="D7" s="37">
        <v>640</v>
      </c>
      <c r="E7" s="37">
        <v>169</v>
      </c>
      <c r="F7" s="38">
        <v>20.854100475700196</v>
      </c>
    </row>
    <row r="14" spans="1:9" x14ac:dyDescent="0.35">
      <c r="E14" s="39">
        <f>(GETPIVOTDATA("Sum of Sales",$A$3,"Years (Order Date)",2014)/GETPIVOTDATA("Sum of Sales",$A$3,"Years (Order Date)",2013))-1</f>
        <v>0.57957963008932167</v>
      </c>
      <c r="F14" s="39">
        <f>(GETPIVOTDATA("Sum of Profit",$A$3,"Years (Order Date)",2014)/GETPIVOTDATA("Sum of Profit",$A$3,"Years (Order Date)",2013))-1</f>
        <v>0.78283931010157559</v>
      </c>
      <c r="G14" s="39">
        <f>(GETPIVOTDATA("Sum of Quantity",$A$3,"Years (Order Date)",2014)/GETPIVOTDATA("Sum of Quantity",$A$3,"Years (Order Date)",2013))-1</f>
        <v>0.23076923076923084</v>
      </c>
      <c r="H14" s="39">
        <f>(GETPIVOTDATA("Count of Order ID",$A$3,"Years (Order Date)",2014)/GETPIVOTDATA("Count of Order ID",$A$3,"Years (Order Date)",2013))-1</f>
        <v>0.3203125</v>
      </c>
      <c r="I14" s="39">
        <f>(GETPIVOTDATA("Sum of Profit Field",$A$3,"Years (Order Date)",2014)/GETPIVOTDATA("Sum of Profit Field",$A$3,"Years (Order Date)",2013))-1</f>
        <v>0.128679603193389</v>
      </c>
    </row>
    <row r="16" spans="1:9" x14ac:dyDescent="0.35">
      <c r="E16" s="39"/>
    </row>
    <row r="17" spans="5:5" x14ac:dyDescent="0.35">
      <c r="E17" s="39">
        <f>(GETPIVOTDATA("Sum of Sales",$A$3,"Years (Order Date)",2014)/GETPIVOTDATA("Sum of Sales",$A$3,"Years (Order Date)",2013))-1</f>
        <v>0.57957963008932167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6" sqref="E6"/>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CD831-22DD-4404-943E-2BE2B0E57A29}">
  <dimension ref="J10"/>
  <sheetViews>
    <sheetView showGridLines="0" showRowColHeaders="0" tabSelected="1" zoomScale="55" zoomScaleNormal="55" workbookViewId="0">
      <selection activeCell="AB23" sqref="AB23"/>
    </sheetView>
  </sheetViews>
  <sheetFormatPr defaultRowHeight="14.5" x14ac:dyDescent="0.35"/>
  <sheetData>
    <row r="10" spans="10:10" x14ac:dyDescent="0.35">
      <c r="J10">
        <f>'YoY KPIs'!$E$16</f>
        <v>0</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vs Profits</vt:lpstr>
      <vt:lpstr>Category Waterfall Chart</vt:lpstr>
      <vt:lpstr>Category by Percent</vt:lpstr>
      <vt:lpstr>State Sales</vt:lpstr>
      <vt:lpstr>Top 5 Sub Categories</vt:lpstr>
      <vt:lpstr>KPIs</vt:lpstr>
      <vt:lpstr>YoY KPIs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Taneja, Yash</cp:lastModifiedBy>
  <dcterms:created xsi:type="dcterms:W3CDTF">2015-06-05T18:17:20Z</dcterms:created>
  <dcterms:modified xsi:type="dcterms:W3CDTF">2025-09-22T09:23:21Z</dcterms:modified>
</cp:coreProperties>
</file>