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_WS\GITHUB\resilientWDN\data\"/>
    </mc:Choice>
  </mc:AlternateContent>
  <xr:revisionPtr revIDLastSave="0" documentId="13_ncr:1_{419AFA05-BE40-490C-BDE2-EC91A9E4CC58}" xr6:coauthVersionLast="44" xr6:coauthVersionMax="44" xr10:uidLastSave="{00000000-0000-0000-0000-000000000000}"/>
  <bookViews>
    <workbookView xWindow="0" yWindow="120" windowWidth="23280" windowHeight="16560" activeTab="1" xr2:uid="{3B098E34-E2CA-4D4D-A8A6-2EAA5BB50E6C}"/>
  </bookViews>
  <sheets>
    <sheet name="Sheet2" sheetId="2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" i="4" l="1"/>
  <c r="G32" i="4"/>
  <c r="G33" i="4"/>
  <c r="G34" i="4"/>
  <c r="G35" i="4"/>
  <c r="G36" i="4"/>
  <c r="G37" i="4"/>
  <c r="G38" i="4"/>
  <c r="G39" i="4"/>
  <c r="G31" i="4"/>
  <c r="G26" i="4"/>
  <c r="G18" i="4"/>
  <c r="G19" i="4"/>
  <c r="G20" i="4"/>
  <c r="G21" i="4"/>
  <c r="G22" i="4"/>
  <c r="G23" i="4"/>
  <c r="G24" i="4"/>
  <c r="G25" i="4"/>
  <c r="G17" i="4"/>
  <c r="F17" i="4"/>
  <c r="E18" i="4" l="1"/>
  <c r="E19" i="4"/>
  <c r="E20" i="4"/>
  <c r="E21" i="4"/>
  <c r="E22" i="4"/>
  <c r="E23" i="4"/>
  <c r="E24" i="4"/>
  <c r="E25" i="4"/>
  <c r="E17" i="4"/>
  <c r="F18" i="4"/>
  <c r="F19" i="4"/>
  <c r="F20" i="4"/>
  <c r="F21" i="4"/>
  <c r="F22" i="4"/>
  <c r="F23" i="4"/>
  <c r="F24" i="4"/>
  <c r="F25" i="4"/>
  <c r="J12" i="4"/>
  <c r="L9" i="4" s="1"/>
  <c r="I12" i="4"/>
  <c r="M10" i="4" s="1"/>
  <c r="G12" i="4"/>
  <c r="F12" i="4"/>
  <c r="L11" i="4"/>
  <c r="H11" i="4"/>
  <c r="H10" i="4"/>
  <c r="H9" i="4"/>
  <c r="L8" i="4"/>
  <c r="H8" i="4"/>
  <c r="H7" i="4"/>
  <c r="L6" i="4"/>
  <c r="H6" i="4"/>
  <c r="L5" i="4"/>
  <c r="H5" i="4"/>
  <c r="L4" i="4"/>
  <c r="H4" i="4"/>
  <c r="L3" i="4"/>
  <c r="H3" i="4"/>
  <c r="K4" i="2"/>
  <c r="K5" i="2"/>
  <c r="K6" i="2"/>
  <c r="K7" i="2"/>
  <c r="K8" i="2"/>
  <c r="K9" i="2"/>
  <c r="K10" i="2"/>
  <c r="K11" i="2"/>
  <c r="K3" i="2"/>
  <c r="J4" i="2"/>
  <c r="J5" i="2"/>
  <c r="J6" i="2"/>
  <c r="J7" i="2"/>
  <c r="J8" i="2"/>
  <c r="J9" i="2"/>
  <c r="J10" i="2"/>
  <c r="J11" i="2"/>
  <c r="J3" i="2"/>
  <c r="H12" i="2"/>
  <c r="G12" i="2"/>
  <c r="E12" i="2"/>
  <c r="D12" i="2"/>
  <c r="F11" i="2"/>
  <c r="F10" i="2"/>
  <c r="F9" i="2"/>
  <c r="F8" i="2"/>
  <c r="F7" i="2"/>
  <c r="F6" i="2"/>
  <c r="F5" i="2"/>
  <c r="F4" i="2"/>
  <c r="F3" i="2"/>
  <c r="M5" i="4" l="1"/>
  <c r="L7" i="4"/>
  <c r="H12" i="4"/>
  <c r="M4" i="4"/>
  <c r="L10" i="4"/>
  <c r="M9" i="4"/>
  <c r="M8" i="4"/>
  <c r="E26" i="4"/>
  <c r="E32" i="4" s="1"/>
  <c r="M11" i="4"/>
  <c r="M3" i="4"/>
  <c r="M7" i="4"/>
  <c r="M6" i="4"/>
  <c r="F26" i="4"/>
  <c r="F12" i="2"/>
  <c r="E37" i="4" l="1"/>
  <c r="E33" i="4"/>
  <c r="E38" i="4"/>
  <c r="E36" i="4"/>
  <c r="E31" i="4"/>
  <c r="E39" i="4"/>
  <c r="E35" i="4"/>
  <c r="E34" i="4"/>
  <c r="F35" i="4"/>
  <c r="F39" i="4"/>
  <c r="F34" i="4"/>
  <c r="F32" i="4"/>
  <c r="F36" i="4"/>
  <c r="F31" i="4"/>
  <c r="F37" i="4"/>
  <c r="F38" i="4"/>
  <c r="F33" i="4"/>
  <c r="E40" i="4" l="1"/>
  <c r="F40" i="4"/>
</calcChain>
</file>

<file path=xl/sharedStrings.xml><?xml version="1.0" encoding="utf-8"?>
<sst xmlns="http://schemas.openxmlformats.org/spreadsheetml/2006/main" count="260" uniqueCount="65">
  <si>
    <t xml:space="preserve"> </t>
  </si>
  <si>
    <t>Hollum</t>
  </si>
  <si>
    <t>Buren</t>
  </si>
  <si>
    <t>Schiermonnikoog</t>
  </si>
  <si>
    <t>Noordbergum</t>
  </si>
  <si>
    <t>Oldeholtpade</t>
  </si>
  <si>
    <t>Production plant</t>
  </si>
  <si>
    <t>Gross permit</t>
  </si>
  <si>
    <t>Limitations</t>
  </si>
  <si>
    <t>Usable part of the extraction permit</t>
  </si>
  <si>
    <t>Extraction capacity</t>
  </si>
  <si>
    <t>Extracted amount in 2019</t>
  </si>
  <si>
    <r>
      <t>(Mm</t>
    </r>
    <r>
      <rPr>
        <b/>
        <vertAlign val="superscript"/>
        <sz val="9"/>
        <color rgb="FF333399"/>
        <rFont val="Verdana"/>
        <family val="2"/>
      </rPr>
      <t>3</t>
    </r>
    <r>
      <rPr>
        <b/>
        <sz val="9"/>
        <color rgb="FF333399"/>
        <rFont val="Verdana"/>
        <family val="2"/>
      </rPr>
      <t>/yr)</t>
    </r>
  </si>
  <si>
    <t>BUR</t>
  </si>
  <si>
    <t>HOM</t>
  </si>
  <si>
    <t>NBG</t>
  </si>
  <si>
    <t>OHP</t>
  </si>
  <si>
    <t>SMO</t>
  </si>
  <si>
    <t>SPB</t>
  </si>
  <si>
    <t>Spannenburg</t>
  </si>
  <si>
    <t>TWS</t>
  </si>
  <si>
    <t>Terwisscha</t>
  </si>
  <si>
    <t>VLL</t>
  </si>
  <si>
    <t xml:space="preserve">Vlieland </t>
  </si>
  <si>
    <t>WTS</t>
  </si>
  <si>
    <t xml:space="preserve">West-Terschelling </t>
  </si>
  <si>
    <t>TOTAAL</t>
  </si>
  <si>
    <t>Extracted (%)</t>
  </si>
  <si>
    <t>Permit(%)</t>
  </si>
  <si>
    <r>
      <t>(Mm</t>
    </r>
    <r>
      <rPr>
        <vertAlign val="superscript"/>
        <sz val="9"/>
        <color rgb="FF333399"/>
        <rFont val="Verdana"/>
        <family val="2"/>
      </rPr>
      <t>3</t>
    </r>
    <r>
      <rPr>
        <sz val="9"/>
        <color rgb="FF333399"/>
        <rFont val="Verdana"/>
        <family val="2"/>
      </rPr>
      <t>/yr)</t>
    </r>
  </si>
  <si>
    <t>Node id</t>
  </si>
  <si>
    <t>Usable permit</t>
  </si>
  <si>
    <t>Extracted 2019</t>
  </si>
  <si>
    <t>Model sum</t>
  </si>
  <si>
    <t>Name</t>
  </si>
  <si>
    <t>TOTAL</t>
  </si>
  <si>
    <t>id</t>
  </si>
  <si>
    <t>label</t>
  </si>
  <si>
    <t>type</t>
  </si>
  <si>
    <t>weight</t>
  </si>
  <si>
    <t>discharge</t>
  </si>
  <si>
    <t>elevation</t>
  </si>
  <si>
    <t>max_supply_head</t>
  </si>
  <si>
    <t>disuse</t>
  </si>
  <si>
    <t>use_pump_curve</t>
  </si>
  <si>
    <t>ind_ratio</t>
  </si>
  <si>
    <t>demand</t>
  </si>
  <si>
    <t>NA</t>
  </si>
  <si>
    <t>s5</t>
  </si>
  <si>
    <t>supply</t>
  </si>
  <si>
    <t>s7</t>
  </si>
  <si>
    <t>s3</t>
  </si>
  <si>
    <t>s4</t>
  </si>
  <si>
    <t>s9</t>
  </si>
  <si>
    <t>s2</t>
  </si>
  <si>
    <t>s6</t>
  </si>
  <si>
    <t>s8</t>
  </si>
  <si>
    <t>s1</t>
  </si>
  <si>
    <t>connected</t>
  </si>
  <si>
    <t>Actual</t>
  </si>
  <si>
    <t>OLD</t>
  </si>
  <si>
    <t>UPDATE</t>
  </si>
  <si>
    <t>Before</t>
  </si>
  <si>
    <t>Adjusted</t>
  </si>
  <si>
    <t>Relative supply size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</si>
</sst>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color rgb="FF333399"/>
      <name val="Verdana"/>
      <family val="2"/>
    </font>
    <font>
      <b/>
      <vertAlign val="superscript"/>
      <sz val="9"/>
      <color rgb="FF333399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i/>
      <sz val="9"/>
      <name val="Verdana"/>
      <family val="2"/>
    </font>
    <font>
      <b/>
      <i/>
      <sz val="9"/>
      <color theme="1"/>
      <name val="Verdana"/>
      <family val="2"/>
    </font>
    <font>
      <sz val="9"/>
      <color rgb="FF333399"/>
      <name val="Verdana"/>
      <family val="2"/>
    </font>
    <font>
      <vertAlign val="superscript"/>
      <sz val="9"/>
      <color rgb="FF333399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sz val="9"/>
      <color theme="4"/>
      <name val="Verdana"/>
      <family val="2"/>
    </font>
    <font>
      <b/>
      <sz val="9"/>
      <color theme="4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 style="thin">
        <color rgb="FF333399"/>
      </left>
      <right/>
      <top/>
      <bottom style="thin">
        <color rgb="FF333399"/>
      </bottom>
      <diagonal/>
    </border>
    <border>
      <left/>
      <right style="thin">
        <color rgb="FF333399"/>
      </right>
      <top/>
      <bottom style="thin">
        <color rgb="FF333399"/>
      </bottom>
      <diagonal/>
    </border>
    <border>
      <left style="thin">
        <color theme="1" tint="0.499984740745262"/>
      </left>
      <right style="thin">
        <color rgb="FF333399"/>
      </right>
      <top/>
      <bottom style="thin">
        <color rgb="FF333399"/>
      </bottom>
      <diagonal/>
    </border>
    <border>
      <left style="thin">
        <color rgb="FF333399"/>
      </left>
      <right/>
      <top style="thin">
        <color rgb="FF333399"/>
      </top>
      <bottom style="thin">
        <color rgb="FF333399"/>
      </bottom>
      <diagonal/>
    </border>
    <border>
      <left style="thin">
        <color rgb="FF333399"/>
      </left>
      <right style="thin">
        <color indexed="64"/>
      </right>
      <top style="thin">
        <color rgb="FF333399"/>
      </top>
      <bottom style="thin">
        <color rgb="FF333399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Continuous" vertical="top"/>
    </xf>
    <xf numFmtId="0" fontId="1" fillId="2" borderId="2" xfId="0" applyFont="1" applyFill="1" applyBorder="1" applyAlignment="1">
      <alignment horizontal="centerContinuous" vertical="top" wrapText="1"/>
    </xf>
    <xf numFmtId="0" fontId="1" fillId="2" borderId="1" xfId="0" applyFont="1" applyFill="1" applyBorder="1" applyAlignment="1">
      <alignment horizontal="centerContinuous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/>
    <xf numFmtId="2" fontId="4" fillId="3" borderId="6" xfId="0" applyNumberFormat="1" applyFont="1" applyFill="1" applyBorder="1" applyAlignment="1">
      <alignment horizontal="right" indent="2"/>
    </xf>
    <xf numFmtId="2" fontId="4" fillId="3" borderId="7" xfId="0" applyNumberFormat="1" applyFont="1" applyFill="1" applyBorder="1" applyAlignment="1">
      <alignment horizontal="right" indent="2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/>
    <xf numFmtId="0" fontId="5" fillId="2" borderId="9" xfId="0" applyFont="1" applyFill="1" applyBorder="1" applyAlignment="1">
      <alignment horizontal="centerContinuous"/>
    </xf>
    <xf numFmtId="0" fontId="4" fillId="0" borderId="10" xfId="0" applyFont="1" applyBorder="1" applyAlignment="1">
      <alignment horizontal="centerContinuous"/>
    </xf>
    <xf numFmtId="164" fontId="6" fillId="2" borderId="11" xfId="0" applyNumberFormat="1" applyFont="1" applyFill="1" applyBorder="1" applyAlignment="1">
      <alignment horizontal="right" indent="2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 indent="1"/>
    </xf>
    <xf numFmtId="2" fontId="13" fillId="0" borderId="0" xfId="0" applyNumberFormat="1" applyFont="1" applyFill="1" applyBorder="1" applyAlignment="1">
      <alignment horizontal="left"/>
    </xf>
    <xf numFmtId="164" fontId="14" fillId="0" borderId="0" xfId="0" applyNumberFormat="1" applyFont="1" applyFill="1" applyBorder="1" applyAlignment="1">
      <alignment horizontal="left"/>
    </xf>
    <xf numFmtId="164" fontId="11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019C-5D96-467A-8A1A-3040B7D5DA0A}">
  <dimension ref="A1:K12"/>
  <sheetViews>
    <sheetView workbookViewId="0">
      <selection activeCell="B40" sqref="B40"/>
    </sheetView>
  </sheetViews>
  <sheetFormatPr defaultRowHeight="14.4" x14ac:dyDescent="0.3"/>
  <cols>
    <col min="1" max="1" width="5.33203125" style="1" customWidth="1"/>
    <col min="2" max="2" width="5" bestFit="1" customWidth="1"/>
    <col min="3" max="3" width="16.109375" bestFit="1" customWidth="1"/>
    <col min="4" max="4" width="12.88671875" customWidth="1"/>
    <col min="5" max="5" width="15.33203125" customWidth="1"/>
    <col min="6" max="6" width="18.33203125" customWidth="1"/>
    <col min="7" max="7" width="17.88671875" customWidth="1"/>
    <col min="8" max="8" width="14.5546875" customWidth="1"/>
    <col min="10" max="10" width="14.88671875" style="2" customWidth="1"/>
    <col min="11" max="11" width="13.5546875" customWidth="1"/>
  </cols>
  <sheetData>
    <row r="1" spans="1:11" ht="34.200000000000003" x14ac:dyDescent="0.3">
      <c r="B1" s="3" t="s">
        <v>6</v>
      </c>
      <c r="C1" s="3"/>
      <c r="D1" s="4" t="s">
        <v>7</v>
      </c>
      <c r="E1" s="5" t="s">
        <v>8</v>
      </c>
      <c r="F1" s="6" t="s">
        <v>9</v>
      </c>
      <c r="G1" s="6" t="s">
        <v>10</v>
      </c>
      <c r="H1" s="6" t="s">
        <v>11</v>
      </c>
      <c r="J1" s="2" t="s">
        <v>27</v>
      </c>
      <c r="K1" s="2" t="s">
        <v>28</v>
      </c>
    </row>
    <row r="2" spans="1:11" x14ac:dyDescent="0.3">
      <c r="B2" s="7"/>
      <c r="C2" s="8"/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</row>
    <row r="3" spans="1:11" x14ac:dyDescent="0.3">
      <c r="A3" s="1">
        <v>43</v>
      </c>
      <c r="B3" s="10" t="s">
        <v>13</v>
      </c>
      <c r="C3" s="11" t="s">
        <v>2</v>
      </c>
      <c r="D3" s="12">
        <v>0.1</v>
      </c>
      <c r="E3" s="12">
        <v>0</v>
      </c>
      <c r="F3" s="12">
        <f t="shared" ref="F3:F11" si="0">D3-E3</f>
        <v>0.1</v>
      </c>
      <c r="G3" s="12">
        <v>0.1</v>
      </c>
      <c r="H3" s="13">
        <v>9.8851999999999995E-2</v>
      </c>
      <c r="J3" s="20">
        <f>H3/$H$12*100</f>
        <v>0.18522143481856057</v>
      </c>
      <c r="K3" s="19">
        <f>G3/$G$12*100</f>
        <v>0.18559762435040839</v>
      </c>
    </row>
    <row r="4" spans="1:11" x14ac:dyDescent="0.3">
      <c r="A4" s="1">
        <v>42</v>
      </c>
      <c r="B4" s="14" t="s">
        <v>14</v>
      </c>
      <c r="C4" s="15" t="s">
        <v>1</v>
      </c>
      <c r="D4" s="12">
        <v>0.1</v>
      </c>
      <c r="E4" s="12">
        <v>0</v>
      </c>
      <c r="F4" s="12">
        <f t="shared" si="0"/>
        <v>0.1</v>
      </c>
      <c r="G4" s="12">
        <v>0.1</v>
      </c>
      <c r="H4" s="13">
        <v>9.9968000000000001E-2</v>
      </c>
      <c r="J4" s="20">
        <f t="shared" ref="J4:J11" si="1">H4/$H$12*100</f>
        <v>0.18731251159250056</v>
      </c>
      <c r="K4" s="19">
        <f t="shared" ref="K4:K11" si="2">G4/$G$12*100</f>
        <v>0.18559762435040839</v>
      </c>
    </row>
    <row r="5" spans="1:11" x14ac:dyDescent="0.3">
      <c r="A5" s="1">
        <v>46</v>
      </c>
      <c r="B5" s="14" t="s">
        <v>15</v>
      </c>
      <c r="C5" s="15" t="s">
        <v>4</v>
      </c>
      <c r="D5" s="12">
        <v>26.5</v>
      </c>
      <c r="E5" s="12">
        <v>12.3</v>
      </c>
      <c r="F5" s="12">
        <f t="shared" si="0"/>
        <v>14.2</v>
      </c>
      <c r="G5" s="12">
        <v>14.2</v>
      </c>
      <c r="H5" s="13">
        <v>13.690932999999999</v>
      </c>
      <c r="J5" s="20">
        <f t="shared" si="1"/>
        <v>25.653039435365798</v>
      </c>
      <c r="K5" s="19">
        <f t="shared" si="2"/>
        <v>26.354862657757984</v>
      </c>
    </row>
    <row r="6" spans="1:11" x14ac:dyDescent="0.3">
      <c r="A6" s="1">
        <v>47</v>
      </c>
      <c r="B6" s="14" t="s">
        <v>16</v>
      </c>
      <c r="C6" s="15" t="s">
        <v>5</v>
      </c>
      <c r="D6" s="12">
        <v>6.5</v>
      </c>
      <c r="E6" s="12">
        <v>0</v>
      </c>
      <c r="F6" s="12">
        <f t="shared" si="0"/>
        <v>6.5</v>
      </c>
      <c r="G6" s="12">
        <v>6.5</v>
      </c>
      <c r="H6" s="13">
        <v>6.4861519999999997</v>
      </c>
      <c r="J6" s="20">
        <f t="shared" si="1"/>
        <v>12.153263261150773</v>
      </c>
      <c r="K6" s="19">
        <f t="shared" si="2"/>
        <v>12.063845582776542</v>
      </c>
    </row>
    <row r="7" spans="1:11" x14ac:dyDescent="0.3">
      <c r="A7" s="1">
        <v>40</v>
      </c>
      <c r="B7" s="14" t="s">
        <v>17</v>
      </c>
      <c r="C7" s="15" t="s">
        <v>3</v>
      </c>
      <c r="D7" s="12">
        <v>0.3</v>
      </c>
      <c r="E7" s="12">
        <v>0.1</v>
      </c>
      <c r="F7" s="12">
        <f t="shared" si="0"/>
        <v>0.19999999999999998</v>
      </c>
      <c r="G7" s="12">
        <v>0.2</v>
      </c>
      <c r="H7" s="13">
        <v>0.179366</v>
      </c>
      <c r="J7" s="20">
        <f t="shared" si="1"/>
        <v>0.33608250594490691</v>
      </c>
      <c r="K7" s="19">
        <f t="shared" si="2"/>
        <v>0.37119524870081677</v>
      </c>
    </row>
    <row r="8" spans="1:11" x14ac:dyDescent="0.3">
      <c r="A8" s="1">
        <v>41</v>
      </c>
      <c r="B8" s="14" t="s">
        <v>18</v>
      </c>
      <c r="C8" s="15" t="s">
        <v>19</v>
      </c>
      <c r="D8" s="12">
        <v>27.5</v>
      </c>
      <c r="E8" s="12">
        <v>0</v>
      </c>
      <c r="F8" s="12">
        <f t="shared" si="0"/>
        <v>27.5</v>
      </c>
      <c r="G8" s="12">
        <v>25</v>
      </c>
      <c r="H8" s="13">
        <v>25.421622999999997</v>
      </c>
      <c r="J8" s="20">
        <f t="shared" si="1"/>
        <v>47.633123128277823</v>
      </c>
      <c r="K8" s="19">
        <f t="shared" si="2"/>
        <v>46.399406087602088</v>
      </c>
    </row>
    <row r="9" spans="1:11" x14ac:dyDescent="0.3">
      <c r="A9" s="1">
        <v>44</v>
      </c>
      <c r="B9" s="14" t="s">
        <v>20</v>
      </c>
      <c r="C9" s="15" t="s">
        <v>21</v>
      </c>
      <c r="D9" s="12">
        <v>7.5</v>
      </c>
      <c r="E9" s="12">
        <v>0</v>
      </c>
      <c r="F9" s="12">
        <f t="shared" si="0"/>
        <v>7.5</v>
      </c>
      <c r="G9" s="12">
        <v>7.3</v>
      </c>
      <c r="H9" s="13">
        <v>6.9913619999999996</v>
      </c>
      <c r="J9" s="20">
        <f t="shared" si="1"/>
        <v>13.099887720794332</v>
      </c>
      <c r="K9" s="19">
        <f t="shared" si="2"/>
        <v>13.548626577579808</v>
      </c>
    </row>
    <row r="10" spans="1:11" x14ac:dyDescent="0.3">
      <c r="A10" s="1">
        <v>48</v>
      </c>
      <c r="B10" s="14" t="s">
        <v>22</v>
      </c>
      <c r="C10" s="15" t="s">
        <v>23</v>
      </c>
      <c r="D10" s="12">
        <v>0.28999999999999998</v>
      </c>
      <c r="E10" s="12">
        <v>0</v>
      </c>
      <c r="F10" s="12">
        <f t="shared" si="0"/>
        <v>0.28999999999999998</v>
      </c>
      <c r="G10" s="12">
        <v>0.28999999999999998</v>
      </c>
      <c r="H10" s="13">
        <v>0.22381399999999999</v>
      </c>
      <c r="J10" s="20">
        <f t="shared" si="1"/>
        <v>0.41936582175860188</v>
      </c>
      <c r="K10" s="19">
        <f t="shared" si="2"/>
        <v>0.53823311061618417</v>
      </c>
    </row>
    <row r="11" spans="1:11" x14ac:dyDescent="0.3">
      <c r="A11" s="1">
        <v>45</v>
      </c>
      <c r="B11" s="14" t="s">
        <v>24</v>
      </c>
      <c r="C11" s="15" t="s">
        <v>25</v>
      </c>
      <c r="D11" s="12">
        <v>0.19</v>
      </c>
      <c r="E11" s="12">
        <v>0</v>
      </c>
      <c r="F11" s="12">
        <f t="shared" si="0"/>
        <v>0.19</v>
      </c>
      <c r="G11" s="12">
        <v>0.19</v>
      </c>
      <c r="H11" s="13">
        <v>0.177563</v>
      </c>
      <c r="J11" s="20">
        <f t="shared" si="1"/>
        <v>0.33270418029668669</v>
      </c>
      <c r="K11" s="19">
        <f t="shared" si="2"/>
        <v>0.3526354862657759</v>
      </c>
    </row>
    <row r="12" spans="1:11" x14ac:dyDescent="0.3">
      <c r="B12" s="16" t="s">
        <v>26</v>
      </c>
      <c r="C12" s="17"/>
      <c r="D12" s="18">
        <f>SUM(D3:D11)</f>
        <v>68.98</v>
      </c>
      <c r="E12" s="18">
        <f>SUM(E3:E11)</f>
        <v>12.4</v>
      </c>
      <c r="F12" s="18">
        <f>SUM(F3:F11)</f>
        <v>56.579999999999991</v>
      </c>
      <c r="G12" s="18">
        <f>SUM(G3:G11)</f>
        <v>53.879999999999988</v>
      </c>
      <c r="H12" s="18">
        <f>SUM(H3:H11)</f>
        <v>53.369633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134-9A40-40B3-BECD-6AC3D6AECFE5}">
  <dimension ref="A1:U50"/>
  <sheetViews>
    <sheetView tabSelected="1" workbookViewId="0">
      <selection activeCell="J25" sqref="J25"/>
    </sheetView>
  </sheetViews>
  <sheetFormatPr defaultRowHeight="11.4" x14ac:dyDescent="0.2"/>
  <cols>
    <col min="1" max="1" width="4.77734375" style="22" customWidth="1"/>
    <col min="2" max="2" width="11" style="21" customWidth="1"/>
    <col min="3" max="3" width="11.5546875" style="21" customWidth="1"/>
    <col min="4" max="4" width="16.109375" style="22" bestFit="1" customWidth="1"/>
    <col min="5" max="6" width="11.5546875" style="22" customWidth="1"/>
    <col min="7" max="7" width="19" style="22" bestFit="1" customWidth="1"/>
    <col min="8" max="10" width="9.6640625" style="22" bestFit="1" customWidth="1"/>
    <col min="11" max="11" width="8.88671875" style="22"/>
    <col min="12" max="12" width="12.77734375" style="22" bestFit="1" customWidth="1"/>
    <col min="13" max="13" width="9.6640625" style="22" bestFit="1" customWidth="1"/>
    <col min="14" max="16384" width="8.88671875" style="22"/>
  </cols>
  <sheetData>
    <row r="1" spans="2:21" s="29" customFormat="1" ht="39.6" customHeight="1" x14ac:dyDescent="0.3">
      <c r="B1" s="29" t="s">
        <v>30</v>
      </c>
      <c r="C1" s="29" t="s">
        <v>33</v>
      </c>
      <c r="D1" s="27"/>
      <c r="E1" s="27" t="s">
        <v>6</v>
      </c>
      <c r="F1" s="28" t="s">
        <v>7</v>
      </c>
      <c r="G1" s="28" t="s">
        <v>8</v>
      </c>
      <c r="H1" s="28" t="s">
        <v>31</v>
      </c>
      <c r="I1" s="28" t="s">
        <v>10</v>
      </c>
      <c r="J1" s="28" t="s">
        <v>32</v>
      </c>
      <c r="L1" s="29" t="s">
        <v>27</v>
      </c>
      <c r="M1" s="29" t="s">
        <v>28</v>
      </c>
    </row>
    <row r="2" spans="2:21" ht="14.4" x14ac:dyDescent="0.3">
      <c r="D2" s="24"/>
      <c r="E2" s="24"/>
      <c r="F2" s="25" t="s">
        <v>29</v>
      </c>
      <c r="G2" s="25" t="s">
        <v>29</v>
      </c>
      <c r="H2" s="25" t="s">
        <v>29</v>
      </c>
      <c r="I2" s="25" t="s">
        <v>29</v>
      </c>
      <c r="J2" s="25" t="s">
        <v>29</v>
      </c>
      <c r="Q2">
        <v>43</v>
      </c>
      <c r="R2" t="s">
        <v>52</v>
      </c>
      <c r="S2" t="s">
        <v>49</v>
      </c>
      <c r="T2">
        <v>1</v>
      </c>
      <c r="U2">
        <v>34.119999999999997</v>
      </c>
    </row>
    <row r="3" spans="2:21" ht="14.4" x14ac:dyDescent="0.3">
      <c r="B3" s="21">
        <v>43</v>
      </c>
      <c r="C3" s="21">
        <v>34.119999999999997</v>
      </c>
      <c r="D3" s="26" t="s">
        <v>13</v>
      </c>
      <c r="E3" s="26" t="s">
        <v>2</v>
      </c>
      <c r="F3" s="23">
        <v>0.1</v>
      </c>
      <c r="G3" s="23">
        <v>0</v>
      </c>
      <c r="H3" s="23">
        <f t="shared" ref="H3:H11" si="0">F3-G3</f>
        <v>0.1</v>
      </c>
      <c r="I3" s="23">
        <v>0.1</v>
      </c>
      <c r="J3" s="23">
        <v>9.8851999999999995E-2</v>
      </c>
      <c r="L3" s="23">
        <f>J3/$J$12*100</f>
        <v>0.18522143481856057</v>
      </c>
      <c r="M3" s="23">
        <f>I3/$I$12*100</f>
        <v>0.18559762435040839</v>
      </c>
      <c r="Q3">
        <v>42</v>
      </c>
      <c r="R3" t="s">
        <v>51</v>
      </c>
      <c r="S3" t="s">
        <v>49</v>
      </c>
      <c r="T3">
        <v>1</v>
      </c>
      <c r="U3">
        <v>28.4</v>
      </c>
    </row>
    <row r="4" spans="2:21" ht="14.4" x14ac:dyDescent="0.3">
      <c r="B4" s="21">
        <v>42</v>
      </c>
      <c r="C4" s="21">
        <v>28.44</v>
      </c>
      <c r="D4" s="26" t="s">
        <v>14</v>
      </c>
      <c r="E4" s="26" t="s">
        <v>1</v>
      </c>
      <c r="F4" s="23">
        <v>0.1</v>
      </c>
      <c r="G4" s="23">
        <v>0</v>
      </c>
      <c r="H4" s="23">
        <f t="shared" si="0"/>
        <v>0.1</v>
      </c>
      <c r="I4" s="23">
        <v>0.1</v>
      </c>
      <c r="J4" s="23">
        <v>9.9968000000000001E-2</v>
      </c>
      <c r="L4" s="23">
        <f t="shared" ref="L4:L11" si="1">J4/$J$12*100</f>
        <v>0.18731251159250056</v>
      </c>
      <c r="M4" s="23">
        <f t="shared" ref="M4:M11" si="2">I4/$I$12*100</f>
        <v>0.18559762435040839</v>
      </c>
      <c r="Q4">
        <v>46</v>
      </c>
      <c r="R4" t="s">
        <v>55</v>
      </c>
      <c r="S4" t="s">
        <v>49</v>
      </c>
      <c r="T4">
        <v>1</v>
      </c>
      <c r="U4">
        <v>1328</v>
      </c>
    </row>
    <row r="5" spans="2:21" ht="14.4" x14ac:dyDescent="0.3">
      <c r="B5" s="21">
        <v>46</v>
      </c>
      <c r="C5" s="21">
        <v>1952.78</v>
      </c>
      <c r="D5" s="26" t="s">
        <v>15</v>
      </c>
      <c r="E5" s="26" t="s">
        <v>4</v>
      </c>
      <c r="F5" s="23">
        <v>26.5</v>
      </c>
      <c r="G5" s="23">
        <v>12.3</v>
      </c>
      <c r="H5" s="23">
        <f t="shared" si="0"/>
        <v>14.2</v>
      </c>
      <c r="I5" s="23">
        <v>14.2</v>
      </c>
      <c r="J5" s="23">
        <v>13.690932999999999</v>
      </c>
      <c r="L5" s="23">
        <f t="shared" si="1"/>
        <v>25.653039435365798</v>
      </c>
      <c r="M5" s="23">
        <f t="shared" si="2"/>
        <v>26.354862657757984</v>
      </c>
      <c r="Q5">
        <v>47</v>
      </c>
      <c r="R5" t="s">
        <v>56</v>
      </c>
      <c r="S5" t="s">
        <v>49</v>
      </c>
      <c r="T5">
        <v>1</v>
      </c>
      <c r="U5">
        <v>576</v>
      </c>
    </row>
    <row r="6" spans="2:21" ht="14.4" x14ac:dyDescent="0.3">
      <c r="B6" s="21">
        <v>47</v>
      </c>
      <c r="C6" s="21">
        <v>1053.43</v>
      </c>
      <c r="D6" s="26" t="s">
        <v>16</v>
      </c>
      <c r="E6" s="26" t="s">
        <v>5</v>
      </c>
      <c r="F6" s="23">
        <v>6.5</v>
      </c>
      <c r="G6" s="23">
        <v>0</v>
      </c>
      <c r="H6" s="23">
        <f t="shared" si="0"/>
        <v>6.5</v>
      </c>
      <c r="I6" s="23">
        <v>6.5</v>
      </c>
      <c r="J6" s="23">
        <v>6.4861519999999997</v>
      </c>
      <c r="L6" s="23">
        <f t="shared" si="1"/>
        <v>12.153263261150773</v>
      </c>
      <c r="M6" s="23">
        <f t="shared" si="2"/>
        <v>12.063845582776542</v>
      </c>
      <c r="Q6">
        <v>40</v>
      </c>
      <c r="R6" t="s">
        <v>48</v>
      </c>
      <c r="S6" t="s">
        <v>49</v>
      </c>
      <c r="T6">
        <v>1</v>
      </c>
      <c r="U6">
        <v>16.97</v>
      </c>
    </row>
    <row r="7" spans="2:21" ht="14.4" x14ac:dyDescent="0.3">
      <c r="B7" s="21">
        <v>40</v>
      </c>
      <c r="C7" s="21">
        <v>16.97</v>
      </c>
      <c r="D7" s="26" t="s">
        <v>17</v>
      </c>
      <c r="E7" s="26" t="s">
        <v>3</v>
      </c>
      <c r="F7" s="23">
        <v>0.3</v>
      </c>
      <c r="G7" s="23">
        <v>0.1</v>
      </c>
      <c r="H7" s="23">
        <f t="shared" si="0"/>
        <v>0.19999999999999998</v>
      </c>
      <c r="I7" s="23">
        <v>0.2</v>
      </c>
      <c r="J7" s="23">
        <v>0.179366</v>
      </c>
      <c r="L7" s="23">
        <f t="shared" si="1"/>
        <v>0.33608250594490691</v>
      </c>
      <c r="M7" s="23">
        <f t="shared" si="2"/>
        <v>0.37119524870081677</v>
      </c>
      <c r="Q7">
        <v>41</v>
      </c>
      <c r="R7" t="s">
        <v>50</v>
      </c>
      <c r="S7" t="s">
        <v>49</v>
      </c>
      <c r="T7">
        <v>1</v>
      </c>
      <c r="U7">
        <v>2165</v>
      </c>
    </row>
    <row r="8" spans="2:21" ht="14.4" x14ac:dyDescent="0.3">
      <c r="B8" s="21">
        <v>41</v>
      </c>
      <c r="C8" s="21">
        <v>1539.41</v>
      </c>
      <c r="D8" s="26" t="s">
        <v>18</v>
      </c>
      <c r="E8" s="26" t="s">
        <v>19</v>
      </c>
      <c r="F8" s="23">
        <v>27.5</v>
      </c>
      <c r="G8" s="23">
        <v>0</v>
      </c>
      <c r="H8" s="23">
        <f t="shared" si="0"/>
        <v>27.5</v>
      </c>
      <c r="I8" s="23">
        <v>25</v>
      </c>
      <c r="J8" s="23">
        <v>25.421622999999997</v>
      </c>
      <c r="L8" s="23">
        <f t="shared" si="1"/>
        <v>47.633123128277823</v>
      </c>
      <c r="M8" s="23">
        <f t="shared" si="2"/>
        <v>46.399406087602088</v>
      </c>
      <c r="Q8">
        <v>44</v>
      </c>
      <c r="R8" t="s">
        <v>53</v>
      </c>
      <c r="S8" t="s">
        <v>49</v>
      </c>
      <c r="T8">
        <v>1</v>
      </c>
      <c r="U8">
        <v>726</v>
      </c>
    </row>
    <row r="9" spans="2:21" ht="14.4" x14ac:dyDescent="0.3">
      <c r="B9" s="21">
        <v>44</v>
      </c>
      <c r="C9" s="21">
        <v>248.79</v>
      </c>
      <c r="D9" s="26" t="s">
        <v>20</v>
      </c>
      <c r="E9" s="26" t="s">
        <v>21</v>
      </c>
      <c r="F9" s="23">
        <v>7.5</v>
      </c>
      <c r="G9" s="23">
        <v>0</v>
      </c>
      <c r="H9" s="23">
        <f t="shared" si="0"/>
        <v>7.5</v>
      </c>
      <c r="I9" s="23">
        <v>7.3</v>
      </c>
      <c r="J9" s="23">
        <v>6.9913619999999996</v>
      </c>
      <c r="L9" s="23">
        <f t="shared" si="1"/>
        <v>13.099887720794332</v>
      </c>
      <c r="M9" s="23">
        <f t="shared" si="2"/>
        <v>13.548626577579808</v>
      </c>
      <c r="Q9">
        <v>48</v>
      </c>
      <c r="R9" t="s">
        <v>57</v>
      </c>
      <c r="S9" t="s">
        <v>49</v>
      </c>
      <c r="T9">
        <v>1</v>
      </c>
      <c r="U9">
        <v>18.8</v>
      </c>
    </row>
    <row r="10" spans="2:21" ht="14.4" x14ac:dyDescent="0.3">
      <c r="B10" s="21">
        <v>48</v>
      </c>
      <c r="C10" s="21">
        <v>18.75</v>
      </c>
      <c r="D10" s="26" t="s">
        <v>22</v>
      </c>
      <c r="E10" s="26" t="s">
        <v>23</v>
      </c>
      <c r="F10" s="23">
        <v>0.28999999999999998</v>
      </c>
      <c r="G10" s="23">
        <v>0</v>
      </c>
      <c r="H10" s="23">
        <f t="shared" si="0"/>
        <v>0.28999999999999998</v>
      </c>
      <c r="I10" s="23">
        <v>0.28999999999999998</v>
      </c>
      <c r="J10" s="23">
        <v>0.22381399999999999</v>
      </c>
      <c r="L10" s="23">
        <f t="shared" si="1"/>
        <v>0.41936582175860188</v>
      </c>
      <c r="M10" s="23">
        <f t="shared" si="2"/>
        <v>0.53823311061618417</v>
      </c>
      <c r="Q10">
        <v>45</v>
      </c>
      <c r="R10" t="s">
        <v>54</v>
      </c>
      <c r="S10" t="s">
        <v>49</v>
      </c>
      <c r="T10">
        <v>1</v>
      </c>
      <c r="U10">
        <v>58.71</v>
      </c>
    </row>
    <row r="11" spans="2:21" x14ac:dyDescent="0.2">
      <c r="B11" s="21">
        <v>45</v>
      </c>
      <c r="C11" s="21">
        <v>58.71</v>
      </c>
      <c r="D11" s="26" t="s">
        <v>24</v>
      </c>
      <c r="E11" s="26" t="s">
        <v>25</v>
      </c>
      <c r="F11" s="23">
        <v>0.19</v>
      </c>
      <c r="G11" s="23">
        <v>0</v>
      </c>
      <c r="H11" s="23">
        <f t="shared" si="0"/>
        <v>0.19</v>
      </c>
      <c r="I11" s="23">
        <v>0.19</v>
      </c>
      <c r="J11" s="23">
        <v>0.177563</v>
      </c>
      <c r="L11" s="23">
        <f t="shared" si="1"/>
        <v>0.33270418029668669</v>
      </c>
      <c r="M11" s="23">
        <f t="shared" si="2"/>
        <v>0.3526354862657759</v>
      </c>
    </row>
    <row r="12" spans="2:21" x14ac:dyDescent="0.2">
      <c r="D12" s="26" t="s">
        <v>26</v>
      </c>
      <c r="E12" s="30"/>
      <c r="F12" s="31">
        <f>SUM(F3:F11)</f>
        <v>68.98</v>
      </c>
      <c r="G12" s="31">
        <f>SUM(G3:G11)</f>
        <v>12.4</v>
      </c>
      <c r="H12" s="31">
        <f>SUM(H3:H11)</f>
        <v>56.579999999999991</v>
      </c>
      <c r="I12" s="31">
        <f>SUM(I3:I11)</f>
        <v>53.879999999999988</v>
      </c>
      <c r="J12" s="31">
        <f>SUM(J3:J11)</f>
        <v>53.369633</v>
      </c>
    </row>
    <row r="14" spans="2:21" x14ac:dyDescent="0.2">
      <c r="B14" s="26"/>
      <c r="C14" s="26"/>
      <c r="D14" s="26"/>
      <c r="E14" s="26"/>
      <c r="F14" s="26"/>
      <c r="G14" s="26"/>
      <c r="H14" s="26"/>
    </row>
    <row r="15" spans="2:21" ht="14.4" customHeight="1" x14ac:dyDescent="0.2">
      <c r="B15" s="26"/>
      <c r="C15" s="26"/>
      <c r="D15" s="26"/>
      <c r="E15" s="22" t="s">
        <v>0</v>
      </c>
      <c r="G15" s="22" t="s">
        <v>0</v>
      </c>
      <c r="I15" s="22" t="s">
        <v>0</v>
      </c>
      <c r="M15" s="26"/>
      <c r="N15" s="26"/>
      <c r="O15" s="26"/>
      <c r="P15" s="26"/>
    </row>
    <row r="16" spans="2:21" x14ac:dyDescent="0.2">
      <c r="B16" s="26" t="s">
        <v>30</v>
      </c>
      <c r="C16" s="26"/>
      <c r="D16" s="26" t="s">
        <v>34</v>
      </c>
      <c r="E16" s="22" t="s">
        <v>59</v>
      </c>
      <c r="F16" s="22" t="s">
        <v>60</v>
      </c>
      <c r="G16" s="22" t="s">
        <v>61</v>
      </c>
      <c r="M16" s="26"/>
      <c r="N16" s="35"/>
      <c r="O16" s="26"/>
      <c r="P16" s="35"/>
    </row>
    <row r="17" spans="1:8" ht="14.4" x14ac:dyDescent="0.3">
      <c r="A17" t="s">
        <v>52</v>
      </c>
      <c r="B17" s="26">
        <v>43</v>
      </c>
      <c r="C17" s="26" t="s">
        <v>13</v>
      </c>
      <c r="D17" s="26" t="s">
        <v>2</v>
      </c>
      <c r="E17" s="35">
        <f>I3</f>
        <v>0.1</v>
      </c>
      <c r="F17" s="32">
        <f>C3*24*365/1000000</f>
        <v>0.29889119999999997</v>
      </c>
      <c r="G17" s="36">
        <f>U2*24*365/1000000</f>
        <v>0.29889119999999997</v>
      </c>
    </row>
    <row r="18" spans="1:8" ht="14.4" x14ac:dyDescent="0.3">
      <c r="A18" t="s">
        <v>51</v>
      </c>
      <c r="B18" s="26">
        <v>42</v>
      </c>
      <c r="C18" s="26" t="s">
        <v>14</v>
      </c>
      <c r="D18" s="26" t="s">
        <v>1</v>
      </c>
      <c r="E18" s="35">
        <f>I4</f>
        <v>0.1</v>
      </c>
      <c r="F18" s="32">
        <f>C4*24*365/1000000</f>
        <v>0.24913440000000003</v>
      </c>
      <c r="G18" s="36">
        <f t="shared" ref="G18:G25" si="3">U3*24*365/1000000</f>
        <v>0.24878399999999998</v>
      </c>
    </row>
    <row r="19" spans="1:8" ht="14.4" x14ac:dyDescent="0.3">
      <c r="A19" t="s">
        <v>55</v>
      </c>
      <c r="B19" s="26">
        <v>46</v>
      </c>
      <c r="C19" s="26" t="s">
        <v>15</v>
      </c>
      <c r="D19" s="26" t="s">
        <v>4</v>
      </c>
      <c r="E19" s="35">
        <f>I5</f>
        <v>14.2</v>
      </c>
      <c r="F19" s="32">
        <f>C5*24*365/1000000</f>
        <v>17.1063528</v>
      </c>
      <c r="G19" s="36">
        <f t="shared" si="3"/>
        <v>11.633279999999999</v>
      </c>
    </row>
    <row r="20" spans="1:8" ht="14.4" x14ac:dyDescent="0.3">
      <c r="A20" t="s">
        <v>56</v>
      </c>
      <c r="B20" s="26">
        <v>47</v>
      </c>
      <c r="C20" s="26" t="s">
        <v>16</v>
      </c>
      <c r="D20" s="26" t="s">
        <v>5</v>
      </c>
      <c r="E20" s="35">
        <f>I6</f>
        <v>6.5</v>
      </c>
      <c r="F20" s="32">
        <f>C6*24*365/1000000</f>
        <v>9.2280468000000013</v>
      </c>
      <c r="G20" s="36">
        <f t="shared" si="3"/>
        <v>5.0457599999999996</v>
      </c>
    </row>
    <row r="21" spans="1:8" ht="14.4" x14ac:dyDescent="0.3">
      <c r="A21" t="s">
        <v>48</v>
      </c>
      <c r="B21" s="26">
        <v>40</v>
      </c>
      <c r="C21" s="26" t="s">
        <v>17</v>
      </c>
      <c r="D21" s="26" t="s">
        <v>3</v>
      </c>
      <c r="E21" s="35">
        <f>I7</f>
        <v>0.2</v>
      </c>
      <c r="F21" s="32">
        <f>C7*24*365/1000000</f>
        <v>0.14865719999999999</v>
      </c>
      <c r="G21" s="36">
        <f t="shared" si="3"/>
        <v>0.14865719999999999</v>
      </c>
    </row>
    <row r="22" spans="1:8" ht="14.4" x14ac:dyDescent="0.3">
      <c r="A22" t="s">
        <v>50</v>
      </c>
      <c r="B22" s="26">
        <v>41</v>
      </c>
      <c r="C22" s="26" t="s">
        <v>18</v>
      </c>
      <c r="D22" s="26" t="s">
        <v>19</v>
      </c>
      <c r="E22" s="35">
        <f>I8</f>
        <v>25</v>
      </c>
      <c r="F22" s="32">
        <f>C8*24*365/1000000</f>
        <v>13.485231600000002</v>
      </c>
      <c r="G22" s="36">
        <f t="shared" si="3"/>
        <v>18.965399999999999</v>
      </c>
    </row>
    <row r="23" spans="1:8" ht="14.4" x14ac:dyDescent="0.3">
      <c r="A23" t="s">
        <v>53</v>
      </c>
      <c r="B23" s="26">
        <v>44</v>
      </c>
      <c r="C23" s="26" t="s">
        <v>20</v>
      </c>
      <c r="D23" s="26" t="s">
        <v>21</v>
      </c>
      <c r="E23" s="35">
        <f>I9</f>
        <v>7.3</v>
      </c>
      <c r="F23" s="32">
        <f>C9*24*365/1000000</f>
        <v>2.1794004</v>
      </c>
      <c r="G23" s="36">
        <f t="shared" si="3"/>
        <v>6.3597599999999996</v>
      </c>
    </row>
    <row r="24" spans="1:8" ht="14.4" x14ac:dyDescent="0.3">
      <c r="A24" t="s">
        <v>57</v>
      </c>
      <c r="B24" s="26">
        <v>48</v>
      </c>
      <c r="C24" s="26" t="s">
        <v>22</v>
      </c>
      <c r="D24" s="26" t="s">
        <v>23</v>
      </c>
      <c r="E24" s="35">
        <f>I10</f>
        <v>0.28999999999999998</v>
      </c>
      <c r="F24" s="32">
        <f>C10*24*365/1000000</f>
        <v>0.16425000000000001</v>
      </c>
      <c r="G24" s="36">
        <f t="shared" si="3"/>
        <v>0.16468800000000003</v>
      </c>
    </row>
    <row r="25" spans="1:8" ht="14.4" x14ac:dyDescent="0.3">
      <c r="A25" t="s">
        <v>54</v>
      </c>
      <c r="B25" s="26">
        <v>45</v>
      </c>
      <c r="C25" s="26" t="s">
        <v>24</v>
      </c>
      <c r="D25" s="26" t="s">
        <v>25</v>
      </c>
      <c r="E25" s="35">
        <f>I11</f>
        <v>0.19</v>
      </c>
      <c r="F25" s="32">
        <f>C11*24*365/1000000</f>
        <v>0.51429959999999997</v>
      </c>
      <c r="G25" s="36">
        <f t="shared" si="3"/>
        <v>0.51429959999999997</v>
      </c>
    </row>
    <row r="26" spans="1:8" x14ac:dyDescent="0.2">
      <c r="B26" s="26"/>
      <c r="C26" s="26"/>
      <c r="D26" s="26" t="s">
        <v>35</v>
      </c>
      <c r="E26" s="35">
        <f>SUM(E17:E25)</f>
        <v>53.879999999999988</v>
      </c>
      <c r="F26" s="33">
        <f>SUM(F17:F25)</f>
        <v>43.374264000000004</v>
      </c>
      <c r="G26" s="23">
        <f>SUM(G17:G25)</f>
        <v>43.379519999999999</v>
      </c>
    </row>
    <row r="27" spans="1:8" x14ac:dyDescent="0.2">
      <c r="B27" s="26"/>
      <c r="E27" s="26"/>
      <c r="F27" s="26"/>
      <c r="G27" s="26"/>
      <c r="H27" s="26"/>
    </row>
    <row r="29" spans="1:8" x14ac:dyDescent="0.2">
      <c r="E29" s="41" t="s">
        <v>64</v>
      </c>
      <c r="F29" s="41"/>
      <c r="G29" s="41"/>
    </row>
    <row r="30" spans="1:8" x14ac:dyDescent="0.2">
      <c r="B30" s="26" t="s">
        <v>30</v>
      </c>
      <c r="C30" s="26"/>
      <c r="D30" s="26" t="s">
        <v>34</v>
      </c>
      <c r="E30" s="22" t="s">
        <v>59</v>
      </c>
      <c r="F30" s="22" t="s">
        <v>62</v>
      </c>
      <c r="G30" s="22" t="s">
        <v>63</v>
      </c>
    </row>
    <row r="31" spans="1:8" ht="14.4" x14ac:dyDescent="0.3">
      <c r="A31" t="s">
        <v>52</v>
      </c>
      <c r="B31" s="26">
        <v>43</v>
      </c>
      <c r="C31" s="26" t="s">
        <v>13</v>
      </c>
      <c r="D31" s="26" t="s">
        <v>2</v>
      </c>
      <c r="E31" s="39">
        <f>E17/E$26*100</f>
        <v>0.18559762435040839</v>
      </c>
      <c r="F31" s="38">
        <f>F17/F$26*100</f>
        <v>0.68909803287958948</v>
      </c>
      <c r="G31" s="37">
        <f>G17/$G$26*100</f>
        <v>0.68901453957996761</v>
      </c>
    </row>
    <row r="32" spans="1:8" ht="14.4" x14ac:dyDescent="0.3">
      <c r="A32" t="s">
        <v>51</v>
      </c>
      <c r="B32" s="26">
        <v>42</v>
      </c>
      <c r="C32" s="26" t="s">
        <v>14</v>
      </c>
      <c r="D32" s="26" t="s">
        <v>1</v>
      </c>
      <c r="E32" s="39">
        <f>E18/E$26*100</f>
        <v>0.18559762435040839</v>
      </c>
      <c r="F32" s="38">
        <f>F18/F$26*100</f>
        <v>0.57438300278709054</v>
      </c>
      <c r="G32" s="37">
        <f t="shared" ref="G32:G39" si="4">G18/$G$26*100</f>
        <v>0.57350565428109845</v>
      </c>
    </row>
    <row r="33" spans="1:7" ht="14.4" x14ac:dyDescent="0.3">
      <c r="A33" t="s">
        <v>55</v>
      </c>
      <c r="B33" s="26">
        <v>46</v>
      </c>
      <c r="C33" s="26" t="s">
        <v>15</v>
      </c>
      <c r="D33" s="26" t="s">
        <v>4</v>
      </c>
      <c r="E33" s="39">
        <f>E19/E$26*100</f>
        <v>26.354862657757984</v>
      </c>
      <c r="F33" s="38">
        <f>F19/F$26*100</f>
        <v>39.438946560568723</v>
      </c>
      <c r="G33" s="37">
        <f t="shared" si="4"/>
        <v>26.817447495961229</v>
      </c>
    </row>
    <row r="34" spans="1:7" ht="14.4" x14ac:dyDescent="0.3">
      <c r="A34" t="s">
        <v>56</v>
      </c>
      <c r="B34" s="26">
        <v>47</v>
      </c>
      <c r="C34" s="26" t="s">
        <v>16</v>
      </c>
      <c r="D34" s="26" t="s">
        <v>5</v>
      </c>
      <c r="E34" s="39">
        <f>E20/E$26*100</f>
        <v>12.063845582776542</v>
      </c>
      <c r="F34" s="38">
        <f>F20/F$26*100</f>
        <v>21.27539685745446</v>
      </c>
      <c r="G34" s="37">
        <f t="shared" si="4"/>
        <v>11.631663974151857</v>
      </c>
    </row>
    <row r="35" spans="1:7" ht="14.4" x14ac:dyDescent="0.3">
      <c r="A35" t="s">
        <v>48</v>
      </c>
      <c r="B35" s="26">
        <v>40</v>
      </c>
      <c r="C35" s="26" t="s">
        <v>17</v>
      </c>
      <c r="D35" s="26" t="s">
        <v>3</v>
      </c>
      <c r="E35" s="39">
        <f>E21/E$26*100</f>
        <v>0.37119524870081677</v>
      </c>
      <c r="F35" s="38">
        <f>F21/F$26*100</f>
        <v>0.34273134870945587</v>
      </c>
      <c r="G35" s="37">
        <f t="shared" si="4"/>
        <v>0.34268982229402262</v>
      </c>
    </row>
    <row r="36" spans="1:7" ht="14.4" x14ac:dyDescent="0.3">
      <c r="A36" t="s">
        <v>50</v>
      </c>
      <c r="B36" s="26">
        <v>41</v>
      </c>
      <c r="C36" s="26" t="s">
        <v>18</v>
      </c>
      <c r="D36" s="26" t="s">
        <v>19</v>
      </c>
      <c r="E36" s="39">
        <f>E22/E$26*100</f>
        <v>46.399406087602088</v>
      </c>
      <c r="F36" s="38">
        <f>F22/F$26*100</f>
        <v>31.090398675122188</v>
      </c>
      <c r="G36" s="37">
        <f t="shared" si="4"/>
        <v>43.719709208400644</v>
      </c>
    </row>
    <row r="37" spans="1:7" ht="14.4" x14ac:dyDescent="0.3">
      <c r="A37" t="s">
        <v>53</v>
      </c>
      <c r="B37" s="26">
        <v>44</v>
      </c>
      <c r="C37" s="26" t="s">
        <v>20</v>
      </c>
      <c r="D37" s="26" t="s">
        <v>21</v>
      </c>
      <c r="E37" s="39">
        <f>E23/E$26*100</f>
        <v>13.548626577579808</v>
      </c>
      <c r="F37" s="38">
        <f>F23/F$26*100</f>
        <v>5.024639495900149</v>
      </c>
      <c r="G37" s="37">
        <f t="shared" si="4"/>
        <v>14.660743134087237</v>
      </c>
    </row>
    <row r="38" spans="1:7" ht="14.4" x14ac:dyDescent="0.3">
      <c r="A38" t="s">
        <v>57</v>
      </c>
      <c r="B38" s="26">
        <v>48</v>
      </c>
      <c r="C38" s="26" t="s">
        <v>22</v>
      </c>
      <c r="D38" s="26" t="s">
        <v>23</v>
      </c>
      <c r="E38" s="39">
        <f>E24/E$26*100</f>
        <v>0.53823311061618417</v>
      </c>
      <c r="F38" s="38">
        <f>F24/F$26*100</f>
        <v>0.37868077715393622</v>
      </c>
      <c r="G38" s="37">
        <f t="shared" si="4"/>
        <v>0.37964458804523432</v>
      </c>
    </row>
    <row r="39" spans="1:7" ht="14.4" x14ac:dyDescent="0.3">
      <c r="A39" t="s">
        <v>54</v>
      </c>
      <c r="B39" s="26">
        <v>45</v>
      </c>
      <c r="C39" s="26" t="s">
        <v>24</v>
      </c>
      <c r="D39" s="26" t="s">
        <v>25</v>
      </c>
      <c r="E39" s="39">
        <f>E25/E$26*100</f>
        <v>0.3526354862657759</v>
      </c>
      <c r="F39" s="38">
        <f>F25/F$26*100</f>
        <v>1.185725249424405</v>
      </c>
      <c r="G39" s="37">
        <f t="shared" si="4"/>
        <v>1.1855815831987075</v>
      </c>
    </row>
    <row r="40" spans="1:7" x14ac:dyDescent="0.2">
      <c r="E40" s="34">
        <f>SUM(E31:E39)</f>
        <v>100.00000000000003</v>
      </c>
      <c r="F40" s="40">
        <f>SUM(F31:F39)</f>
        <v>99.999999999999986</v>
      </c>
      <c r="G40" s="37">
        <f>SUM(G31:G39)</f>
        <v>100.00000000000001</v>
      </c>
    </row>
    <row r="42" spans="1:7" ht="14.4" x14ac:dyDescent="0.3">
      <c r="D42"/>
    </row>
    <row r="43" spans="1:7" ht="14.4" x14ac:dyDescent="0.3">
      <c r="D43"/>
    </row>
    <row r="44" spans="1:7" ht="14.4" x14ac:dyDescent="0.3">
      <c r="D44"/>
    </row>
    <row r="45" spans="1:7" ht="14.4" x14ac:dyDescent="0.3">
      <c r="D45"/>
    </row>
    <row r="46" spans="1:7" ht="14.4" x14ac:dyDescent="0.3">
      <c r="D46"/>
    </row>
    <row r="47" spans="1:7" ht="14.4" x14ac:dyDescent="0.3">
      <c r="D47"/>
    </row>
    <row r="48" spans="1:7" ht="14.4" x14ac:dyDescent="0.3">
      <c r="D48"/>
    </row>
    <row r="49" spans="4:4" ht="14.4" x14ac:dyDescent="0.3">
      <c r="D49"/>
    </row>
    <row r="50" spans="4:4" ht="14.4" x14ac:dyDescent="0.3">
      <c r="D50"/>
    </row>
  </sheetData>
  <mergeCells count="1">
    <mergeCell ref="E29:G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5470-B6EA-4BB9-91B9-BECF885F8590}">
  <dimension ref="A1:K49"/>
  <sheetViews>
    <sheetView zoomScale="85" zoomScaleNormal="85" workbookViewId="0">
      <selection activeCell="A41" sqref="A41:B49"/>
    </sheetView>
  </sheetViews>
  <sheetFormatPr defaultRowHeight="14.4" x14ac:dyDescent="0.3"/>
  <cols>
    <col min="4" max="4" width="6.44140625" bestFit="1" customWidth="1"/>
    <col min="5" max="5" width="13.21875" bestFit="1" customWidth="1"/>
    <col min="11" max="11" width="9.6640625" bestFit="1" customWidth="1"/>
  </cols>
  <sheetData>
    <row r="1" spans="1:11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58</v>
      </c>
    </row>
    <row r="2" spans="1:11" x14ac:dyDescent="0.3">
      <c r="A2">
        <v>1</v>
      </c>
      <c r="B2">
        <v>1</v>
      </c>
      <c r="C2" t="s">
        <v>46</v>
      </c>
      <c r="D2">
        <v>1</v>
      </c>
      <c r="E2">
        <v>18.75</v>
      </c>
      <c r="F2">
        <v>0</v>
      </c>
      <c r="G2" t="s">
        <v>47</v>
      </c>
      <c r="H2">
        <v>0</v>
      </c>
      <c r="I2">
        <v>0</v>
      </c>
      <c r="J2">
        <v>0.3</v>
      </c>
      <c r="K2">
        <v>48</v>
      </c>
    </row>
    <row r="3" spans="1:11" x14ac:dyDescent="0.3">
      <c r="A3">
        <v>2</v>
      </c>
      <c r="B3">
        <v>2</v>
      </c>
      <c r="C3" t="s">
        <v>46</v>
      </c>
      <c r="D3">
        <v>1</v>
      </c>
      <c r="E3">
        <v>10.15</v>
      </c>
      <c r="F3">
        <v>0</v>
      </c>
      <c r="G3" t="s">
        <v>47</v>
      </c>
      <c r="H3">
        <v>0</v>
      </c>
      <c r="I3">
        <v>0</v>
      </c>
      <c r="J3">
        <v>0.3</v>
      </c>
      <c r="K3">
        <v>45</v>
      </c>
    </row>
    <row r="4" spans="1:11" x14ac:dyDescent="0.3">
      <c r="A4">
        <v>3</v>
      </c>
      <c r="B4">
        <v>3</v>
      </c>
      <c r="C4" t="s">
        <v>46</v>
      </c>
      <c r="D4">
        <v>1</v>
      </c>
      <c r="E4">
        <v>48.56</v>
      </c>
      <c r="F4">
        <v>0</v>
      </c>
      <c r="G4" t="s">
        <v>47</v>
      </c>
      <c r="H4">
        <v>0</v>
      </c>
      <c r="I4">
        <v>0</v>
      </c>
      <c r="J4">
        <v>0.3</v>
      </c>
      <c r="K4">
        <v>45</v>
      </c>
    </row>
    <row r="5" spans="1:11" x14ac:dyDescent="0.3">
      <c r="A5">
        <v>4</v>
      </c>
      <c r="B5">
        <v>4</v>
      </c>
      <c r="C5" t="s">
        <v>46</v>
      </c>
      <c r="D5">
        <v>1</v>
      </c>
      <c r="E5">
        <v>28.44</v>
      </c>
      <c r="F5">
        <v>0</v>
      </c>
      <c r="G5" t="s">
        <v>47</v>
      </c>
      <c r="H5">
        <v>0</v>
      </c>
      <c r="I5">
        <v>0</v>
      </c>
      <c r="J5">
        <v>0.3</v>
      </c>
      <c r="K5">
        <v>42</v>
      </c>
    </row>
    <row r="6" spans="1:11" x14ac:dyDescent="0.3">
      <c r="A6">
        <v>5</v>
      </c>
      <c r="B6">
        <v>5</v>
      </c>
      <c r="C6" t="s">
        <v>46</v>
      </c>
      <c r="D6">
        <v>1</v>
      </c>
      <c r="E6">
        <v>34.119999999999997</v>
      </c>
      <c r="F6">
        <v>0</v>
      </c>
      <c r="G6" t="s">
        <v>47</v>
      </c>
      <c r="H6">
        <v>0</v>
      </c>
      <c r="I6">
        <v>0</v>
      </c>
      <c r="J6">
        <v>0.3</v>
      </c>
      <c r="K6">
        <v>43</v>
      </c>
    </row>
    <row r="7" spans="1:11" x14ac:dyDescent="0.3">
      <c r="A7">
        <v>6</v>
      </c>
      <c r="B7">
        <v>6</v>
      </c>
      <c r="C7" t="s">
        <v>46</v>
      </c>
      <c r="D7">
        <v>1</v>
      </c>
      <c r="E7">
        <v>16.97</v>
      </c>
      <c r="F7">
        <v>0</v>
      </c>
      <c r="G7" t="s">
        <v>47</v>
      </c>
      <c r="H7">
        <v>0</v>
      </c>
      <c r="I7">
        <v>0</v>
      </c>
      <c r="J7">
        <v>0.3</v>
      </c>
      <c r="K7">
        <v>40</v>
      </c>
    </row>
    <row r="8" spans="1:11" x14ac:dyDescent="0.3">
      <c r="A8">
        <v>7</v>
      </c>
      <c r="B8">
        <v>7</v>
      </c>
      <c r="C8" t="s">
        <v>46</v>
      </c>
      <c r="D8">
        <v>1</v>
      </c>
      <c r="E8">
        <v>79.98</v>
      </c>
      <c r="F8">
        <v>0</v>
      </c>
      <c r="G8" t="s">
        <v>47</v>
      </c>
      <c r="H8">
        <v>0</v>
      </c>
      <c r="I8">
        <v>0</v>
      </c>
      <c r="J8">
        <v>0.3</v>
      </c>
      <c r="K8">
        <v>46</v>
      </c>
    </row>
    <row r="9" spans="1:11" x14ac:dyDescent="0.3">
      <c r="A9">
        <v>8</v>
      </c>
      <c r="B9">
        <v>8</v>
      </c>
      <c r="C9" t="s">
        <v>46</v>
      </c>
      <c r="D9">
        <v>1</v>
      </c>
      <c r="E9">
        <v>58.16</v>
      </c>
      <c r="F9">
        <v>0</v>
      </c>
      <c r="G9" t="s">
        <v>47</v>
      </c>
      <c r="H9">
        <v>0</v>
      </c>
      <c r="I9">
        <v>0</v>
      </c>
      <c r="J9">
        <v>0.3</v>
      </c>
      <c r="K9">
        <v>46</v>
      </c>
    </row>
    <row r="10" spans="1:11" x14ac:dyDescent="0.3">
      <c r="A10">
        <v>9</v>
      </c>
      <c r="B10">
        <v>9</v>
      </c>
      <c r="C10" t="s">
        <v>46</v>
      </c>
      <c r="D10">
        <v>1</v>
      </c>
      <c r="E10">
        <v>1.65</v>
      </c>
      <c r="F10">
        <v>0</v>
      </c>
      <c r="G10" t="s">
        <v>47</v>
      </c>
      <c r="H10">
        <v>0</v>
      </c>
      <c r="I10">
        <v>0</v>
      </c>
      <c r="J10">
        <v>0.3</v>
      </c>
      <c r="K10">
        <v>46</v>
      </c>
    </row>
    <row r="11" spans="1:11" x14ac:dyDescent="0.3">
      <c r="A11">
        <v>10</v>
      </c>
      <c r="B11">
        <v>10</v>
      </c>
      <c r="C11" t="s">
        <v>46</v>
      </c>
      <c r="D11">
        <v>1</v>
      </c>
      <c r="E11">
        <v>0.04</v>
      </c>
      <c r="F11">
        <v>0</v>
      </c>
      <c r="G11" t="s">
        <v>47</v>
      </c>
      <c r="H11">
        <v>0</v>
      </c>
      <c r="I11">
        <v>0</v>
      </c>
      <c r="J11">
        <v>0.3</v>
      </c>
      <c r="K11">
        <v>46</v>
      </c>
    </row>
    <row r="12" spans="1:11" x14ac:dyDescent="0.3">
      <c r="A12">
        <v>11</v>
      </c>
      <c r="B12">
        <v>11</v>
      </c>
      <c r="C12" t="s">
        <v>46</v>
      </c>
      <c r="D12">
        <v>1</v>
      </c>
      <c r="E12">
        <v>86.18</v>
      </c>
      <c r="F12">
        <v>0</v>
      </c>
      <c r="G12" t="s">
        <v>47</v>
      </c>
      <c r="H12">
        <v>0</v>
      </c>
      <c r="I12">
        <v>0</v>
      </c>
      <c r="J12">
        <v>0.3</v>
      </c>
      <c r="K12">
        <v>46</v>
      </c>
    </row>
    <row r="13" spans="1:11" x14ac:dyDescent="0.3">
      <c r="A13">
        <v>12</v>
      </c>
      <c r="B13">
        <v>12</v>
      </c>
      <c r="C13" t="s">
        <v>46</v>
      </c>
      <c r="D13">
        <v>1</v>
      </c>
      <c r="E13">
        <v>214.44</v>
      </c>
      <c r="F13">
        <v>0</v>
      </c>
      <c r="G13" t="s">
        <v>47</v>
      </c>
      <c r="H13">
        <v>0</v>
      </c>
      <c r="I13">
        <v>0</v>
      </c>
      <c r="J13">
        <v>0.3</v>
      </c>
      <c r="K13">
        <v>46</v>
      </c>
    </row>
    <row r="14" spans="1:11" x14ac:dyDescent="0.3">
      <c r="A14">
        <v>13</v>
      </c>
      <c r="B14">
        <v>13</v>
      </c>
      <c r="C14" t="s">
        <v>46</v>
      </c>
      <c r="D14">
        <v>1</v>
      </c>
      <c r="E14">
        <v>714.48</v>
      </c>
      <c r="F14">
        <v>0</v>
      </c>
      <c r="G14" t="s">
        <v>47</v>
      </c>
      <c r="H14">
        <v>0</v>
      </c>
      <c r="I14">
        <v>0</v>
      </c>
      <c r="J14">
        <v>0.3</v>
      </c>
      <c r="K14">
        <v>46</v>
      </c>
    </row>
    <row r="15" spans="1:11" x14ac:dyDescent="0.3">
      <c r="A15">
        <v>14</v>
      </c>
      <c r="B15">
        <v>14</v>
      </c>
      <c r="C15" t="s">
        <v>46</v>
      </c>
      <c r="D15">
        <v>1</v>
      </c>
      <c r="E15">
        <v>40.83</v>
      </c>
      <c r="F15">
        <v>0</v>
      </c>
      <c r="G15" t="s">
        <v>47</v>
      </c>
      <c r="H15">
        <v>0</v>
      </c>
      <c r="I15">
        <v>0</v>
      </c>
      <c r="J15">
        <v>0.3</v>
      </c>
      <c r="K15">
        <v>46</v>
      </c>
    </row>
    <row r="16" spans="1:11" x14ac:dyDescent="0.3">
      <c r="A16">
        <v>15</v>
      </c>
      <c r="B16">
        <v>15</v>
      </c>
      <c r="C16" t="s">
        <v>46</v>
      </c>
      <c r="D16">
        <v>1</v>
      </c>
      <c r="E16">
        <v>277.27</v>
      </c>
      <c r="F16">
        <v>0</v>
      </c>
      <c r="G16" t="s">
        <v>47</v>
      </c>
      <c r="H16">
        <v>0</v>
      </c>
      <c r="I16">
        <v>0</v>
      </c>
      <c r="J16">
        <v>0.3</v>
      </c>
      <c r="K16">
        <v>46</v>
      </c>
    </row>
    <row r="17" spans="1:11" x14ac:dyDescent="0.3">
      <c r="A17">
        <v>16</v>
      </c>
      <c r="B17">
        <v>16</v>
      </c>
      <c r="C17" t="s">
        <v>46</v>
      </c>
      <c r="D17">
        <v>1</v>
      </c>
      <c r="E17">
        <v>169.93</v>
      </c>
      <c r="F17">
        <v>0</v>
      </c>
      <c r="G17" t="s">
        <v>47</v>
      </c>
      <c r="H17">
        <v>0</v>
      </c>
      <c r="I17">
        <v>0</v>
      </c>
      <c r="J17">
        <v>0.3</v>
      </c>
      <c r="K17">
        <v>46</v>
      </c>
    </row>
    <row r="18" spans="1:11" x14ac:dyDescent="0.3">
      <c r="A18">
        <v>17</v>
      </c>
      <c r="B18">
        <v>17</v>
      </c>
      <c r="C18" t="s">
        <v>46</v>
      </c>
      <c r="D18">
        <v>1</v>
      </c>
      <c r="E18">
        <v>103.37</v>
      </c>
      <c r="F18">
        <v>0</v>
      </c>
      <c r="G18" t="s">
        <v>47</v>
      </c>
      <c r="H18">
        <v>0</v>
      </c>
      <c r="I18">
        <v>0</v>
      </c>
      <c r="J18">
        <v>0.3</v>
      </c>
      <c r="K18">
        <v>46</v>
      </c>
    </row>
    <row r="19" spans="1:11" x14ac:dyDescent="0.3">
      <c r="A19">
        <v>18</v>
      </c>
      <c r="B19">
        <v>18</v>
      </c>
      <c r="C19" t="s">
        <v>46</v>
      </c>
      <c r="D19">
        <v>1</v>
      </c>
      <c r="E19">
        <v>73.84</v>
      </c>
      <c r="F19">
        <v>0</v>
      </c>
      <c r="G19" t="s">
        <v>47</v>
      </c>
      <c r="H19">
        <v>0</v>
      </c>
      <c r="I19">
        <v>0</v>
      </c>
      <c r="J19">
        <v>0.3</v>
      </c>
      <c r="K19">
        <v>46</v>
      </c>
    </row>
    <row r="20" spans="1:11" x14ac:dyDescent="0.3">
      <c r="A20">
        <v>19</v>
      </c>
      <c r="B20">
        <v>19</v>
      </c>
      <c r="C20" t="s">
        <v>46</v>
      </c>
      <c r="D20">
        <v>1</v>
      </c>
      <c r="E20">
        <v>163.91</v>
      </c>
      <c r="F20">
        <v>0</v>
      </c>
      <c r="G20" t="s">
        <v>47</v>
      </c>
      <c r="H20">
        <v>0</v>
      </c>
      <c r="I20">
        <v>0</v>
      </c>
      <c r="J20">
        <v>0.3</v>
      </c>
      <c r="K20">
        <v>41</v>
      </c>
    </row>
    <row r="21" spans="1:11" x14ac:dyDescent="0.3">
      <c r="A21">
        <v>20</v>
      </c>
      <c r="B21">
        <v>20</v>
      </c>
      <c r="C21" t="s">
        <v>46</v>
      </c>
      <c r="D21">
        <v>1</v>
      </c>
      <c r="E21">
        <v>161.61000000000001</v>
      </c>
      <c r="F21">
        <v>0</v>
      </c>
      <c r="G21" t="s">
        <v>47</v>
      </c>
      <c r="H21">
        <v>0</v>
      </c>
      <c r="I21">
        <v>0</v>
      </c>
      <c r="J21">
        <v>0.3</v>
      </c>
      <c r="K21">
        <v>41</v>
      </c>
    </row>
    <row r="22" spans="1:11" x14ac:dyDescent="0.3">
      <c r="A22">
        <v>21</v>
      </c>
      <c r="B22">
        <v>21</v>
      </c>
      <c r="C22" t="s">
        <v>46</v>
      </c>
      <c r="D22">
        <v>1</v>
      </c>
      <c r="E22">
        <v>228.09</v>
      </c>
      <c r="F22">
        <v>0</v>
      </c>
      <c r="G22" t="s">
        <v>47</v>
      </c>
      <c r="H22">
        <v>0</v>
      </c>
      <c r="I22">
        <v>0</v>
      </c>
      <c r="J22">
        <v>0.3</v>
      </c>
      <c r="K22">
        <v>41</v>
      </c>
    </row>
    <row r="23" spans="1:11" x14ac:dyDescent="0.3">
      <c r="A23">
        <v>22</v>
      </c>
      <c r="B23">
        <v>22</v>
      </c>
      <c r="C23" t="s">
        <v>46</v>
      </c>
      <c r="D23">
        <v>1</v>
      </c>
      <c r="E23">
        <v>219.43</v>
      </c>
      <c r="F23">
        <v>0</v>
      </c>
      <c r="G23" t="s">
        <v>47</v>
      </c>
      <c r="H23">
        <v>0</v>
      </c>
      <c r="I23">
        <v>0</v>
      </c>
      <c r="J23">
        <v>0.3</v>
      </c>
      <c r="K23">
        <v>41</v>
      </c>
    </row>
    <row r="24" spans="1:11" x14ac:dyDescent="0.3">
      <c r="A24">
        <v>23</v>
      </c>
      <c r="B24">
        <v>23</v>
      </c>
      <c r="C24" t="s">
        <v>46</v>
      </c>
      <c r="D24">
        <v>1</v>
      </c>
      <c r="E24">
        <v>183.68</v>
      </c>
      <c r="F24">
        <v>0</v>
      </c>
      <c r="G24" t="s">
        <v>47</v>
      </c>
      <c r="H24">
        <v>0</v>
      </c>
      <c r="I24">
        <v>0</v>
      </c>
      <c r="J24">
        <v>0.3</v>
      </c>
      <c r="K24">
        <v>41</v>
      </c>
    </row>
    <row r="25" spans="1:11" x14ac:dyDescent="0.3">
      <c r="A25">
        <v>24</v>
      </c>
      <c r="B25">
        <v>24</v>
      </c>
      <c r="C25" t="s">
        <v>46</v>
      </c>
      <c r="D25">
        <v>1</v>
      </c>
      <c r="E25">
        <v>92.63</v>
      </c>
      <c r="F25">
        <v>0</v>
      </c>
      <c r="G25" t="s">
        <v>47</v>
      </c>
      <c r="H25">
        <v>0</v>
      </c>
      <c r="I25">
        <v>0</v>
      </c>
      <c r="J25">
        <v>0.3</v>
      </c>
      <c r="K25">
        <v>41</v>
      </c>
    </row>
    <row r="26" spans="1:11" x14ac:dyDescent="0.3">
      <c r="A26">
        <v>25</v>
      </c>
      <c r="B26">
        <v>25</v>
      </c>
      <c r="C26" t="s">
        <v>46</v>
      </c>
      <c r="D26">
        <v>1</v>
      </c>
      <c r="E26">
        <v>129.29</v>
      </c>
      <c r="F26">
        <v>0</v>
      </c>
      <c r="G26" t="s">
        <v>47</v>
      </c>
      <c r="H26">
        <v>0</v>
      </c>
      <c r="I26">
        <v>0</v>
      </c>
      <c r="J26">
        <v>0.3</v>
      </c>
      <c r="K26">
        <v>41</v>
      </c>
    </row>
    <row r="27" spans="1:11" x14ac:dyDescent="0.3">
      <c r="A27">
        <v>26</v>
      </c>
      <c r="B27">
        <v>26</v>
      </c>
      <c r="C27" t="s">
        <v>46</v>
      </c>
      <c r="D27">
        <v>1</v>
      </c>
      <c r="E27">
        <v>369.24</v>
      </c>
      <c r="F27">
        <v>0</v>
      </c>
      <c r="G27" t="s">
        <v>47</v>
      </c>
      <c r="H27">
        <v>0</v>
      </c>
      <c r="I27">
        <v>0</v>
      </c>
      <c r="J27">
        <v>0.3</v>
      </c>
      <c r="K27">
        <v>47</v>
      </c>
    </row>
    <row r="28" spans="1:11" x14ac:dyDescent="0.3">
      <c r="A28">
        <v>27</v>
      </c>
      <c r="B28">
        <v>27</v>
      </c>
      <c r="C28" t="s">
        <v>46</v>
      </c>
      <c r="D28">
        <v>1</v>
      </c>
      <c r="E28">
        <v>252.66</v>
      </c>
      <c r="F28">
        <v>0</v>
      </c>
      <c r="G28" t="s">
        <v>47</v>
      </c>
      <c r="H28">
        <v>0</v>
      </c>
      <c r="I28">
        <v>0</v>
      </c>
      <c r="J28">
        <v>0.3</v>
      </c>
      <c r="K28">
        <v>41</v>
      </c>
    </row>
    <row r="29" spans="1:11" x14ac:dyDescent="0.3">
      <c r="A29">
        <v>28</v>
      </c>
      <c r="B29">
        <v>28</v>
      </c>
      <c r="C29" t="s">
        <v>46</v>
      </c>
      <c r="D29">
        <v>1</v>
      </c>
      <c r="E29">
        <v>80.489999999999995</v>
      </c>
      <c r="F29">
        <v>0</v>
      </c>
      <c r="G29" t="s">
        <v>47</v>
      </c>
      <c r="H29">
        <v>0</v>
      </c>
      <c r="I29">
        <v>0</v>
      </c>
      <c r="J29">
        <v>0.3</v>
      </c>
      <c r="K29">
        <v>41</v>
      </c>
    </row>
    <row r="30" spans="1:11" x14ac:dyDescent="0.3">
      <c r="A30">
        <v>29</v>
      </c>
      <c r="B30">
        <v>29</v>
      </c>
      <c r="C30" t="s">
        <v>46</v>
      </c>
      <c r="D30">
        <v>1</v>
      </c>
      <c r="E30">
        <v>27.61</v>
      </c>
      <c r="F30">
        <v>0</v>
      </c>
      <c r="G30" t="s">
        <v>47</v>
      </c>
      <c r="H30">
        <v>0</v>
      </c>
      <c r="I30">
        <v>0</v>
      </c>
      <c r="J30">
        <v>0.3</v>
      </c>
      <c r="K30">
        <v>41</v>
      </c>
    </row>
    <row r="31" spans="1:11" x14ac:dyDescent="0.3">
      <c r="A31">
        <v>30</v>
      </c>
      <c r="B31">
        <v>30</v>
      </c>
      <c r="C31" t="s">
        <v>46</v>
      </c>
      <c r="D31">
        <v>1</v>
      </c>
      <c r="E31">
        <v>40.96</v>
      </c>
      <c r="F31">
        <v>0</v>
      </c>
      <c r="G31" t="s">
        <v>47</v>
      </c>
      <c r="H31">
        <v>0</v>
      </c>
      <c r="I31">
        <v>0</v>
      </c>
      <c r="J31">
        <v>0.3</v>
      </c>
      <c r="K31">
        <v>47</v>
      </c>
    </row>
    <row r="32" spans="1:11" x14ac:dyDescent="0.3">
      <c r="A32">
        <v>31</v>
      </c>
      <c r="B32">
        <v>31</v>
      </c>
      <c r="C32" t="s">
        <v>46</v>
      </c>
      <c r="D32">
        <v>1</v>
      </c>
      <c r="E32">
        <v>84.88</v>
      </c>
      <c r="F32">
        <v>0</v>
      </c>
      <c r="G32" t="s">
        <v>47</v>
      </c>
      <c r="H32">
        <v>0</v>
      </c>
      <c r="I32">
        <v>0</v>
      </c>
      <c r="J32">
        <v>0.3</v>
      </c>
      <c r="K32">
        <v>47</v>
      </c>
    </row>
    <row r="33" spans="1:11" x14ac:dyDescent="0.3">
      <c r="A33">
        <v>32</v>
      </c>
      <c r="B33">
        <v>32</v>
      </c>
      <c r="C33" t="s">
        <v>46</v>
      </c>
      <c r="D33">
        <v>1</v>
      </c>
      <c r="E33">
        <v>70.959999999999994</v>
      </c>
      <c r="F33">
        <v>0</v>
      </c>
      <c r="G33" t="s">
        <v>47</v>
      </c>
      <c r="H33">
        <v>0</v>
      </c>
      <c r="I33">
        <v>0</v>
      </c>
      <c r="J33">
        <v>0.3</v>
      </c>
      <c r="K33">
        <v>47</v>
      </c>
    </row>
    <row r="34" spans="1:11" x14ac:dyDescent="0.3">
      <c r="A34">
        <v>33</v>
      </c>
      <c r="B34">
        <v>33</v>
      </c>
      <c r="C34" t="s">
        <v>46</v>
      </c>
      <c r="D34">
        <v>1</v>
      </c>
      <c r="E34">
        <v>124.37</v>
      </c>
      <c r="F34">
        <v>0</v>
      </c>
      <c r="G34" t="s">
        <v>47</v>
      </c>
      <c r="H34">
        <v>0</v>
      </c>
      <c r="I34">
        <v>0</v>
      </c>
      <c r="J34">
        <v>0.3</v>
      </c>
      <c r="K34">
        <v>47</v>
      </c>
    </row>
    <row r="35" spans="1:11" x14ac:dyDescent="0.3">
      <c r="A35">
        <v>34</v>
      </c>
      <c r="B35">
        <v>34</v>
      </c>
      <c r="C35" t="s">
        <v>46</v>
      </c>
      <c r="D35">
        <v>1</v>
      </c>
      <c r="E35">
        <v>81.040000000000006</v>
      </c>
      <c r="F35">
        <v>0</v>
      </c>
      <c r="G35" t="s">
        <v>47</v>
      </c>
      <c r="H35">
        <v>0</v>
      </c>
      <c r="I35">
        <v>0</v>
      </c>
      <c r="J35">
        <v>0.3</v>
      </c>
      <c r="K35">
        <v>47</v>
      </c>
    </row>
    <row r="36" spans="1:11" x14ac:dyDescent="0.3">
      <c r="A36">
        <v>35</v>
      </c>
      <c r="B36">
        <v>35</v>
      </c>
      <c r="C36" t="s">
        <v>46</v>
      </c>
      <c r="D36">
        <v>1</v>
      </c>
      <c r="E36">
        <v>78.78</v>
      </c>
      <c r="F36">
        <v>0</v>
      </c>
      <c r="G36" t="s">
        <v>47</v>
      </c>
      <c r="H36">
        <v>0</v>
      </c>
      <c r="I36">
        <v>0</v>
      </c>
      <c r="J36">
        <v>0.3</v>
      </c>
      <c r="K36">
        <v>46</v>
      </c>
    </row>
    <row r="37" spans="1:11" x14ac:dyDescent="0.3">
      <c r="A37">
        <v>36</v>
      </c>
      <c r="B37">
        <v>36</v>
      </c>
      <c r="C37" t="s">
        <v>46</v>
      </c>
      <c r="D37">
        <v>1</v>
      </c>
      <c r="E37">
        <v>53.83</v>
      </c>
      <c r="F37">
        <v>0</v>
      </c>
      <c r="G37" t="s">
        <v>47</v>
      </c>
      <c r="H37">
        <v>0</v>
      </c>
      <c r="I37">
        <v>0</v>
      </c>
      <c r="J37">
        <v>0.3</v>
      </c>
      <c r="K37">
        <v>46</v>
      </c>
    </row>
    <row r="38" spans="1:11" x14ac:dyDescent="0.3">
      <c r="A38">
        <v>37</v>
      </c>
      <c r="B38">
        <v>37</v>
      </c>
      <c r="C38" t="s">
        <v>46</v>
      </c>
      <c r="D38">
        <v>1</v>
      </c>
      <c r="E38">
        <v>281.97000000000003</v>
      </c>
      <c r="F38">
        <v>0</v>
      </c>
      <c r="G38" t="s">
        <v>47</v>
      </c>
      <c r="H38">
        <v>0</v>
      </c>
      <c r="I38">
        <v>0</v>
      </c>
      <c r="J38">
        <v>0.3</v>
      </c>
      <c r="K38">
        <v>47</v>
      </c>
    </row>
    <row r="39" spans="1:11" x14ac:dyDescent="0.3">
      <c r="A39">
        <v>38</v>
      </c>
      <c r="B39">
        <v>38</v>
      </c>
      <c r="C39" t="s">
        <v>46</v>
      </c>
      <c r="D39">
        <v>1</v>
      </c>
      <c r="E39">
        <v>123.8</v>
      </c>
      <c r="F39">
        <v>0</v>
      </c>
      <c r="G39" t="s">
        <v>47</v>
      </c>
      <c r="H39">
        <v>0</v>
      </c>
      <c r="I39">
        <v>0</v>
      </c>
      <c r="J39">
        <v>0.3</v>
      </c>
      <c r="K39">
        <v>44</v>
      </c>
    </row>
    <row r="40" spans="1:11" x14ac:dyDescent="0.3">
      <c r="A40">
        <v>39</v>
      </c>
      <c r="B40">
        <v>39</v>
      </c>
      <c r="C40" t="s">
        <v>46</v>
      </c>
      <c r="D40">
        <v>1</v>
      </c>
      <c r="E40">
        <v>124.99</v>
      </c>
      <c r="F40">
        <v>0</v>
      </c>
      <c r="G40" t="s">
        <v>47</v>
      </c>
      <c r="H40">
        <v>0</v>
      </c>
      <c r="I40">
        <v>0</v>
      </c>
      <c r="J40">
        <v>0.3</v>
      </c>
      <c r="K40">
        <v>44</v>
      </c>
    </row>
    <row r="41" spans="1:11" x14ac:dyDescent="0.3">
      <c r="A41">
        <v>40</v>
      </c>
      <c r="B41" t="s">
        <v>48</v>
      </c>
      <c r="C41" t="s">
        <v>49</v>
      </c>
      <c r="D41">
        <v>1</v>
      </c>
      <c r="E41">
        <v>16.97</v>
      </c>
      <c r="F41">
        <v>0</v>
      </c>
      <c r="G41">
        <v>10000</v>
      </c>
      <c r="H41">
        <v>0</v>
      </c>
      <c r="I41">
        <v>0</v>
      </c>
      <c r="J41">
        <v>0.3</v>
      </c>
      <c r="K41">
        <v>0</v>
      </c>
    </row>
    <row r="42" spans="1:11" x14ac:dyDescent="0.3">
      <c r="A42">
        <v>41</v>
      </c>
      <c r="B42" t="s">
        <v>50</v>
      </c>
      <c r="C42" t="s">
        <v>49</v>
      </c>
      <c r="D42">
        <v>1</v>
      </c>
      <c r="E42">
        <v>1539.41</v>
      </c>
      <c r="F42">
        <v>0</v>
      </c>
      <c r="G42">
        <v>10000</v>
      </c>
      <c r="H42">
        <v>0</v>
      </c>
      <c r="I42">
        <v>0</v>
      </c>
      <c r="J42">
        <v>0.3</v>
      </c>
      <c r="K42">
        <v>0</v>
      </c>
    </row>
    <row r="43" spans="1:11" x14ac:dyDescent="0.3">
      <c r="A43">
        <v>42</v>
      </c>
      <c r="B43" t="s">
        <v>51</v>
      </c>
      <c r="C43" t="s">
        <v>49</v>
      </c>
      <c r="D43">
        <v>1</v>
      </c>
      <c r="E43">
        <v>28.44</v>
      </c>
      <c r="F43">
        <v>0</v>
      </c>
      <c r="G43">
        <v>10000</v>
      </c>
      <c r="H43">
        <v>0</v>
      </c>
      <c r="I43">
        <v>0</v>
      </c>
      <c r="J43">
        <v>0.3</v>
      </c>
      <c r="K43">
        <v>0</v>
      </c>
    </row>
    <row r="44" spans="1:11" x14ac:dyDescent="0.3">
      <c r="A44">
        <v>43</v>
      </c>
      <c r="B44" t="s">
        <v>52</v>
      </c>
      <c r="C44" t="s">
        <v>49</v>
      </c>
      <c r="D44">
        <v>1</v>
      </c>
      <c r="E44">
        <v>34.119999999999997</v>
      </c>
      <c r="F44">
        <v>0</v>
      </c>
      <c r="G44">
        <v>10000</v>
      </c>
      <c r="H44">
        <v>0</v>
      </c>
      <c r="I44">
        <v>0</v>
      </c>
      <c r="J44">
        <v>0.3</v>
      </c>
      <c r="K44">
        <v>0</v>
      </c>
    </row>
    <row r="45" spans="1:11" x14ac:dyDescent="0.3">
      <c r="A45">
        <v>44</v>
      </c>
      <c r="B45" t="s">
        <v>53</v>
      </c>
      <c r="C45" t="s">
        <v>49</v>
      </c>
      <c r="D45">
        <v>1</v>
      </c>
      <c r="E45">
        <v>248.79</v>
      </c>
      <c r="F45">
        <v>0</v>
      </c>
      <c r="G45">
        <v>10000</v>
      </c>
      <c r="H45">
        <v>0</v>
      </c>
      <c r="I45">
        <v>0</v>
      </c>
      <c r="J45">
        <v>0.3</v>
      </c>
      <c r="K45">
        <v>0</v>
      </c>
    </row>
    <row r="46" spans="1:11" x14ac:dyDescent="0.3">
      <c r="A46">
        <v>45</v>
      </c>
      <c r="B46" t="s">
        <v>54</v>
      </c>
      <c r="C46" t="s">
        <v>49</v>
      </c>
      <c r="D46">
        <v>1</v>
      </c>
      <c r="E46">
        <v>58.71</v>
      </c>
      <c r="F46">
        <v>0</v>
      </c>
      <c r="G46">
        <v>10000</v>
      </c>
      <c r="H46">
        <v>0</v>
      </c>
      <c r="I46">
        <v>0</v>
      </c>
      <c r="J46">
        <v>0.3</v>
      </c>
      <c r="K46">
        <v>0</v>
      </c>
    </row>
    <row r="47" spans="1:11" x14ac:dyDescent="0.3">
      <c r="A47">
        <v>46</v>
      </c>
      <c r="B47" t="s">
        <v>55</v>
      </c>
      <c r="C47" t="s">
        <v>49</v>
      </c>
      <c r="D47">
        <v>1</v>
      </c>
      <c r="E47">
        <v>1952.78</v>
      </c>
      <c r="F47">
        <v>0</v>
      </c>
      <c r="G47">
        <v>10000</v>
      </c>
      <c r="H47">
        <v>0</v>
      </c>
      <c r="I47">
        <v>0</v>
      </c>
      <c r="J47">
        <v>0.3</v>
      </c>
      <c r="K47">
        <v>0</v>
      </c>
    </row>
    <row r="48" spans="1:11" x14ac:dyDescent="0.3">
      <c r="A48">
        <v>47</v>
      </c>
      <c r="B48" t="s">
        <v>56</v>
      </c>
      <c r="C48" t="s">
        <v>49</v>
      </c>
      <c r="D48">
        <v>1</v>
      </c>
      <c r="E48">
        <v>1053.43</v>
      </c>
      <c r="F48">
        <v>0</v>
      </c>
      <c r="G48">
        <v>10000</v>
      </c>
      <c r="H48">
        <v>0</v>
      </c>
      <c r="I48">
        <v>0</v>
      </c>
      <c r="J48">
        <v>0.3</v>
      </c>
      <c r="K48">
        <v>0</v>
      </c>
    </row>
    <row r="49" spans="1:11" x14ac:dyDescent="0.3">
      <c r="A49">
        <v>48</v>
      </c>
      <c r="B49" t="s">
        <v>57</v>
      </c>
      <c r="C49" t="s">
        <v>49</v>
      </c>
      <c r="D49">
        <v>1</v>
      </c>
      <c r="E49">
        <v>18.75</v>
      </c>
      <c r="F49">
        <v>0</v>
      </c>
      <c r="G49">
        <v>10000</v>
      </c>
      <c r="H49">
        <v>0</v>
      </c>
      <c r="I49">
        <v>0</v>
      </c>
      <c r="J49">
        <v>0.3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Taner</dc:creator>
  <cp:lastModifiedBy>Umit Taner</cp:lastModifiedBy>
  <dcterms:created xsi:type="dcterms:W3CDTF">2021-04-19T12:20:34Z</dcterms:created>
  <dcterms:modified xsi:type="dcterms:W3CDTF">2021-04-20T07:45:09Z</dcterms:modified>
</cp:coreProperties>
</file>